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ffle-my.sharepoint.com/personal/yake_waffle_onmicrosoft_com/Documents/Documents/Financial Economics/"/>
    </mc:Choice>
  </mc:AlternateContent>
  <xr:revisionPtr revIDLastSave="0" documentId="13_ncr:1_{4F4C5213-0659-4887-A482-865E5F71D9D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mulation" sheetId="1" r:id="rId1"/>
    <sheet name="analysis" sheetId="4" r:id="rId2"/>
    <sheet name="Chart" sheetId="5" r:id="rId3"/>
  </sheets>
  <definedNames>
    <definedName name="Leverage_Cap">simulation!$I$14</definedName>
    <definedName name="mu">simulation!$M$6</definedName>
    <definedName name="mu_unit_E">simulation!$N$6</definedName>
    <definedName name="mu_unit_m">simulation!$N$7</definedName>
    <definedName name="num_sim">analysis!$I$1</definedName>
    <definedName name="r_OIS">simulation!$E$8</definedName>
    <definedName name="rebal_interv">simulation!$E$13</definedName>
    <definedName name="sigma">simulation!$M$10</definedName>
    <definedName name="sigma_m">simulation!$M$9</definedName>
    <definedName name="sigma_unit">simulation!$N$10</definedName>
    <definedName name="sigma_unit_m">simulation!$N$9</definedName>
    <definedName name="sim_num">simulation!$E$12</definedName>
    <definedName name="strike">simulation!$E$6</definedName>
    <definedName name="t_per_yr">simulation!$E$7</definedName>
  </definedNames>
  <calcPr calcId="191029" calcMode="autoNoTable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E3" i="4"/>
  <c r="D3" i="4"/>
  <c r="AW4" i="1"/>
  <c r="AV4" i="1"/>
  <c r="AU4" i="1"/>
  <c r="AW3" i="1"/>
  <c r="AV3" i="1"/>
  <c r="AU3" i="1"/>
  <c r="AB16" i="1"/>
  <c r="X17" i="1" s="1"/>
  <c r="N10" i="1"/>
  <c r="N9" i="1"/>
  <c r="N7" i="1"/>
  <c r="F266" i="1"/>
  <c r="F265" i="1"/>
  <c r="G265" i="1" s="1"/>
  <c r="F264" i="1"/>
  <c r="F263" i="1"/>
  <c r="G263" i="1" s="1"/>
  <c r="F262" i="1"/>
  <c r="F261" i="1"/>
  <c r="G261" i="1" s="1"/>
  <c r="F260" i="1"/>
  <c r="F259" i="1"/>
  <c r="G259" i="1" s="1"/>
  <c r="F258" i="1"/>
  <c r="F257" i="1"/>
  <c r="G257" i="1" s="1"/>
  <c r="F256" i="1"/>
  <c r="F255" i="1"/>
  <c r="G255" i="1" s="1"/>
  <c r="F254" i="1"/>
  <c r="F253" i="1"/>
  <c r="G253" i="1" s="1"/>
  <c r="F252" i="1"/>
  <c r="F251" i="1"/>
  <c r="G251" i="1" s="1"/>
  <c r="F250" i="1"/>
  <c r="F249" i="1"/>
  <c r="G249" i="1" s="1"/>
  <c r="F248" i="1"/>
  <c r="F247" i="1"/>
  <c r="G247" i="1" s="1"/>
  <c r="F246" i="1"/>
  <c r="F245" i="1"/>
  <c r="G245" i="1" s="1"/>
  <c r="F244" i="1"/>
  <c r="F243" i="1"/>
  <c r="G243" i="1" s="1"/>
  <c r="F242" i="1"/>
  <c r="F241" i="1"/>
  <c r="G241" i="1" s="1"/>
  <c r="F240" i="1"/>
  <c r="F239" i="1"/>
  <c r="G239" i="1" s="1"/>
  <c r="F238" i="1"/>
  <c r="F237" i="1"/>
  <c r="G237" i="1" s="1"/>
  <c r="F236" i="1"/>
  <c r="F235" i="1"/>
  <c r="G235" i="1" s="1"/>
  <c r="F234" i="1"/>
  <c r="F233" i="1"/>
  <c r="G233" i="1" s="1"/>
  <c r="F232" i="1"/>
  <c r="F231" i="1"/>
  <c r="G231" i="1" s="1"/>
  <c r="F230" i="1"/>
  <c r="F229" i="1"/>
  <c r="G229" i="1" s="1"/>
  <c r="F228" i="1"/>
  <c r="F227" i="1"/>
  <c r="G227" i="1" s="1"/>
  <c r="F226" i="1"/>
  <c r="F225" i="1"/>
  <c r="G225" i="1" s="1"/>
  <c r="F224" i="1"/>
  <c r="F223" i="1"/>
  <c r="G223" i="1" s="1"/>
  <c r="F222" i="1"/>
  <c r="F221" i="1"/>
  <c r="G221" i="1" s="1"/>
  <c r="F220" i="1"/>
  <c r="F219" i="1"/>
  <c r="G219" i="1" s="1"/>
  <c r="F218" i="1"/>
  <c r="F217" i="1"/>
  <c r="G217" i="1" s="1"/>
  <c r="F216" i="1"/>
  <c r="F215" i="1"/>
  <c r="G215" i="1" s="1"/>
  <c r="F214" i="1"/>
  <c r="F213" i="1"/>
  <c r="G213" i="1" s="1"/>
  <c r="F212" i="1"/>
  <c r="F211" i="1"/>
  <c r="G211" i="1" s="1"/>
  <c r="F210" i="1"/>
  <c r="F209" i="1"/>
  <c r="G209" i="1" s="1"/>
  <c r="F208" i="1"/>
  <c r="F207" i="1"/>
  <c r="G207" i="1" s="1"/>
  <c r="F206" i="1"/>
  <c r="F205" i="1"/>
  <c r="G205" i="1" s="1"/>
  <c r="F204" i="1"/>
  <c r="F203" i="1"/>
  <c r="G203" i="1" s="1"/>
  <c r="F202" i="1"/>
  <c r="F201" i="1"/>
  <c r="G201" i="1" s="1"/>
  <c r="F200" i="1"/>
  <c r="F199" i="1"/>
  <c r="G199" i="1" s="1"/>
  <c r="F198" i="1"/>
  <c r="F197" i="1"/>
  <c r="G197" i="1" s="1"/>
  <c r="F196" i="1"/>
  <c r="F195" i="1"/>
  <c r="G195" i="1" s="1"/>
  <c r="F194" i="1"/>
  <c r="F193" i="1"/>
  <c r="G193" i="1" s="1"/>
  <c r="F192" i="1"/>
  <c r="F191" i="1"/>
  <c r="G191" i="1" s="1"/>
  <c r="F190" i="1"/>
  <c r="F189" i="1"/>
  <c r="G189" i="1" s="1"/>
  <c r="F188" i="1"/>
  <c r="F187" i="1"/>
  <c r="G187" i="1" s="1"/>
  <c r="F186" i="1"/>
  <c r="F185" i="1"/>
  <c r="G185" i="1" s="1"/>
  <c r="F184" i="1"/>
  <c r="F183" i="1"/>
  <c r="G183" i="1" s="1"/>
  <c r="F182" i="1"/>
  <c r="F181" i="1"/>
  <c r="G181" i="1" s="1"/>
  <c r="F180" i="1"/>
  <c r="F179" i="1"/>
  <c r="G179" i="1" s="1"/>
  <c r="F178" i="1"/>
  <c r="F177" i="1"/>
  <c r="G177" i="1" s="1"/>
  <c r="F176" i="1"/>
  <c r="F175" i="1"/>
  <c r="G175" i="1" s="1"/>
  <c r="F174" i="1"/>
  <c r="F173" i="1"/>
  <c r="G173" i="1" s="1"/>
  <c r="F172" i="1"/>
  <c r="F171" i="1"/>
  <c r="G171" i="1" s="1"/>
  <c r="F170" i="1"/>
  <c r="F169" i="1"/>
  <c r="G169" i="1" s="1"/>
  <c r="F168" i="1"/>
  <c r="F167" i="1"/>
  <c r="G167" i="1" s="1"/>
  <c r="F166" i="1"/>
  <c r="F165" i="1"/>
  <c r="G165" i="1" s="1"/>
  <c r="F164" i="1"/>
  <c r="F163" i="1"/>
  <c r="G163" i="1" s="1"/>
  <c r="F162" i="1"/>
  <c r="F161" i="1"/>
  <c r="G161" i="1" s="1"/>
  <c r="F160" i="1"/>
  <c r="F159" i="1"/>
  <c r="G159" i="1" s="1"/>
  <c r="F158" i="1"/>
  <c r="F157" i="1"/>
  <c r="G157" i="1" s="1"/>
  <c r="F156" i="1"/>
  <c r="F155" i="1"/>
  <c r="G155" i="1" s="1"/>
  <c r="F154" i="1"/>
  <c r="F153" i="1"/>
  <c r="G153" i="1" s="1"/>
  <c r="F152" i="1"/>
  <c r="F151" i="1"/>
  <c r="G151" i="1" s="1"/>
  <c r="F150" i="1"/>
  <c r="F149" i="1"/>
  <c r="G149" i="1" s="1"/>
  <c r="F148" i="1"/>
  <c r="F147" i="1"/>
  <c r="G147" i="1" s="1"/>
  <c r="F146" i="1"/>
  <c r="F145" i="1"/>
  <c r="G145" i="1" s="1"/>
  <c r="F144" i="1"/>
  <c r="F143" i="1"/>
  <c r="G143" i="1" s="1"/>
  <c r="F142" i="1"/>
  <c r="F141" i="1"/>
  <c r="G141" i="1" s="1"/>
  <c r="F140" i="1"/>
  <c r="F139" i="1"/>
  <c r="G139" i="1" s="1"/>
  <c r="F138" i="1"/>
  <c r="F137" i="1"/>
  <c r="G137" i="1" s="1"/>
  <c r="F136" i="1"/>
  <c r="F135" i="1"/>
  <c r="G135" i="1" s="1"/>
  <c r="F134" i="1"/>
  <c r="F133" i="1"/>
  <c r="G133" i="1" s="1"/>
  <c r="F132" i="1"/>
  <c r="F131" i="1"/>
  <c r="G131" i="1" s="1"/>
  <c r="F130" i="1"/>
  <c r="F129" i="1"/>
  <c r="G129" i="1" s="1"/>
  <c r="F128" i="1"/>
  <c r="F127" i="1"/>
  <c r="G127" i="1" s="1"/>
  <c r="F126" i="1"/>
  <c r="F125" i="1"/>
  <c r="G125" i="1" s="1"/>
  <c r="F124" i="1"/>
  <c r="F123" i="1"/>
  <c r="G123" i="1" s="1"/>
  <c r="F122" i="1"/>
  <c r="F121" i="1"/>
  <c r="G121" i="1" s="1"/>
  <c r="F120" i="1"/>
  <c r="F119" i="1"/>
  <c r="G119" i="1" s="1"/>
  <c r="F118" i="1"/>
  <c r="F117" i="1"/>
  <c r="G117" i="1" s="1"/>
  <c r="F116" i="1"/>
  <c r="F115" i="1"/>
  <c r="G115" i="1" s="1"/>
  <c r="F114" i="1"/>
  <c r="F113" i="1"/>
  <c r="G113" i="1" s="1"/>
  <c r="F112" i="1"/>
  <c r="F111" i="1"/>
  <c r="G111" i="1" s="1"/>
  <c r="F110" i="1"/>
  <c r="F109" i="1"/>
  <c r="G109" i="1" s="1"/>
  <c r="F108" i="1"/>
  <c r="F107" i="1"/>
  <c r="G107" i="1" s="1"/>
  <c r="F106" i="1"/>
  <c r="F105" i="1"/>
  <c r="G105" i="1" s="1"/>
  <c r="F104" i="1"/>
  <c r="F103" i="1"/>
  <c r="G103" i="1" s="1"/>
  <c r="F102" i="1"/>
  <c r="F101" i="1"/>
  <c r="G101" i="1" s="1"/>
  <c r="F100" i="1"/>
  <c r="F99" i="1"/>
  <c r="G99" i="1" s="1"/>
  <c r="F98" i="1"/>
  <c r="F97" i="1"/>
  <c r="G97" i="1" s="1"/>
  <c r="F96" i="1"/>
  <c r="F95" i="1"/>
  <c r="G95" i="1" s="1"/>
  <c r="F94" i="1"/>
  <c r="F93" i="1"/>
  <c r="G93" i="1" s="1"/>
  <c r="F92" i="1"/>
  <c r="F91" i="1"/>
  <c r="G91" i="1" s="1"/>
  <c r="F90" i="1"/>
  <c r="F89" i="1"/>
  <c r="G89" i="1" s="1"/>
  <c r="F88" i="1"/>
  <c r="F87" i="1"/>
  <c r="G87" i="1" s="1"/>
  <c r="F86" i="1"/>
  <c r="F85" i="1"/>
  <c r="G85" i="1" s="1"/>
  <c r="F84" i="1"/>
  <c r="F83" i="1"/>
  <c r="G83" i="1" s="1"/>
  <c r="F82" i="1"/>
  <c r="F81" i="1"/>
  <c r="G81" i="1" s="1"/>
  <c r="F80" i="1"/>
  <c r="F79" i="1"/>
  <c r="G79" i="1" s="1"/>
  <c r="F78" i="1"/>
  <c r="F77" i="1"/>
  <c r="G77" i="1" s="1"/>
  <c r="F76" i="1"/>
  <c r="F75" i="1"/>
  <c r="G75" i="1" s="1"/>
  <c r="F74" i="1"/>
  <c r="F73" i="1"/>
  <c r="G73" i="1" s="1"/>
  <c r="F72" i="1"/>
  <c r="F71" i="1"/>
  <c r="G71" i="1" s="1"/>
  <c r="F70" i="1"/>
  <c r="F69" i="1"/>
  <c r="G69" i="1" s="1"/>
  <c r="F68" i="1"/>
  <c r="F67" i="1"/>
  <c r="G67" i="1" s="1"/>
  <c r="F66" i="1"/>
  <c r="F65" i="1"/>
  <c r="G65" i="1" s="1"/>
  <c r="F64" i="1"/>
  <c r="F63" i="1"/>
  <c r="G63" i="1" s="1"/>
  <c r="F62" i="1"/>
  <c r="F61" i="1"/>
  <c r="G61" i="1" s="1"/>
  <c r="F60" i="1"/>
  <c r="F59" i="1"/>
  <c r="G59" i="1" s="1"/>
  <c r="F58" i="1"/>
  <c r="F57" i="1"/>
  <c r="G57" i="1" s="1"/>
  <c r="F56" i="1"/>
  <c r="F55" i="1"/>
  <c r="G55" i="1" s="1"/>
  <c r="F54" i="1"/>
  <c r="F53" i="1"/>
  <c r="G53" i="1" s="1"/>
  <c r="F52" i="1"/>
  <c r="F51" i="1"/>
  <c r="G51" i="1" s="1"/>
  <c r="F50" i="1"/>
  <c r="F49" i="1"/>
  <c r="G49" i="1" s="1"/>
  <c r="F48" i="1"/>
  <c r="F47" i="1"/>
  <c r="G47" i="1" s="1"/>
  <c r="F46" i="1"/>
  <c r="F45" i="1"/>
  <c r="G45" i="1" s="1"/>
  <c r="F44" i="1"/>
  <c r="F43" i="1"/>
  <c r="G43" i="1" s="1"/>
  <c r="F42" i="1"/>
  <c r="F41" i="1"/>
  <c r="G41" i="1" s="1"/>
  <c r="F40" i="1"/>
  <c r="F39" i="1"/>
  <c r="G39" i="1" s="1"/>
  <c r="F38" i="1"/>
  <c r="F37" i="1"/>
  <c r="G37" i="1" s="1"/>
  <c r="F36" i="1"/>
  <c r="F35" i="1"/>
  <c r="G35" i="1" s="1"/>
  <c r="F34" i="1"/>
  <c r="F33" i="1"/>
  <c r="G33" i="1" s="1"/>
  <c r="F32" i="1"/>
  <c r="F31" i="1"/>
  <c r="G31" i="1" s="1"/>
  <c r="F30" i="1"/>
  <c r="F29" i="1"/>
  <c r="G29" i="1" s="1"/>
  <c r="F28" i="1"/>
  <c r="F27" i="1"/>
  <c r="G27" i="1" s="1"/>
  <c r="F26" i="1"/>
  <c r="F25" i="1"/>
  <c r="G25" i="1" s="1"/>
  <c r="F24" i="1"/>
  <c r="F23" i="1"/>
  <c r="G23" i="1" s="1"/>
  <c r="F22" i="1"/>
  <c r="F21" i="1"/>
  <c r="G21" i="1" s="1"/>
  <c r="F20" i="1"/>
  <c r="F19" i="1"/>
  <c r="G19" i="1" s="1"/>
  <c r="F18" i="1"/>
  <c r="F17" i="1"/>
  <c r="G17" i="1" s="1"/>
  <c r="N8" i="4" l="1" a="1"/>
  <c r="N8" i="4" s="1"/>
  <c r="O8" i="4" a="1"/>
  <c r="O8" i="4" s="1"/>
  <c r="H20" i="1"/>
  <c r="N20" i="1" s="1"/>
  <c r="H28" i="1"/>
  <c r="N28" i="1" s="1"/>
  <c r="H36" i="1"/>
  <c r="N36" i="1" s="1"/>
  <c r="H31" i="1"/>
  <c r="N31" i="1" s="1"/>
  <c r="H32" i="1"/>
  <c r="N32" i="1" s="1"/>
  <c r="H40" i="1"/>
  <c r="N40" i="1" s="1"/>
  <c r="H39" i="1"/>
  <c r="N39" i="1" s="1"/>
  <c r="H23" i="1"/>
  <c r="N23" i="1" s="1"/>
  <c r="H24" i="1"/>
  <c r="N24" i="1" s="1"/>
  <c r="H18" i="1"/>
  <c r="N18" i="1" s="1"/>
  <c r="H17" i="1"/>
  <c r="N17" i="1" s="1"/>
  <c r="H22" i="1"/>
  <c r="N22" i="1" s="1"/>
  <c r="H21" i="1"/>
  <c r="N21" i="1" s="1"/>
  <c r="H26" i="1"/>
  <c r="N26" i="1" s="1"/>
  <c r="H25" i="1"/>
  <c r="N25" i="1" s="1"/>
  <c r="H30" i="1"/>
  <c r="N30" i="1" s="1"/>
  <c r="H29" i="1"/>
  <c r="N29" i="1" s="1"/>
  <c r="H34" i="1"/>
  <c r="N34" i="1" s="1"/>
  <c r="H33" i="1"/>
  <c r="N33" i="1" s="1"/>
  <c r="H38" i="1"/>
  <c r="N38" i="1" s="1"/>
  <c r="H37" i="1"/>
  <c r="N37" i="1" s="1"/>
  <c r="H52" i="1"/>
  <c r="N52" i="1" s="1"/>
  <c r="H51" i="1"/>
  <c r="N51" i="1" s="1"/>
  <c r="H55" i="1"/>
  <c r="N55" i="1" s="1"/>
  <c r="H56" i="1"/>
  <c r="N56" i="1" s="1"/>
  <c r="H63" i="1"/>
  <c r="N63" i="1" s="1"/>
  <c r="H64" i="1"/>
  <c r="N64" i="1" s="1"/>
  <c r="H71" i="1"/>
  <c r="N71" i="1" s="1"/>
  <c r="H72" i="1"/>
  <c r="N72" i="1" s="1"/>
  <c r="H79" i="1"/>
  <c r="N79" i="1" s="1"/>
  <c r="H80" i="1"/>
  <c r="N80" i="1" s="1"/>
  <c r="H87" i="1"/>
  <c r="N87" i="1" s="1"/>
  <c r="H88" i="1"/>
  <c r="N88" i="1" s="1"/>
  <c r="H95" i="1"/>
  <c r="N95" i="1" s="1"/>
  <c r="H96" i="1"/>
  <c r="N96" i="1" s="1"/>
  <c r="H103" i="1"/>
  <c r="N103" i="1" s="1"/>
  <c r="H104" i="1"/>
  <c r="N104" i="1" s="1"/>
  <c r="H111" i="1"/>
  <c r="N111" i="1" s="1"/>
  <c r="H112" i="1"/>
  <c r="N112" i="1" s="1"/>
  <c r="H119" i="1"/>
  <c r="N119" i="1" s="1"/>
  <c r="H120" i="1"/>
  <c r="N120" i="1" s="1"/>
  <c r="H127" i="1"/>
  <c r="N127" i="1" s="1"/>
  <c r="H128" i="1"/>
  <c r="N128" i="1" s="1"/>
  <c r="H132" i="1"/>
  <c r="N132" i="1" s="1"/>
  <c r="H131" i="1"/>
  <c r="N131" i="1" s="1"/>
  <c r="H135" i="1"/>
  <c r="N135" i="1" s="1"/>
  <c r="H136" i="1"/>
  <c r="N136" i="1" s="1"/>
  <c r="H140" i="1"/>
  <c r="N140" i="1" s="1"/>
  <c r="H139" i="1"/>
  <c r="N139" i="1" s="1"/>
  <c r="H143" i="1"/>
  <c r="N143" i="1" s="1"/>
  <c r="H144" i="1"/>
  <c r="N144" i="1" s="1"/>
  <c r="H148" i="1"/>
  <c r="N148" i="1" s="1"/>
  <c r="H147" i="1"/>
  <c r="N147" i="1" s="1"/>
  <c r="H151" i="1"/>
  <c r="N151" i="1" s="1"/>
  <c r="H152" i="1"/>
  <c r="N152" i="1" s="1"/>
  <c r="H156" i="1"/>
  <c r="N156" i="1" s="1"/>
  <c r="H155" i="1"/>
  <c r="N155" i="1" s="1"/>
  <c r="H159" i="1"/>
  <c r="N159" i="1" s="1"/>
  <c r="H160" i="1"/>
  <c r="N160" i="1" s="1"/>
  <c r="H164" i="1"/>
  <c r="N164" i="1" s="1"/>
  <c r="H163" i="1"/>
  <c r="N163" i="1" s="1"/>
  <c r="H167" i="1"/>
  <c r="N167" i="1" s="1"/>
  <c r="H168" i="1"/>
  <c r="N168" i="1" s="1"/>
  <c r="H172" i="1"/>
  <c r="N172" i="1" s="1"/>
  <c r="H171" i="1"/>
  <c r="N171" i="1" s="1"/>
  <c r="H175" i="1"/>
  <c r="N175" i="1" s="1"/>
  <c r="H176" i="1"/>
  <c r="N176" i="1" s="1"/>
  <c r="H180" i="1"/>
  <c r="N180" i="1" s="1"/>
  <c r="H179" i="1"/>
  <c r="N179" i="1" s="1"/>
  <c r="H183" i="1"/>
  <c r="N183" i="1" s="1"/>
  <c r="H184" i="1"/>
  <c r="N184" i="1" s="1"/>
  <c r="H188" i="1"/>
  <c r="N188" i="1" s="1"/>
  <c r="H187" i="1"/>
  <c r="N187" i="1" s="1"/>
  <c r="H191" i="1"/>
  <c r="N191" i="1" s="1"/>
  <c r="H192" i="1"/>
  <c r="N192" i="1" s="1"/>
  <c r="H196" i="1"/>
  <c r="N196" i="1" s="1"/>
  <c r="H195" i="1"/>
  <c r="N195" i="1" s="1"/>
  <c r="H199" i="1"/>
  <c r="N199" i="1" s="1"/>
  <c r="H200" i="1"/>
  <c r="N200" i="1" s="1"/>
  <c r="H204" i="1"/>
  <c r="N204" i="1" s="1"/>
  <c r="H203" i="1"/>
  <c r="N203" i="1" s="1"/>
  <c r="H207" i="1"/>
  <c r="N207" i="1" s="1"/>
  <c r="H208" i="1"/>
  <c r="N208" i="1" s="1"/>
  <c r="H212" i="1"/>
  <c r="N212" i="1" s="1"/>
  <c r="H211" i="1"/>
  <c r="N211" i="1" s="1"/>
  <c r="H215" i="1"/>
  <c r="N215" i="1" s="1"/>
  <c r="H216" i="1"/>
  <c r="N216" i="1" s="1"/>
  <c r="H220" i="1"/>
  <c r="N220" i="1" s="1"/>
  <c r="H219" i="1"/>
  <c r="N219" i="1" s="1"/>
  <c r="H223" i="1"/>
  <c r="N223" i="1" s="1"/>
  <c r="H224" i="1"/>
  <c r="N224" i="1" s="1"/>
  <c r="H228" i="1"/>
  <c r="N228" i="1" s="1"/>
  <c r="H227" i="1"/>
  <c r="N227" i="1" s="1"/>
  <c r="H231" i="1"/>
  <c r="N231" i="1" s="1"/>
  <c r="H232" i="1"/>
  <c r="N232" i="1" s="1"/>
  <c r="H236" i="1"/>
  <c r="N236" i="1" s="1"/>
  <c r="H235" i="1"/>
  <c r="N235" i="1" s="1"/>
  <c r="H239" i="1"/>
  <c r="N239" i="1" s="1"/>
  <c r="H240" i="1"/>
  <c r="N240" i="1" s="1"/>
  <c r="H244" i="1"/>
  <c r="N244" i="1" s="1"/>
  <c r="H243" i="1"/>
  <c r="N243" i="1" s="1"/>
  <c r="H247" i="1"/>
  <c r="N247" i="1" s="1"/>
  <c r="H248" i="1"/>
  <c r="N248" i="1" s="1"/>
  <c r="H252" i="1"/>
  <c r="N252" i="1" s="1"/>
  <c r="H251" i="1"/>
  <c r="N251" i="1" s="1"/>
  <c r="H255" i="1"/>
  <c r="N255" i="1" s="1"/>
  <c r="H256" i="1"/>
  <c r="N256" i="1" s="1"/>
  <c r="H260" i="1"/>
  <c r="N260" i="1" s="1"/>
  <c r="H259" i="1"/>
  <c r="N259" i="1" s="1"/>
  <c r="H263" i="1"/>
  <c r="N263" i="1" s="1"/>
  <c r="H264" i="1"/>
  <c r="N264" i="1" s="1"/>
  <c r="H19" i="1"/>
  <c r="N19" i="1" s="1"/>
  <c r="H27" i="1"/>
  <c r="N27" i="1" s="1"/>
  <c r="H35" i="1"/>
  <c r="N35" i="1" s="1"/>
  <c r="H44" i="1"/>
  <c r="N44" i="1" s="1"/>
  <c r="H43" i="1"/>
  <c r="N43" i="1" s="1"/>
  <c r="H47" i="1"/>
  <c r="N47" i="1" s="1"/>
  <c r="H48" i="1"/>
  <c r="N48" i="1" s="1"/>
  <c r="H60" i="1"/>
  <c r="N60" i="1" s="1"/>
  <c r="H59" i="1"/>
  <c r="N59" i="1" s="1"/>
  <c r="H68" i="1"/>
  <c r="N68" i="1" s="1"/>
  <c r="H67" i="1"/>
  <c r="N67" i="1" s="1"/>
  <c r="H76" i="1"/>
  <c r="N76" i="1" s="1"/>
  <c r="H75" i="1"/>
  <c r="N75" i="1" s="1"/>
  <c r="H84" i="1"/>
  <c r="N84" i="1" s="1"/>
  <c r="H83" i="1"/>
  <c r="N83" i="1" s="1"/>
  <c r="H92" i="1"/>
  <c r="N92" i="1" s="1"/>
  <c r="H91" i="1"/>
  <c r="N91" i="1" s="1"/>
  <c r="H100" i="1"/>
  <c r="N100" i="1" s="1"/>
  <c r="H99" i="1"/>
  <c r="N99" i="1" s="1"/>
  <c r="H108" i="1"/>
  <c r="N108" i="1" s="1"/>
  <c r="H107" i="1"/>
  <c r="N107" i="1" s="1"/>
  <c r="H116" i="1"/>
  <c r="N116" i="1" s="1"/>
  <c r="H115" i="1"/>
  <c r="N115" i="1" s="1"/>
  <c r="H124" i="1"/>
  <c r="N124" i="1" s="1"/>
  <c r="H123" i="1"/>
  <c r="N123" i="1" s="1"/>
  <c r="H42" i="1"/>
  <c r="N42" i="1" s="1"/>
  <c r="H41" i="1"/>
  <c r="N41" i="1" s="1"/>
  <c r="H46" i="1"/>
  <c r="N46" i="1" s="1"/>
  <c r="H45" i="1"/>
  <c r="N45" i="1" s="1"/>
  <c r="H50" i="1"/>
  <c r="N50" i="1" s="1"/>
  <c r="H49" i="1"/>
  <c r="N49" i="1" s="1"/>
  <c r="H54" i="1"/>
  <c r="N54" i="1" s="1"/>
  <c r="H53" i="1"/>
  <c r="N53" i="1" s="1"/>
  <c r="H58" i="1"/>
  <c r="N58" i="1" s="1"/>
  <c r="H57" i="1"/>
  <c r="N57" i="1" s="1"/>
  <c r="H62" i="1"/>
  <c r="N62" i="1" s="1"/>
  <c r="H61" i="1"/>
  <c r="N61" i="1" s="1"/>
  <c r="H66" i="1"/>
  <c r="N66" i="1" s="1"/>
  <c r="H65" i="1"/>
  <c r="N65" i="1" s="1"/>
  <c r="H70" i="1"/>
  <c r="N70" i="1" s="1"/>
  <c r="H69" i="1"/>
  <c r="N69" i="1" s="1"/>
  <c r="H74" i="1"/>
  <c r="N74" i="1" s="1"/>
  <c r="H73" i="1"/>
  <c r="N73" i="1" s="1"/>
  <c r="H78" i="1"/>
  <c r="N78" i="1" s="1"/>
  <c r="H77" i="1"/>
  <c r="N77" i="1" s="1"/>
  <c r="H82" i="1"/>
  <c r="N82" i="1" s="1"/>
  <c r="H81" i="1"/>
  <c r="N81" i="1" s="1"/>
  <c r="H86" i="1"/>
  <c r="N86" i="1" s="1"/>
  <c r="H85" i="1"/>
  <c r="N85" i="1" s="1"/>
  <c r="H90" i="1"/>
  <c r="N90" i="1" s="1"/>
  <c r="H89" i="1"/>
  <c r="N89" i="1" s="1"/>
  <c r="H94" i="1"/>
  <c r="N94" i="1" s="1"/>
  <c r="H93" i="1"/>
  <c r="N93" i="1" s="1"/>
  <c r="H98" i="1"/>
  <c r="N98" i="1" s="1"/>
  <c r="H97" i="1"/>
  <c r="N97" i="1" s="1"/>
  <c r="H102" i="1"/>
  <c r="N102" i="1" s="1"/>
  <c r="H101" i="1"/>
  <c r="N101" i="1" s="1"/>
  <c r="H106" i="1"/>
  <c r="N106" i="1" s="1"/>
  <c r="H105" i="1"/>
  <c r="N105" i="1" s="1"/>
  <c r="H110" i="1"/>
  <c r="N110" i="1" s="1"/>
  <c r="H109" i="1"/>
  <c r="N109" i="1" s="1"/>
  <c r="H114" i="1"/>
  <c r="N114" i="1" s="1"/>
  <c r="H113" i="1"/>
  <c r="N113" i="1" s="1"/>
  <c r="H118" i="1"/>
  <c r="N118" i="1" s="1"/>
  <c r="H117" i="1"/>
  <c r="N117" i="1" s="1"/>
  <c r="H122" i="1"/>
  <c r="N122" i="1" s="1"/>
  <c r="H121" i="1"/>
  <c r="N121" i="1" s="1"/>
  <c r="H126" i="1"/>
  <c r="N126" i="1" s="1"/>
  <c r="H125" i="1"/>
  <c r="N125" i="1" s="1"/>
  <c r="H130" i="1"/>
  <c r="N130" i="1" s="1"/>
  <c r="H129" i="1"/>
  <c r="N129" i="1" s="1"/>
  <c r="H134" i="1"/>
  <c r="N134" i="1" s="1"/>
  <c r="H133" i="1"/>
  <c r="N133" i="1" s="1"/>
  <c r="H138" i="1"/>
  <c r="N138" i="1" s="1"/>
  <c r="H137" i="1"/>
  <c r="N137" i="1" s="1"/>
  <c r="H142" i="1"/>
  <c r="N142" i="1" s="1"/>
  <c r="H141" i="1"/>
  <c r="N141" i="1" s="1"/>
  <c r="H146" i="1"/>
  <c r="N146" i="1" s="1"/>
  <c r="H145" i="1"/>
  <c r="N145" i="1" s="1"/>
  <c r="H150" i="1"/>
  <c r="N150" i="1" s="1"/>
  <c r="H149" i="1"/>
  <c r="N149" i="1" s="1"/>
  <c r="H154" i="1"/>
  <c r="N154" i="1" s="1"/>
  <c r="H153" i="1"/>
  <c r="N153" i="1" s="1"/>
  <c r="H158" i="1"/>
  <c r="N158" i="1" s="1"/>
  <c r="H157" i="1"/>
  <c r="N157" i="1" s="1"/>
  <c r="H162" i="1"/>
  <c r="N162" i="1" s="1"/>
  <c r="H161" i="1"/>
  <c r="N161" i="1" s="1"/>
  <c r="H166" i="1"/>
  <c r="N166" i="1" s="1"/>
  <c r="H165" i="1"/>
  <c r="N165" i="1" s="1"/>
  <c r="H170" i="1"/>
  <c r="N170" i="1" s="1"/>
  <c r="H169" i="1"/>
  <c r="N169" i="1" s="1"/>
  <c r="H174" i="1"/>
  <c r="N174" i="1" s="1"/>
  <c r="H173" i="1"/>
  <c r="N173" i="1" s="1"/>
  <c r="H178" i="1"/>
  <c r="N178" i="1" s="1"/>
  <c r="H177" i="1"/>
  <c r="N177" i="1" s="1"/>
  <c r="H182" i="1"/>
  <c r="N182" i="1" s="1"/>
  <c r="H181" i="1"/>
  <c r="N181" i="1" s="1"/>
  <c r="H186" i="1"/>
  <c r="N186" i="1" s="1"/>
  <c r="H185" i="1"/>
  <c r="N185" i="1" s="1"/>
  <c r="H190" i="1"/>
  <c r="N190" i="1" s="1"/>
  <c r="H189" i="1"/>
  <c r="N189" i="1" s="1"/>
  <c r="H194" i="1"/>
  <c r="N194" i="1" s="1"/>
  <c r="H193" i="1"/>
  <c r="N193" i="1" s="1"/>
  <c r="H198" i="1"/>
  <c r="N198" i="1" s="1"/>
  <c r="H197" i="1"/>
  <c r="N197" i="1" s="1"/>
  <c r="H202" i="1"/>
  <c r="N202" i="1" s="1"/>
  <c r="H201" i="1"/>
  <c r="N201" i="1" s="1"/>
  <c r="H206" i="1"/>
  <c r="N206" i="1" s="1"/>
  <c r="H205" i="1"/>
  <c r="N205" i="1" s="1"/>
  <c r="H210" i="1"/>
  <c r="N210" i="1" s="1"/>
  <c r="H209" i="1"/>
  <c r="N209" i="1" s="1"/>
  <c r="H214" i="1"/>
  <c r="N214" i="1" s="1"/>
  <c r="H213" i="1"/>
  <c r="N213" i="1" s="1"/>
  <c r="H218" i="1"/>
  <c r="N218" i="1" s="1"/>
  <c r="H217" i="1"/>
  <c r="N217" i="1" s="1"/>
  <c r="H222" i="1"/>
  <c r="N222" i="1" s="1"/>
  <c r="H221" i="1"/>
  <c r="N221" i="1" s="1"/>
  <c r="H226" i="1"/>
  <c r="N226" i="1" s="1"/>
  <c r="H225" i="1"/>
  <c r="N225" i="1" s="1"/>
  <c r="H230" i="1"/>
  <c r="N230" i="1" s="1"/>
  <c r="H229" i="1"/>
  <c r="N229" i="1" s="1"/>
  <c r="H234" i="1"/>
  <c r="N234" i="1" s="1"/>
  <c r="H233" i="1"/>
  <c r="N233" i="1" s="1"/>
  <c r="H238" i="1"/>
  <c r="N238" i="1" s="1"/>
  <c r="H237" i="1"/>
  <c r="N237" i="1" s="1"/>
  <c r="H242" i="1"/>
  <c r="N242" i="1" s="1"/>
  <c r="H241" i="1"/>
  <c r="N241" i="1" s="1"/>
  <c r="H246" i="1"/>
  <c r="N246" i="1" s="1"/>
  <c r="H245" i="1"/>
  <c r="N245" i="1" s="1"/>
  <c r="H250" i="1"/>
  <c r="N250" i="1" s="1"/>
  <c r="H249" i="1"/>
  <c r="N249" i="1" s="1"/>
  <c r="H254" i="1"/>
  <c r="N254" i="1" s="1"/>
  <c r="H253" i="1"/>
  <c r="N253" i="1" s="1"/>
  <c r="H258" i="1"/>
  <c r="N258" i="1" s="1"/>
  <c r="H257" i="1"/>
  <c r="N257" i="1" s="1"/>
  <c r="H262" i="1"/>
  <c r="N262" i="1" s="1"/>
  <c r="H261" i="1"/>
  <c r="N261" i="1" s="1"/>
  <c r="H266" i="1"/>
  <c r="N266" i="1" s="1"/>
  <c r="H265" i="1"/>
  <c r="N265" i="1" s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N6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I1" i="4"/>
  <c r="K4" i="4"/>
  <c r="J4" i="4"/>
  <c r="I4" i="4"/>
  <c r="AW5" i="1"/>
  <c r="AV5" i="1"/>
  <c r="AU5" i="1"/>
  <c r="N9" i="4" l="1"/>
  <c r="N10" i="4"/>
  <c r="N12" i="4"/>
  <c r="O9" i="4"/>
  <c r="O10" i="4"/>
  <c r="AG17" i="1"/>
  <c r="AI17" i="1" s="1"/>
  <c r="P8" i="4" a="1"/>
  <c r="P8" i="4" s="1"/>
  <c r="D221" i="1"/>
  <c r="E222" i="1" s="1"/>
  <c r="D121" i="1"/>
  <c r="E122" i="1" s="1"/>
  <c r="D251" i="1"/>
  <c r="E251" i="1" s="1"/>
  <c r="D219" i="1"/>
  <c r="E220" i="1" s="1"/>
  <c r="D209" i="1"/>
  <c r="D187" i="1"/>
  <c r="E187" i="1" s="1"/>
  <c r="D177" i="1"/>
  <c r="E178" i="1" s="1"/>
  <c r="D167" i="1"/>
  <c r="E167" i="1" s="1"/>
  <c r="D157" i="1"/>
  <c r="E158" i="1" s="1"/>
  <c r="D147" i="1"/>
  <c r="D99" i="1"/>
  <c r="D77" i="1"/>
  <c r="E77" i="1" s="1"/>
  <c r="D181" i="1"/>
  <c r="D91" i="1"/>
  <c r="E91" i="1" s="1"/>
  <c r="D261" i="1"/>
  <c r="E261" i="1" s="1"/>
  <c r="D227" i="1"/>
  <c r="E227" i="1" s="1"/>
  <c r="D185" i="1"/>
  <c r="D165" i="1"/>
  <c r="E165" i="1" s="1"/>
  <c r="D135" i="1"/>
  <c r="E135" i="1" s="1"/>
  <c r="D117" i="1"/>
  <c r="D213" i="1"/>
  <c r="E213" i="1" s="1"/>
  <c r="D203" i="1"/>
  <c r="E203" i="1" s="1"/>
  <c r="D183" i="1"/>
  <c r="E184" i="1" s="1"/>
  <c r="D173" i="1"/>
  <c r="D151" i="1"/>
  <c r="E151" i="1" s="1"/>
  <c r="D113" i="1"/>
  <c r="E113" i="1" s="1"/>
  <c r="D103" i="1"/>
  <c r="E104" i="1" s="1"/>
  <c r="D93" i="1"/>
  <c r="E93" i="1" s="1"/>
  <c r="D83" i="1"/>
  <c r="E83" i="1" s="1"/>
  <c r="D73" i="1"/>
  <c r="D17" i="1"/>
  <c r="E18" i="1" s="1"/>
  <c r="D263" i="1"/>
  <c r="E263" i="1" s="1"/>
  <c r="D257" i="1"/>
  <c r="E257" i="1" s="1"/>
  <c r="D245" i="1"/>
  <c r="E245" i="1" s="1"/>
  <c r="D241" i="1"/>
  <c r="D235" i="1"/>
  <c r="E236" i="1" s="1"/>
  <c r="D231" i="1"/>
  <c r="E232" i="1" s="1"/>
  <c r="D229" i="1"/>
  <c r="D223" i="1"/>
  <c r="E224" i="1" s="1"/>
  <c r="D215" i="1"/>
  <c r="E216" i="1" s="1"/>
  <c r="D211" i="1"/>
  <c r="D199" i="1"/>
  <c r="E199" i="1" s="1"/>
  <c r="D197" i="1"/>
  <c r="E197" i="1" s="1"/>
  <c r="D191" i="1"/>
  <c r="E191" i="1" s="1"/>
  <c r="D189" i="1"/>
  <c r="E189" i="1" s="1"/>
  <c r="D169" i="1"/>
  <c r="E169" i="1" s="1"/>
  <c r="D161" i="1"/>
  <c r="E162" i="1" s="1"/>
  <c r="D159" i="1"/>
  <c r="E160" i="1" s="1"/>
  <c r="D153" i="1"/>
  <c r="E153" i="1" s="1"/>
  <c r="D149" i="1"/>
  <c r="D137" i="1"/>
  <c r="E138" i="1" s="1"/>
  <c r="D133" i="1"/>
  <c r="D123" i="1"/>
  <c r="E123" i="1" s="1"/>
  <c r="D109" i="1"/>
  <c r="E110" i="1" s="1"/>
  <c r="D105" i="1"/>
  <c r="D95" i="1"/>
  <c r="E96" i="1" s="1"/>
  <c r="D87" i="1"/>
  <c r="E88" i="1" s="1"/>
  <c r="D85" i="1"/>
  <c r="E86" i="1" s="1"/>
  <c r="D79" i="1"/>
  <c r="E80" i="1" s="1"/>
  <c r="D75" i="1"/>
  <c r="D57" i="1"/>
  <c r="E58" i="1" s="1"/>
  <c r="D49" i="1"/>
  <c r="E49" i="1" s="1"/>
  <c r="D37" i="1"/>
  <c r="E38" i="1" s="1"/>
  <c r="D33" i="1"/>
  <c r="D63" i="1"/>
  <c r="E63" i="1" s="1"/>
  <c r="D53" i="1"/>
  <c r="E54" i="1" s="1"/>
  <c r="D47" i="1"/>
  <c r="E48" i="1" s="1"/>
  <c r="D43" i="1"/>
  <c r="D265" i="1"/>
  <c r="D253" i="1"/>
  <c r="E254" i="1" s="1"/>
  <c r="D247" i="1"/>
  <c r="E248" i="1" s="1"/>
  <c r="D243" i="1"/>
  <c r="D237" i="1"/>
  <c r="E237" i="1" s="1"/>
  <c r="D225" i="1"/>
  <c r="E226" i="1" s="1"/>
  <c r="D207" i="1"/>
  <c r="E208" i="1" s="1"/>
  <c r="D205" i="1"/>
  <c r="D193" i="1"/>
  <c r="E194" i="1" s="1"/>
  <c r="D179" i="1"/>
  <c r="E179" i="1" s="1"/>
  <c r="D163" i="1"/>
  <c r="E164" i="1" s="1"/>
  <c r="D155" i="1"/>
  <c r="E156" i="1" s="1"/>
  <c r="D143" i="1"/>
  <c r="E143" i="1" s="1"/>
  <c r="D139" i="1"/>
  <c r="D129" i="1"/>
  <c r="E130" i="1" s="1"/>
  <c r="D127" i="1"/>
  <c r="E128" i="1" s="1"/>
  <c r="D115" i="1"/>
  <c r="E116" i="1" s="1"/>
  <c r="D111" i="1"/>
  <c r="E112" i="1" s="1"/>
  <c r="D107" i="1"/>
  <c r="D89" i="1"/>
  <c r="E90" i="1" s="1"/>
  <c r="D81" i="1"/>
  <c r="E82" i="1" s="1"/>
  <c r="D69" i="1"/>
  <c r="E69" i="1" s="1"/>
  <c r="D65" i="1"/>
  <c r="D39" i="1"/>
  <c r="E39" i="1" s="1"/>
  <c r="D35" i="1"/>
  <c r="D29" i="1"/>
  <c r="E30" i="1" s="1"/>
  <c r="D27" i="1"/>
  <c r="E27" i="1" s="1"/>
  <c r="D19" i="1"/>
  <c r="E19" i="1" s="1"/>
  <c r="D55" i="1"/>
  <c r="E56" i="1" s="1"/>
  <c r="D25" i="1"/>
  <c r="E26" i="1" s="1"/>
  <c r="D259" i="1"/>
  <c r="D255" i="1"/>
  <c r="E255" i="1" s="1"/>
  <c r="D249" i="1"/>
  <c r="D239" i="1"/>
  <c r="E239" i="1" s="1"/>
  <c r="D233" i="1"/>
  <c r="E234" i="1" s="1"/>
  <c r="D217" i="1"/>
  <c r="D201" i="1"/>
  <c r="E201" i="1" s="1"/>
  <c r="D195" i="1"/>
  <c r="E196" i="1" s="1"/>
  <c r="D175" i="1"/>
  <c r="E176" i="1" s="1"/>
  <c r="D171" i="1"/>
  <c r="D145" i="1"/>
  <c r="E145" i="1" s="1"/>
  <c r="D141" i="1"/>
  <c r="D131" i="1"/>
  <c r="E132" i="1" s="1"/>
  <c r="D125" i="1"/>
  <c r="D119" i="1"/>
  <c r="E120" i="1" s="1"/>
  <c r="D101" i="1"/>
  <c r="E101" i="1" s="1"/>
  <c r="D97" i="1"/>
  <c r="D71" i="1"/>
  <c r="E72" i="1" s="1"/>
  <c r="D67" i="1"/>
  <c r="D61" i="1"/>
  <c r="E61" i="1" s="1"/>
  <c r="D59" i="1"/>
  <c r="E59" i="1" s="1"/>
  <c r="D51" i="1"/>
  <c r="E51" i="1" s="1"/>
  <c r="D45" i="1"/>
  <c r="E45" i="1" s="1"/>
  <c r="D41" i="1"/>
  <c r="D31" i="1"/>
  <c r="E32" i="1" s="1"/>
  <c r="D23" i="1"/>
  <c r="E23" i="1" s="1"/>
  <c r="D21" i="1"/>
  <c r="E22" i="1" s="1"/>
  <c r="O12" i="4" l="1"/>
  <c r="N13" i="4" s="1"/>
  <c r="N15" i="4" s="1"/>
  <c r="AH17" i="1"/>
  <c r="AJ17" i="1" s="1"/>
  <c r="AL17" i="1"/>
  <c r="E207" i="1"/>
  <c r="E79" i="1"/>
  <c r="E183" i="1"/>
  <c r="E154" i="1"/>
  <c r="E157" i="1"/>
  <c r="E221" i="1"/>
  <c r="E258" i="1"/>
  <c r="E124" i="1"/>
  <c r="E84" i="1"/>
  <c r="E214" i="1"/>
  <c r="E231" i="1"/>
  <c r="E152" i="1"/>
  <c r="E57" i="1"/>
  <c r="E21" i="1"/>
  <c r="E155" i="1"/>
  <c r="E103" i="1"/>
  <c r="E163" i="1"/>
  <c r="E137" i="1"/>
  <c r="E129" i="1"/>
  <c r="E175" i="1"/>
  <c r="E37" i="1"/>
  <c r="E247" i="1"/>
  <c r="E252" i="1"/>
  <c r="E87" i="1"/>
  <c r="E70" i="1"/>
  <c r="E29" i="1"/>
  <c r="E240" i="1"/>
  <c r="E46" i="1"/>
  <c r="E64" i="1"/>
  <c r="E55" i="1"/>
  <c r="E119" i="1"/>
  <c r="E146" i="1"/>
  <c r="E62" i="1"/>
  <c r="E111" i="1"/>
  <c r="E25" i="1"/>
  <c r="E102" i="1"/>
  <c r="E121" i="1"/>
  <c r="E190" i="1"/>
  <c r="P9" i="4"/>
  <c r="P10" i="4"/>
  <c r="E202" i="1"/>
  <c r="E253" i="1"/>
  <c r="E81" i="1"/>
  <c r="E114" i="1"/>
  <c r="E170" i="1"/>
  <c r="E115" i="1"/>
  <c r="E193" i="1"/>
  <c r="E204" i="1"/>
  <c r="E225" i="1"/>
  <c r="E246" i="1"/>
  <c r="E92" i="1"/>
  <c r="E85" i="1"/>
  <c r="E50" i="1"/>
  <c r="E131" i="1"/>
  <c r="E200" i="1"/>
  <c r="E89" i="1"/>
  <c r="E109" i="1"/>
  <c r="E47" i="1"/>
  <c r="E161" i="1"/>
  <c r="E198" i="1"/>
  <c r="E262" i="1"/>
  <c r="E177" i="1"/>
  <c r="E223" i="1"/>
  <c r="E17" i="1"/>
  <c r="E188" i="1"/>
  <c r="E136" i="1"/>
  <c r="E166" i="1"/>
  <c r="E24" i="1"/>
  <c r="E20" i="1"/>
  <c r="E256" i="1"/>
  <c r="E52" i="1"/>
  <c r="E95" i="1"/>
  <c r="E40" i="1"/>
  <c r="E215" i="1"/>
  <c r="E71" i="1"/>
  <c r="E94" i="1"/>
  <c r="E235" i="1"/>
  <c r="E98" i="1"/>
  <c r="E97" i="1"/>
  <c r="E66" i="1"/>
  <c r="E65" i="1"/>
  <c r="E106" i="1"/>
  <c r="E105" i="1"/>
  <c r="E133" i="1"/>
  <c r="E134" i="1"/>
  <c r="E173" i="1"/>
  <c r="E174" i="1"/>
  <c r="E117" i="1"/>
  <c r="E118" i="1"/>
  <c r="E78" i="1"/>
  <c r="E144" i="1"/>
  <c r="E195" i="1"/>
  <c r="E42" i="1"/>
  <c r="E41" i="1"/>
  <c r="E107" i="1"/>
  <c r="E108" i="1"/>
  <c r="E219" i="1"/>
  <c r="E243" i="1"/>
  <c r="E244" i="1"/>
  <c r="E28" i="1"/>
  <c r="E242" i="1"/>
  <c r="E241" i="1"/>
  <c r="E99" i="1"/>
  <c r="E100" i="1"/>
  <c r="E126" i="1"/>
  <c r="E125" i="1"/>
  <c r="E31" i="1"/>
  <c r="E192" i="1"/>
  <c r="E233" i="1"/>
  <c r="E238" i="1"/>
  <c r="E264" i="1"/>
  <c r="E168" i="1"/>
  <c r="E228" i="1"/>
  <c r="E180" i="1"/>
  <c r="E68" i="1"/>
  <c r="E67" i="1"/>
  <c r="E142" i="1"/>
  <c r="E141" i="1"/>
  <c r="E250" i="1"/>
  <c r="E249" i="1"/>
  <c r="E35" i="1"/>
  <c r="E36" i="1"/>
  <c r="E44" i="1"/>
  <c r="E43" i="1"/>
  <c r="E34" i="1"/>
  <c r="E33" i="1"/>
  <c r="E60" i="1"/>
  <c r="E149" i="1"/>
  <c r="E150" i="1"/>
  <c r="E229" i="1"/>
  <c r="E230" i="1"/>
  <c r="E74" i="1"/>
  <c r="E73" i="1"/>
  <c r="E148" i="1"/>
  <c r="E147" i="1"/>
  <c r="E172" i="1"/>
  <c r="E171" i="1"/>
  <c r="E259" i="1"/>
  <c r="E260" i="1"/>
  <c r="E265" i="1"/>
  <c r="E266" i="1"/>
  <c r="E53" i="1"/>
  <c r="E127" i="1"/>
  <c r="E159" i="1"/>
  <c r="E218" i="1"/>
  <c r="E217" i="1"/>
  <c r="E140" i="1"/>
  <c r="E139" i="1"/>
  <c r="E205" i="1"/>
  <c r="E206" i="1"/>
  <c r="E75" i="1"/>
  <c r="E76" i="1"/>
  <c r="E211" i="1"/>
  <c r="E212" i="1"/>
  <c r="E186" i="1"/>
  <c r="E185" i="1"/>
  <c r="E181" i="1"/>
  <c r="E182" i="1"/>
  <c r="E210" i="1"/>
  <c r="E209" i="1"/>
  <c r="O15" i="4" l="1"/>
  <c r="Q15" i="4" s="1"/>
  <c r="I17" i="1"/>
  <c r="U17" i="1" s="1"/>
  <c r="AO17" i="1"/>
  <c r="AI12" i="1"/>
  <c r="O17" i="1"/>
  <c r="R17" i="1"/>
  <c r="S17" i="1" s="1"/>
  <c r="O16" i="4" l="1"/>
  <c r="N16" i="4"/>
  <c r="C4" i="4" s="1"/>
  <c r="J17" i="1"/>
  <c r="K17" i="1" s="1"/>
  <c r="AD17" i="1" s="1"/>
  <c r="L17" i="1"/>
  <c r="P17" i="1"/>
  <c r="V17" i="1"/>
  <c r="W17" i="1"/>
  <c r="D4" i="4" l="1"/>
  <c r="F4" i="4"/>
  <c r="E4" i="4"/>
  <c r="C2" i="4"/>
  <c r="T17" i="1"/>
  <c r="M17" i="1"/>
  <c r="Y17" i="1" s="1"/>
  <c r="Z17" i="1" l="1"/>
  <c r="AA17" i="1" s="1"/>
  <c r="AM17" i="1" l="1"/>
  <c r="AN17" i="1"/>
  <c r="AB17" i="1" l="1"/>
  <c r="AC17" i="1" s="1"/>
  <c r="AE17" i="1" s="1"/>
  <c r="X18" i="1" l="1"/>
  <c r="AG18" i="1" l="1"/>
  <c r="AH18" i="1" s="1"/>
  <c r="AJ18" i="1" l="1"/>
  <c r="AO18" i="1" s="1"/>
  <c r="AI18" i="1"/>
  <c r="AL18" i="1" s="1"/>
  <c r="I18" i="1" s="1"/>
  <c r="J18" i="1" l="1"/>
  <c r="K18" i="1" s="1"/>
  <c r="AD18" i="1" s="1"/>
  <c r="AK17" i="1"/>
  <c r="AQ17" i="1" s="1"/>
  <c r="R18" i="1"/>
  <c r="O18" i="1"/>
  <c r="P18" i="1" s="1"/>
  <c r="T18" i="1" l="1"/>
  <c r="U18" i="1"/>
  <c r="W18" i="1" s="1"/>
  <c r="L18" i="1"/>
  <c r="M18" i="1" s="1"/>
  <c r="Y18" i="1" s="1"/>
  <c r="S18" i="1"/>
  <c r="Z18" i="1" l="1"/>
  <c r="AM18" i="1" s="1"/>
  <c r="V18" i="1"/>
  <c r="AA18" i="1" l="1"/>
  <c r="AN18" i="1" s="1"/>
  <c r="AB18" i="1" l="1"/>
  <c r="AC18" i="1" s="1"/>
  <c r="AE18" i="1" s="1"/>
  <c r="X19" i="1" l="1"/>
  <c r="AG19" i="1" s="1"/>
  <c r="AH19" i="1" s="1"/>
  <c r="AJ19" i="1" s="1"/>
  <c r="AO19" i="1" s="1"/>
  <c r="AI19" i="1" l="1"/>
  <c r="AL19" i="1" s="1"/>
  <c r="I19" i="1" s="1"/>
  <c r="J19" i="1" s="1"/>
  <c r="K19" i="1" s="1"/>
  <c r="AK18" i="1"/>
  <c r="AQ18" i="1" s="1"/>
  <c r="O19" i="1" l="1"/>
  <c r="L19" i="1" s="1"/>
  <c r="M19" i="1" s="1"/>
  <c r="R19" i="1"/>
  <c r="S19" i="1" s="1"/>
  <c r="AD19" i="1"/>
  <c r="U19" i="1"/>
  <c r="W19" i="1" s="1"/>
  <c r="T19" i="1" l="1"/>
  <c r="P19" i="1"/>
  <c r="Y19" i="1" s="1"/>
  <c r="V19" i="1"/>
  <c r="Z19" i="1" l="1"/>
  <c r="AM19" i="1" s="1"/>
  <c r="AA19" i="1" l="1"/>
  <c r="AN19" i="1" s="1"/>
  <c r="AB19" i="1" l="1"/>
  <c r="X20" i="1" l="1"/>
  <c r="AG20" i="1" s="1"/>
  <c r="AI20" i="1" s="1"/>
  <c r="AL20" i="1" s="1"/>
  <c r="I20" i="1" s="1"/>
  <c r="AC19" i="1"/>
  <c r="AE19" i="1" s="1"/>
  <c r="AH20" i="1" l="1"/>
  <c r="AJ20" i="1" s="1"/>
  <c r="AO20" i="1" s="1"/>
  <c r="O20" i="1"/>
  <c r="L20" i="1" s="1"/>
  <c r="R20" i="1"/>
  <c r="S20" i="1" s="1"/>
  <c r="U20" i="1"/>
  <c r="V20" i="1" s="1"/>
  <c r="J20" i="1"/>
  <c r="K20" i="1" s="1"/>
  <c r="AD20" i="1" s="1"/>
  <c r="P20" i="1" l="1"/>
  <c r="W20" i="1"/>
  <c r="M20" i="1"/>
  <c r="T20" i="1"/>
  <c r="AK19" i="1"/>
  <c r="AQ19" i="1" s="1"/>
  <c r="Y20" i="1" l="1"/>
  <c r="Z20" i="1" s="1"/>
  <c r="AA20" i="1" s="1"/>
  <c r="AM20" i="1" l="1"/>
  <c r="AB20" i="1"/>
  <c r="AN20" i="1" l="1"/>
  <c r="X21" i="1" l="1"/>
  <c r="AC20" i="1"/>
  <c r="AE20" i="1" s="1"/>
  <c r="AG21" i="1" l="1"/>
  <c r="AH21" i="1" s="1"/>
  <c r="AJ21" i="1" s="1"/>
  <c r="AI21" i="1" l="1"/>
  <c r="AL21" i="1" s="1"/>
  <c r="I21" i="1" s="1"/>
  <c r="AO21" i="1"/>
  <c r="AK20" i="1"/>
  <c r="AQ20" i="1" s="1"/>
  <c r="J21" i="1" l="1"/>
  <c r="K21" i="1" s="1"/>
  <c r="AD21" i="1" s="1"/>
  <c r="O21" i="1"/>
  <c r="L21" i="1" s="1"/>
  <c r="R21" i="1"/>
  <c r="T21" i="1" l="1"/>
  <c r="M21" i="1"/>
  <c r="U21" i="1"/>
  <c r="W21" i="1" s="1"/>
  <c r="P21" i="1"/>
  <c r="S21" i="1"/>
  <c r="Y21" i="1" l="1"/>
  <c r="V21" i="1"/>
  <c r="Z21" i="1" l="1"/>
  <c r="AM21" i="1" s="1"/>
  <c r="AA21" i="1" l="1"/>
  <c r="AN21" i="1" s="1"/>
  <c r="AB21" i="1" l="1"/>
  <c r="X22" i="1" s="1"/>
  <c r="AG22" i="1" s="1"/>
  <c r="AI22" i="1" s="1"/>
  <c r="AL22" i="1" s="1"/>
  <c r="I22" i="1" s="1"/>
  <c r="AC21" i="1" l="1"/>
  <c r="AE21" i="1" s="1"/>
  <c r="U22" i="1"/>
  <c r="AH22" i="1"/>
  <c r="R22" i="1"/>
  <c r="O22" i="1"/>
  <c r="J22" i="1" l="1"/>
  <c r="K22" i="1" s="1"/>
  <c r="AD22" i="1" s="1"/>
  <c r="AJ22" i="1"/>
  <c r="AK21" i="1" s="1"/>
  <c r="AQ21" i="1" s="1"/>
  <c r="L22" i="1"/>
  <c r="P22" i="1"/>
  <c r="V22" i="1"/>
  <c r="W22" i="1"/>
  <c r="S22" i="1"/>
  <c r="T22" i="1" l="1"/>
  <c r="M22" i="1"/>
  <c r="Y22" i="1" s="1"/>
  <c r="AO22" i="1"/>
  <c r="Z22" i="1" l="1"/>
  <c r="AA22" i="1" s="1"/>
  <c r="AM22" i="1" l="1"/>
  <c r="AN22" i="1"/>
  <c r="AB22" i="1" l="1"/>
  <c r="X23" i="1" l="1"/>
  <c r="AC22" i="1"/>
  <c r="AE22" i="1" s="1"/>
  <c r="AG23" i="1" l="1"/>
  <c r="AI23" i="1" s="1"/>
  <c r="AL23" i="1" s="1"/>
  <c r="I23" i="1" s="1"/>
  <c r="U23" i="1" l="1"/>
  <c r="AH23" i="1"/>
  <c r="R23" i="1"/>
  <c r="O23" i="1"/>
  <c r="J23" i="1" l="1"/>
  <c r="K23" i="1" s="1"/>
  <c r="AD23" i="1" s="1"/>
  <c r="AJ23" i="1"/>
  <c r="AO23" i="1" s="1"/>
  <c r="V23" i="1"/>
  <c r="W23" i="1"/>
  <c r="P23" i="1"/>
  <c r="L23" i="1"/>
  <c r="S23" i="1"/>
  <c r="M23" i="1" l="1"/>
  <c r="Y23" i="1" s="1"/>
  <c r="T23" i="1"/>
  <c r="AK22" i="1"/>
  <c r="AQ22" i="1" s="1"/>
  <c r="Z23" i="1" l="1"/>
  <c r="AA23" i="1" s="1"/>
  <c r="AB23" i="1" l="1"/>
  <c r="AM23" i="1"/>
  <c r="AN23" i="1"/>
  <c r="AC23" i="1" l="1"/>
  <c r="AE23" i="1" s="1"/>
  <c r="X24" i="1" l="1"/>
  <c r="AG24" i="1" s="1"/>
  <c r="AH24" i="1" s="1"/>
  <c r="AJ24" i="1" s="1"/>
  <c r="AI24" i="1" l="1"/>
  <c r="AL24" i="1" s="1"/>
  <c r="I24" i="1" s="1"/>
  <c r="AK23" i="1"/>
  <c r="AQ23" i="1" s="1"/>
  <c r="AO24" i="1"/>
  <c r="J24" i="1" l="1"/>
  <c r="K24" i="1" s="1"/>
  <c r="AD24" i="1" s="1"/>
  <c r="O24" i="1"/>
  <c r="P24" i="1" s="1"/>
  <c r="R24" i="1"/>
  <c r="S24" i="1" s="1"/>
  <c r="U24" i="1" l="1"/>
  <c r="W24" i="1" s="1"/>
  <c r="L24" i="1"/>
  <c r="M24" i="1" s="1"/>
  <c r="Y24" i="1" s="1"/>
  <c r="T24" i="1"/>
  <c r="V24" i="1" l="1"/>
  <c r="Z24" i="1"/>
  <c r="AA24" i="1" l="1"/>
  <c r="AN24" i="1" s="1"/>
  <c r="AM24" i="1"/>
  <c r="AB24" i="1" l="1"/>
  <c r="X25" i="1" s="1"/>
  <c r="AC24" i="1" l="1"/>
  <c r="AE24" i="1" s="1"/>
  <c r="AG25" i="1"/>
  <c r="AH25" i="1" s="1"/>
  <c r="AJ25" i="1" s="1"/>
  <c r="AI25" i="1" l="1"/>
  <c r="AL25" i="1" s="1"/>
  <c r="I25" i="1" s="1"/>
  <c r="AO25" i="1"/>
  <c r="AK24" i="1"/>
  <c r="AQ24" i="1" s="1"/>
  <c r="J25" i="1" l="1"/>
  <c r="K25" i="1" s="1"/>
  <c r="AD25" i="1" s="1"/>
  <c r="O25" i="1"/>
  <c r="P25" i="1" s="1"/>
  <c r="R25" i="1"/>
  <c r="U25" i="1" l="1"/>
  <c r="W25" i="1" s="1"/>
  <c r="T25" i="1"/>
  <c r="L25" i="1"/>
  <c r="M25" i="1" s="1"/>
  <c r="Y25" i="1" s="1"/>
  <c r="S25" i="1"/>
  <c r="V25" i="1" l="1"/>
  <c r="Z25" i="1"/>
  <c r="AA25" i="1" l="1"/>
  <c r="AN25" i="1" s="1"/>
  <c r="AM25" i="1"/>
  <c r="AB25" i="1" l="1"/>
  <c r="AC25" i="1" s="1"/>
  <c r="AE25" i="1" s="1"/>
  <c r="X26" i="1" l="1"/>
  <c r="AG26" i="1" s="1"/>
  <c r="AH26" i="1" s="1"/>
  <c r="AJ26" i="1" s="1"/>
  <c r="AI26" i="1" l="1"/>
  <c r="AL26" i="1" s="1"/>
  <c r="I26" i="1" s="1"/>
  <c r="AK25" i="1"/>
  <c r="AQ25" i="1" s="1"/>
  <c r="AO26" i="1"/>
  <c r="J26" i="1" l="1"/>
  <c r="K26" i="1" s="1"/>
  <c r="AD26" i="1" s="1"/>
  <c r="O26" i="1"/>
  <c r="L26" i="1" s="1"/>
  <c r="R26" i="1"/>
  <c r="P26" i="1" l="1"/>
  <c r="U26" i="1"/>
  <c r="V26" i="1" s="1"/>
  <c r="T26" i="1"/>
  <c r="M26" i="1"/>
  <c r="S26" i="1"/>
  <c r="W26" i="1" l="1"/>
  <c r="Y26" i="1"/>
  <c r="Z26" i="1" l="1"/>
  <c r="AA26" i="1" s="1"/>
  <c r="AB26" i="1" s="1"/>
  <c r="X27" i="1" s="1"/>
  <c r="AM26" i="1" l="1"/>
  <c r="AN26" i="1"/>
  <c r="AC26" i="1"/>
  <c r="AE26" i="1" s="1"/>
  <c r="AG27" i="1"/>
  <c r="AI27" i="1" s="1"/>
  <c r="AL27" i="1" s="1"/>
  <c r="I27" i="1" s="1"/>
  <c r="U27" i="1" l="1"/>
  <c r="AH27" i="1"/>
  <c r="J27" i="1"/>
  <c r="K27" i="1" s="1"/>
  <c r="AD27" i="1" s="1"/>
  <c r="R27" i="1"/>
  <c r="O27" i="1"/>
  <c r="AJ27" i="1" l="1"/>
  <c r="AK26" i="1" s="1"/>
  <c r="AQ26" i="1" s="1"/>
  <c r="V27" i="1"/>
  <c r="W27" i="1"/>
  <c r="L27" i="1"/>
  <c r="M27" i="1" s="1"/>
  <c r="P27" i="1"/>
  <c r="T27" i="1"/>
  <c r="S27" i="1"/>
  <c r="AO27" i="1" l="1"/>
  <c r="Y27" i="1"/>
  <c r="Z27" i="1" l="1"/>
  <c r="AM27" i="1" s="1"/>
  <c r="AA27" i="1" l="1"/>
  <c r="AB27" i="1" s="1"/>
  <c r="AN27" i="1" l="1"/>
  <c r="X28" i="1"/>
  <c r="AC27" i="1"/>
  <c r="AE27" i="1" s="1"/>
  <c r="AG28" i="1" l="1"/>
  <c r="AH28" i="1" s="1"/>
  <c r="AJ28" i="1" s="1"/>
  <c r="AI28" i="1" l="1"/>
  <c r="AL28" i="1" s="1"/>
  <c r="I28" i="1" s="1"/>
  <c r="AO28" i="1"/>
  <c r="AK27" i="1"/>
  <c r="AQ27" i="1" s="1"/>
  <c r="J28" i="1" l="1"/>
  <c r="K28" i="1" s="1"/>
  <c r="AD28" i="1" s="1"/>
  <c r="O28" i="1"/>
  <c r="L28" i="1" s="1"/>
  <c r="R28" i="1"/>
  <c r="P28" i="1" l="1"/>
  <c r="M28" i="1"/>
  <c r="T28" i="1"/>
  <c r="U28" i="1"/>
  <c r="W28" i="1" s="1"/>
  <c r="S28" i="1"/>
  <c r="Y28" i="1" l="1"/>
  <c r="Z28" i="1" s="1"/>
  <c r="V28" i="1"/>
  <c r="AA28" i="1" l="1"/>
  <c r="AN28" i="1" s="1"/>
  <c r="AM28" i="1"/>
  <c r="AB28" i="1" l="1"/>
  <c r="AC28" i="1" s="1"/>
  <c r="AE28" i="1" s="1"/>
  <c r="X29" i="1" l="1"/>
  <c r="AG29" i="1" s="1"/>
  <c r="AH29" i="1" s="1"/>
  <c r="AJ29" i="1" s="1"/>
  <c r="AI29" i="1" l="1"/>
  <c r="AL29" i="1" s="1"/>
  <c r="I29" i="1" s="1"/>
  <c r="AO29" i="1"/>
  <c r="AK28" i="1"/>
  <c r="AQ28" i="1" s="1"/>
  <c r="J29" i="1" l="1"/>
  <c r="K29" i="1" s="1"/>
  <c r="AD29" i="1" s="1"/>
  <c r="O29" i="1"/>
  <c r="L29" i="1" s="1"/>
  <c r="R29" i="1"/>
  <c r="S29" i="1" s="1"/>
  <c r="U29" i="1" l="1"/>
  <c r="W29" i="1" s="1"/>
  <c r="M29" i="1"/>
  <c r="P29" i="1"/>
  <c r="T29" i="1"/>
  <c r="V29" i="1"/>
  <c r="Y29" i="1" l="1"/>
  <c r="Z29" i="1" s="1"/>
  <c r="AA29" i="1" s="1"/>
  <c r="AM29" i="1" l="1"/>
  <c r="AN29" i="1"/>
  <c r="AB29" i="1" l="1"/>
  <c r="AC29" i="1" s="1"/>
  <c r="AE29" i="1" s="1"/>
  <c r="X30" i="1" l="1"/>
  <c r="AG30" i="1" s="1"/>
  <c r="AH30" i="1" s="1"/>
  <c r="AJ30" i="1" l="1"/>
  <c r="AK29" i="1" s="1"/>
  <c r="AQ29" i="1" s="1"/>
  <c r="AI30" i="1"/>
  <c r="AL30" i="1" s="1"/>
  <c r="I30" i="1" s="1"/>
  <c r="AO30" i="1" l="1"/>
  <c r="J30" i="1"/>
  <c r="K30" i="1" s="1"/>
  <c r="AD30" i="1" s="1"/>
  <c r="O30" i="1"/>
  <c r="R30" i="1"/>
  <c r="U30" i="1" l="1"/>
  <c r="V30" i="1" s="1"/>
  <c r="S30" i="1"/>
  <c r="T30" i="1"/>
  <c r="L30" i="1"/>
  <c r="M30" i="1" s="1"/>
  <c r="P30" i="1"/>
  <c r="W30" i="1" l="1"/>
  <c r="Y30" i="1"/>
  <c r="Z30" i="1" l="1"/>
  <c r="AM30" i="1" s="1"/>
  <c r="AA30" i="1" l="1"/>
  <c r="AN30" i="1" s="1"/>
  <c r="AB30" i="1" l="1"/>
  <c r="AC30" i="1" s="1"/>
  <c r="AE30" i="1" s="1"/>
  <c r="X31" i="1" l="1"/>
  <c r="AG31" i="1" s="1"/>
  <c r="AI31" i="1" s="1"/>
  <c r="AL31" i="1" s="1"/>
  <c r="I31" i="1" l="1"/>
  <c r="J31" i="1" s="1"/>
  <c r="K31" i="1" s="1"/>
  <c r="AD31" i="1" s="1"/>
  <c r="AH31" i="1"/>
  <c r="AJ31" i="1" s="1"/>
  <c r="AK30" i="1" s="1"/>
  <c r="AQ30" i="1" s="1"/>
  <c r="R31" i="1"/>
  <c r="S31" i="1" s="1"/>
  <c r="O31" i="1"/>
  <c r="L31" i="1" s="1"/>
  <c r="U31" i="1" l="1"/>
  <c r="V31" i="1" s="1"/>
  <c r="M31" i="1"/>
  <c r="T31" i="1"/>
  <c r="P31" i="1"/>
  <c r="AO31" i="1"/>
  <c r="Y31" i="1" l="1"/>
  <c r="Z31" i="1" s="1"/>
  <c r="AM31" i="1" s="1"/>
  <c r="W31" i="1"/>
  <c r="AA31" i="1" l="1"/>
  <c r="AN31" i="1" s="1"/>
  <c r="AB31" i="1" l="1"/>
  <c r="X32" i="1" s="1"/>
  <c r="AC31" i="1" l="1"/>
  <c r="AE31" i="1" s="1"/>
  <c r="AG32" i="1"/>
  <c r="AI32" i="1" s="1"/>
  <c r="AL32" i="1" s="1"/>
  <c r="I32" i="1" s="1"/>
  <c r="U32" i="1" l="1"/>
  <c r="AH32" i="1"/>
  <c r="J32" i="1"/>
  <c r="K32" i="1" s="1"/>
  <c r="AD32" i="1" s="1"/>
  <c r="R32" i="1"/>
  <c r="O32" i="1"/>
  <c r="AJ32" i="1" l="1"/>
  <c r="AK31" i="1" s="1"/>
  <c r="AQ31" i="1" s="1"/>
  <c r="S32" i="1"/>
  <c r="T32" i="1"/>
  <c r="L32" i="1"/>
  <c r="M32" i="1" s="1"/>
  <c r="P32" i="1"/>
  <c r="V32" i="1"/>
  <c r="W32" i="1"/>
  <c r="AO32" i="1" l="1"/>
  <c r="Y32" i="1"/>
  <c r="Z32" i="1" l="1"/>
  <c r="AM32" i="1" s="1"/>
  <c r="AA32" i="1" l="1"/>
  <c r="AN32" i="1" s="1"/>
  <c r="AB32" i="1" l="1"/>
  <c r="X33" i="1" s="1"/>
  <c r="AC32" i="1" l="1"/>
  <c r="AE32" i="1" s="1"/>
  <c r="AG33" i="1"/>
  <c r="AH33" i="1" s="1"/>
  <c r="AJ33" i="1" s="1"/>
  <c r="AI33" i="1" l="1"/>
  <c r="AL33" i="1" s="1"/>
  <c r="I33" i="1" s="1"/>
  <c r="AK32" i="1"/>
  <c r="AQ32" i="1" s="1"/>
  <c r="AO33" i="1"/>
  <c r="J33" i="1" l="1"/>
  <c r="K33" i="1" s="1"/>
  <c r="AD33" i="1" s="1"/>
  <c r="O33" i="1"/>
  <c r="L33" i="1" s="1"/>
  <c r="R33" i="1"/>
  <c r="S33" i="1" s="1"/>
  <c r="P33" i="1" l="1"/>
  <c r="U33" i="1"/>
  <c r="W33" i="1" s="1"/>
  <c r="M33" i="1"/>
  <c r="T33" i="1"/>
  <c r="Y33" i="1" l="1"/>
  <c r="V33" i="1"/>
  <c r="Z33" i="1"/>
  <c r="AA33" i="1" s="1"/>
  <c r="AM33" i="1" l="1"/>
  <c r="AN33" i="1"/>
  <c r="AB33" i="1"/>
  <c r="X34" i="1" l="1"/>
  <c r="AC33" i="1"/>
  <c r="AE33" i="1" s="1"/>
  <c r="AG34" i="1" l="1"/>
  <c r="AI34" i="1" s="1"/>
  <c r="AL34" i="1" s="1"/>
  <c r="I34" i="1" s="1"/>
  <c r="U34" i="1" l="1"/>
  <c r="AH34" i="1"/>
  <c r="J34" i="1"/>
  <c r="K34" i="1" s="1"/>
  <c r="AD34" i="1" s="1"/>
  <c r="R34" i="1"/>
  <c r="O34" i="1"/>
  <c r="AJ34" i="1" l="1"/>
  <c r="AO34" i="1" s="1"/>
  <c r="L34" i="1"/>
  <c r="M34" i="1" s="1"/>
  <c r="P34" i="1"/>
  <c r="V34" i="1"/>
  <c r="W34" i="1"/>
  <c r="T34" i="1"/>
  <c r="S34" i="1"/>
  <c r="AK33" i="1" l="1"/>
  <c r="AQ33" i="1" s="1"/>
  <c r="Y34" i="1"/>
  <c r="Z34" i="1" l="1"/>
  <c r="AA34" i="1" s="1"/>
  <c r="AM34" i="1" l="1"/>
  <c r="AN34" i="1"/>
  <c r="AB34" i="1"/>
  <c r="X35" i="1" l="1"/>
  <c r="AC34" i="1"/>
  <c r="AE34" i="1" s="1"/>
  <c r="AG35" i="1" l="1"/>
  <c r="AI35" i="1" s="1"/>
  <c r="AL35" i="1" s="1"/>
  <c r="I35" i="1" s="1"/>
  <c r="U35" i="1" l="1"/>
  <c r="AH35" i="1"/>
  <c r="J35" i="1"/>
  <c r="K35" i="1" s="1"/>
  <c r="AD35" i="1" s="1"/>
  <c r="R35" i="1"/>
  <c r="O35" i="1"/>
  <c r="AJ35" i="1" l="1"/>
  <c r="AO35" i="1" s="1"/>
  <c r="W35" i="1"/>
  <c r="V35" i="1"/>
  <c r="P35" i="1"/>
  <c r="L35" i="1"/>
  <c r="M35" i="1" s="1"/>
  <c r="T35" i="1"/>
  <c r="S35" i="1"/>
  <c r="AK34" i="1" l="1"/>
  <c r="AQ34" i="1" s="1"/>
  <c r="Y35" i="1"/>
  <c r="Z35" i="1" l="1"/>
  <c r="AM35" i="1" s="1"/>
  <c r="AA35" i="1" l="1"/>
  <c r="AN35" i="1" s="1"/>
  <c r="AB35" i="1" l="1"/>
  <c r="X36" i="1" s="1"/>
  <c r="AC35" i="1" l="1"/>
  <c r="AE35" i="1" s="1"/>
  <c r="AG36" i="1"/>
  <c r="AI36" i="1" s="1"/>
  <c r="AL36" i="1" s="1"/>
  <c r="I36" i="1" s="1"/>
  <c r="U36" i="1" l="1"/>
  <c r="AH36" i="1"/>
  <c r="J36" i="1"/>
  <c r="K36" i="1" s="1"/>
  <c r="AD36" i="1" s="1"/>
  <c r="R36" i="1"/>
  <c r="O36" i="1"/>
  <c r="AJ36" i="1" l="1"/>
  <c r="AO36" i="1" s="1"/>
  <c r="S36" i="1"/>
  <c r="T36" i="1"/>
  <c r="P36" i="1"/>
  <c r="L36" i="1"/>
  <c r="M36" i="1" s="1"/>
  <c r="W36" i="1"/>
  <c r="V36" i="1"/>
  <c r="AK35" i="1" l="1"/>
  <c r="AQ35" i="1" s="1"/>
  <c r="Y36" i="1"/>
  <c r="Z36" i="1" l="1"/>
  <c r="AM36" i="1" s="1"/>
  <c r="AA36" i="1" l="1"/>
  <c r="AN36" i="1" s="1"/>
  <c r="AB36" i="1" l="1"/>
  <c r="AC36" i="1" s="1"/>
  <c r="AE36" i="1" s="1"/>
  <c r="X37" i="1" l="1"/>
  <c r="AG37" i="1" s="1"/>
  <c r="AI37" i="1" s="1"/>
  <c r="AL37" i="1" s="1"/>
  <c r="I37" i="1" s="1"/>
  <c r="U37" i="1" l="1"/>
  <c r="AH37" i="1"/>
  <c r="J37" i="1"/>
  <c r="K37" i="1" s="1"/>
  <c r="AD37" i="1" s="1"/>
  <c r="R37" i="1"/>
  <c r="O37" i="1"/>
  <c r="AJ37" i="1" l="1"/>
  <c r="AO37" i="1" s="1"/>
  <c r="W37" i="1"/>
  <c r="V37" i="1"/>
  <c r="P37" i="1"/>
  <c r="L37" i="1"/>
  <c r="M37" i="1" s="1"/>
  <c r="T37" i="1"/>
  <c r="S37" i="1"/>
  <c r="AK36" i="1" l="1"/>
  <c r="AQ36" i="1" s="1"/>
  <c r="Y37" i="1"/>
  <c r="Z37" i="1" l="1"/>
  <c r="AM37" i="1" s="1"/>
  <c r="AA37" i="1" l="1"/>
  <c r="AB37" i="1" s="1"/>
  <c r="AN37" i="1" l="1"/>
  <c r="AC37" i="1"/>
  <c r="AE37" i="1" s="1"/>
  <c r="X38" i="1"/>
  <c r="AG38" i="1" l="1"/>
  <c r="AH38" i="1" s="1"/>
  <c r="AJ38" i="1" s="1"/>
  <c r="AI38" i="1" l="1"/>
  <c r="AL38" i="1" s="1"/>
  <c r="I38" i="1" s="1"/>
  <c r="AO38" i="1"/>
  <c r="AK37" i="1"/>
  <c r="AQ37" i="1" s="1"/>
  <c r="J38" i="1" l="1"/>
  <c r="K38" i="1" s="1"/>
  <c r="AD38" i="1" s="1"/>
  <c r="O38" i="1"/>
  <c r="P38" i="1" s="1"/>
  <c r="R38" i="1"/>
  <c r="T38" i="1" l="1"/>
  <c r="L38" i="1"/>
  <c r="M38" i="1" s="1"/>
  <c r="Y38" i="1" s="1"/>
  <c r="U38" i="1"/>
  <c r="V38" i="1" s="1"/>
  <c r="S38" i="1"/>
  <c r="Z38" i="1" l="1"/>
  <c r="W38" i="1"/>
  <c r="AA38" i="1" l="1"/>
  <c r="AN38" i="1" s="1"/>
  <c r="AM38" i="1"/>
  <c r="AB38" i="1" l="1"/>
  <c r="X39" i="1" s="1"/>
  <c r="AC38" i="1" l="1"/>
  <c r="AE38" i="1" s="1"/>
  <c r="AG39" i="1"/>
  <c r="AI39" i="1" s="1"/>
  <c r="AL39" i="1" s="1"/>
  <c r="I39" i="1" s="1"/>
  <c r="U39" i="1" l="1"/>
  <c r="AH39" i="1"/>
  <c r="O39" i="1"/>
  <c r="J39" i="1"/>
  <c r="K39" i="1" s="1"/>
  <c r="AD39" i="1" s="1"/>
  <c r="R39" i="1"/>
  <c r="AJ39" i="1" l="1"/>
  <c r="AK38" i="1" s="1"/>
  <c r="AQ38" i="1" s="1"/>
  <c r="S39" i="1"/>
  <c r="T39" i="1"/>
  <c r="V39" i="1"/>
  <c r="W39" i="1"/>
  <c r="P39" i="1"/>
  <c r="L39" i="1"/>
  <c r="M39" i="1" s="1"/>
  <c r="AO39" i="1" l="1"/>
  <c r="Y39" i="1"/>
  <c r="Z39" i="1" l="1"/>
  <c r="AM39" i="1" s="1"/>
  <c r="AA39" i="1" l="1"/>
  <c r="AN39" i="1" s="1"/>
  <c r="AB39" i="1" l="1"/>
  <c r="AC39" i="1" s="1"/>
  <c r="AE39" i="1" s="1"/>
  <c r="X40" i="1" l="1"/>
  <c r="AG40" i="1" s="1"/>
  <c r="AI40" i="1" s="1"/>
  <c r="AL40" i="1" s="1"/>
  <c r="I40" i="1" s="1"/>
  <c r="U40" i="1" l="1"/>
  <c r="AH40" i="1"/>
  <c r="J40" i="1"/>
  <c r="K40" i="1" s="1"/>
  <c r="AD40" i="1" s="1"/>
  <c r="R40" i="1"/>
  <c r="O40" i="1"/>
  <c r="AJ40" i="1" l="1"/>
  <c r="AO40" i="1" s="1"/>
  <c r="S40" i="1"/>
  <c r="T40" i="1"/>
  <c r="P40" i="1"/>
  <c r="L40" i="1"/>
  <c r="M40" i="1" s="1"/>
  <c r="V40" i="1"/>
  <c r="W40" i="1"/>
  <c r="AK39" i="1" l="1"/>
  <c r="AQ39" i="1" s="1"/>
  <c r="Y40" i="1"/>
  <c r="Z40" i="1" l="1"/>
  <c r="AM40" i="1" s="1"/>
  <c r="AA40" i="1" l="1"/>
  <c r="AN40" i="1" s="1"/>
  <c r="AB40" i="1" l="1"/>
  <c r="AC40" i="1" s="1"/>
  <c r="AE40" i="1" s="1"/>
  <c r="X41" i="1" l="1"/>
  <c r="AG41" i="1" s="1"/>
  <c r="AH41" i="1" s="1"/>
  <c r="AJ41" i="1" s="1"/>
  <c r="AI41" i="1" l="1"/>
  <c r="AL41" i="1" s="1"/>
  <c r="I41" i="1" s="1"/>
  <c r="AO41" i="1"/>
  <c r="AK40" i="1"/>
  <c r="AQ40" i="1" s="1"/>
  <c r="J41" i="1" l="1"/>
  <c r="K41" i="1" s="1"/>
  <c r="AD41" i="1" s="1"/>
  <c r="O41" i="1"/>
  <c r="P41" i="1" s="1"/>
  <c r="R41" i="1"/>
  <c r="S41" i="1" s="1"/>
  <c r="L41" i="1" l="1"/>
  <c r="M41" i="1" s="1"/>
  <c r="Y41" i="1" s="1"/>
  <c r="T41" i="1"/>
  <c r="U41" i="1"/>
  <c r="W41" i="1" s="1"/>
  <c r="V41" i="1" l="1"/>
  <c r="Z41" i="1"/>
  <c r="AM41" i="1" s="1"/>
  <c r="AA41" i="1" l="1"/>
  <c r="AN41" i="1" s="1"/>
  <c r="AB41" i="1" l="1"/>
  <c r="AC41" i="1" s="1"/>
  <c r="AE41" i="1" s="1"/>
  <c r="X42" i="1" l="1"/>
  <c r="AG42" i="1"/>
  <c r="AI42" i="1" s="1"/>
  <c r="AL42" i="1" s="1"/>
  <c r="I42" i="1" s="1"/>
  <c r="U42" i="1" l="1"/>
  <c r="AH42" i="1"/>
  <c r="J42" i="1"/>
  <c r="K42" i="1" s="1"/>
  <c r="AD42" i="1" s="1"/>
  <c r="R42" i="1"/>
  <c r="O42" i="1"/>
  <c r="AJ42" i="1" l="1"/>
  <c r="AK41" i="1" s="1"/>
  <c r="AQ41" i="1" s="1"/>
  <c r="S42" i="1"/>
  <c r="T42" i="1"/>
  <c r="L42" i="1"/>
  <c r="M42" i="1" s="1"/>
  <c r="P42" i="1"/>
  <c r="V42" i="1"/>
  <c r="W42" i="1"/>
  <c r="AO42" i="1" l="1"/>
  <c r="Y42" i="1"/>
  <c r="Z42" i="1" l="1"/>
  <c r="AM42" i="1" s="1"/>
  <c r="AA42" i="1" l="1"/>
  <c r="AB42" i="1" s="1"/>
  <c r="AN42" i="1" l="1"/>
  <c r="X43" i="1"/>
  <c r="AC42" i="1"/>
  <c r="AE42" i="1" s="1"/>
  <c r="AG43" i="1" l="1"/>
  <c r="AH43" i="1" s="1"/>
  <c r="AJ43" i="1" s="1"/>
  <c r="AI43" i="1" l="1"/>
  <c r="AL43" i="1" s="1"/>
  <c r="I43" i="1" s="1"/>
  <c r="AO43" i="1"/>
  <c r="AK42" i="1"/>
  <c r="AQ42" i="1" s="1"/>
  <c r="J43" i="1" l="1"/>
  <c r="K43" i="1" s="1"/>
  <c r="AD43" i="1" s="1"/>
  <c r="O43" i="1"/>
  <c r="P43" i="1" s="1"/>
  <c r="R43" i="1"/>
  <c r="U43" i="1" l="1"/>
  <c r="V43" i="1" s="1"/>
  <c r="L43" i="1"/>
  <c r="M43" i="1" s="1"/>
  <c r="Y43" i="1" s="1"/>
  <c r="T43" i="1"/>
  <c r="S43" i="1"/>
  <c r="W43" i="1"/>
  <c r="Z43" i="1" l="1"/>
  <c r="AA43" i="1" s="1"/>
  <c r="AM43" i="1" l="1"/>
  <c r="AN43" i="1"/>
  <c r="AB43" i="1" l="1"/>
  <c r="X44" i="1" s="1"/>
  <c r="AC43" i="1" l="1"/>
  <c r="AE43" i="1" s="1"/>
  <c r="AG44" i="1"/>
  <c r="AI44" i="1" s="1"/>
  <c r="AL44" i="1" s="1"/>
  <c r="I44" i="1" s="1"/>
  <c r="U44" i="1" l="1"/>
  <c r="AH44" i="1"/>
  <c r="J44" i="1"/>
  <c r="K44" i="1" s="1"/>
  <c r="AD44" i="1" s="1"/>
  <c r="R44" i="1"/>
  <c r="O44" i="1"/>
  <c r="AJ44" i="1" l="1"/>
  <c r="AO44" i="1" s="1"/>
  <c r="W44" i="1"/>
  <c r="V44" i="1"/>
  <c r="L44" i="1"/>
  <c r="M44" i="1" s="1"/>
  <c r="P44" i="1"/>
  <c r="S44" i="1"/>
  <c r="T44" i="1"/>
  <c r="AK43" i="1" l="1"/>
  <c r="AQ43" i="1" s="1"/>
  <c r="Y44" i="1"/>
  <c r="Z44" i="1" l="1"/>
  <c r="AA44" i="1" s="1"/>
  <c r="AM44" i="1" l="1"/>
  <c r="AN44" i="1"/>
  <c r="AB44" i="1"/>
  <c r="AC44" i="1" l="1"/>
  <c r="AE44" i="1" s="1"/>
  <c r="X45" i="1"/>
  <c r="AG45" i="1" l="1"/>
  <c r="AH45" i="1" s="1"/>
  <c r="AJ45" i="1" s="1"/>
  <c r="AI45" i="1" l="1"/>
  <c r="AL45" i="1" s="1"/>
  <c r="I45" i="1" s="1"/>
  <c r="AK44" i="1"/>
  <c r="AQ44" i="1" s="1"/>
  <c r="AO45" i="1"/>
  <c r="J45" i="1" l="1"/>
  <c r="K45" i="1" s="1"/>
  <c r="AD45" i="1" s="1"/>
  <c r="O45" i="1"/>
  <c r="L45" i="1" s="1"/>
  <c r="R45" i="1"/>
  <c r="T45" i="1" l="1"/>
  <c r="U45" i="1"/>
  <c r="W45" i="1" s="1"/>
  <c r="M45" i="1"/>
  <c r="P45" i="1"/>
  <c r="S45" i="1"/>
  <c r="Y45" i="1" l="1"/>
  <c r="Z45" i="1" s="1"/>
  <c r="V45" i="1"/>
  <c r="AA45" i="1" l="1"/>
  <c r="AN45" i="1" s="1"/>
  <c r="AM45" i="1"/>
  <c r="AB45" i="1" l="1"/>
  <c r="X46" i="1" s="1"/>
  <c r="AG46" i="1" s="1"/>
  <c r="AH46" i="1" s="1"/>
  <c r="AJ46" i="1" s="1"/>
  <c r="AC45" i="1" l="1"/>
  <c r="AE45" i="1" s="1"/>
  <c r="AI46" i="1"/>
  <c r="AL46" i="1" s="1"/>
  <c r="I46" i="1" s="1"/>
  <c r="AK45" i="1"/>
  <c r="AQ45" i="1" s="1"/>
  <c r="AO46" i="1"/>
  <c r="J46" i="1" l="1"/>
  <c r="K46" i="1" s="1"/>
  <c r="AD46" i="1" s="1"/>
  <c r="O46" i="1"/>
  <c r="P46" i="1" s="1"/>
  <c r="R46" i="1"/>
  <c r="S46" i="1" s="1"/>
  <c r="U46" i="1" l="1"/>
  <c r="W46" i="1" s="1"/>
  <c r="T46" i="1"/>
  <c r="L46" i="1"/>
  <c r="M46" i="1" s="1"/>
  <c r="Y46" i="1" s="1"/>
  <c r="V46" i="1" l="1"/>
  <c r="Z46" i="1"/>
  <c r="AA46" i="1" s="1"/>
  <c r="AM46" i="1" l="1"/>
  <c r="AN46" i="1"/>
  <c r="AB46" i="1" l="1"/>
  <c r="X47" i="1" l="1"/>
  <c r="AC46" i="1"/>
  <c r="AE46" i="1" s="1"/>
  <c r="AG47" i="1" l="1"/>
  <c r="AI47" i="1" s="1"/>
  <c r="AL47" i="1" s="1"/>
  <c r="I47" i="1" s="1"/>
  <c r="U47" i="1" l="1"/>
  <c r="AH47" i="1"/>
  <c r="O47" i="1"/>
  <c r="J47" i="1"/>
  <c r="K47" i="1" s="1"/>
  <c r="AD47" i="1" s="1"/>
  <c r="R47" i="1"/>
  <c r="AJ47" i="1" l="1"/>
  <c r="AK46" i="1" s="1"/>
  <c r="AQ46" i="1" s="1"/>
  <c r="S47" i="1"/>
  <c r="T47" i="1"/>
  <c r="V47" i="1"/>
  <c r="W47" i="1"/>
  <c r="P47" i="1"/>
  <c r="L47" i="1"/>
  <c r="M47" i="1" s="1"/>
  <c r="AO47" i="1" l="1"/>
  <c r="Y47" i="1"/>
  <c r="Z47" i="1" l="1"/>
  <c r="AM47" i="1" s="1"/>
  <c r="AA47" i="1" l="1"/>
  <c r="AN47" i="1" s="1"/>
  <c r="AB47" i="1" l="1"/>
  <c r="X48" i="1" s="1"/>
  <c r="AC47" i="1" l="1"/>
  <c r="AE47" i="1" s="1"/>
  <c r="AG48" i="1"/>
  <c r="AI48" i="1" s="1"/>
  <c r="AL48" i="1" s="1"/>
  <c r="I48" i="1" s="1"/>
  <c r="U48" i="1" l="1"/>
  <c r="AH48" i="1"/>
  <c r="J48" i="1"/>
  <c r="K48" i="1" s="1"/>
  <c r="AD48" i="1" s="1"/>
  <c r="R48" i="1"/>
  <c r="O48" i="1"/>
  <c r="AJ48" i="1" l="1"/>
  <c r="AO48" i="1" s="1"/>
  <c r="V48" i="1"/>
  <c r="W48" i="1"/>
  <c r="L48" i="1"/>
  <c r="M48" i="1" s="1"/>
  <c r="P48" i="1"/>
  <c r="T48" i="1"/>
  <c r="S48" i="1"/>
  <c r="AK47" i="1" l="1"/>
  <c r="AQ47" i="1" s="1"/>
  <c r="Y48" i="1"/>
  <c r="Z48" i="1" l="1"/>
  <c r="AA48" i="1" s="1"/>
  <c r="AM48" i="1" l="1"/>
  <c r="AN48" i="1"/>
  <c r="AB48" i="1"/>
  <c r="X49" i="1" l="1"/>
  <c r="AC48" i="1"/>
  <c r="AE48" i="1" s="1"/>
  <c r="AG49" i="1" l="1"/>
  <c r="AI49" i="1" s="1"/>
  <c r="AL49" i="1" s="1"/>
  <c r="I49" i="1" s="1"/>
  <c r="U49" i="1" l="1"/>
  <c r="AH49" i="1"/>
  <c r="J49" i="1"/>
  <c r="K49" i="1" s="1"/>
  <c r="AD49" i="1" s="1"/>
  <c r="R49" i="1"/>
  <c r="O49" i="1"/>
  <c r="AJ49" i="1" l="1"/>
  <c r="AO49" i="1" s="1"/>
  <c r="T49" i="1"/>
  <c r="S49" i="1"/>
  <c r="L49" i="1"/>
  <c r="M49" i="1" s="1"/>
  <c r="P49" i="1"/>
  <c r="W49" i="1"/>
  <c r="V49" i="1"/>
  <c r="AK48" i="1" l="1"/>
  <c r="AQ48" i="1" s="1"/>
  <c r="Y49" i="1"/>
  <c r="Z49" i="1" l="1"/>
  <c r="AM49" i="1" s="1"/>
  <c r="AA49" i="1" l="1"/>
  <c r="AN49" i="1" s="1"/>
  <c r="AB49" i="1" l="1"/>
  <c r="X50" i="1" s="1"/>
  <c r="AC49" i="1" l="1"/>
  <c r="AE49" i="1" s="1"/>
  <c r="AG50" i="1"/>
  <c r="AI50" i="1" s="1"/>
  <c r="AL50" i="1" s="1"/>
  <c r="I50" i="1" s="1"/>
  <c r="U50" i="1" l="1"/>
  <c r="AH50" i="1"/>
  <c r="J50" i="1"/>
  <c r="K50" i="1" s="1"/>
  <c r="AD50" i="1" s="1"/>
  <c r="R50" i="1"/>
  <c r="O50" i="1"/>
  <c r="AJ50" i="1" l="1"/>
  <c r="AO50" i="1" s="1"/>
  <c r="L50" i="1"/>
  <c r="M50" i="1" s="1"/>
  <c r="P50" i="1"/>
  <c r="S50" i="1"/>
  <c r="T50" i="1"/>
  <c r="W50" i="1"/>
  <c r="V50" i="1"/>
  <c r="AK49" i="1" l="1"/>
  <c r="AQ49" i="1" s="1"/>
  <c r="Y50" i="1"/>
  <c r="Z50" i="1" l="1"/>
  <c r="AA50" i="1" s="1"/>
  <c r="AM50" i="1" l="1"/>
  <c r="AN50" i="1"/>
  <c r="AB50" i="1"/>
  <c r="AC50" i="1" l="1"/>
  <c r="AE50" i="1" s="1"/>
  <c r="X51" i="1"/>
  <c r="AG51" i="1" l="1"/>
  <c r="AI51" i="1" s="1"/>
  <c r="AL51" i="1" s="1"/>
  <c r="I51" i="1" s="1"/>
  <c r="U51" i="1" l="1"/>
  <c r="AH51" i="1"/>
  <c r="J51" i="1"/>
  <c r="K51" i="1" s="1"/>
  <c r="AD51" i="1" s="1"/>
  <c r="R51" i="1"/>
  <c r="O51" i="1"/>
  <c r="AJ51" i="1" l="1"/>
  <c r="AO51" i="1" s="1"/>
  <c r="W51" i="1"/>
  <c r="V51" i="1"/>
  <c r="P51" i="1"/>
  <c r="L51" i="1"/>
  <c r="M51" i="1" s="1"/>
  <c r="T51" i="1"/>
  <c r="S51" i="1"/>
  <c r="AK50" i="1" l="1"/>
  <c r="AQ50" i="1" s="1"/>
  <c r="Y51" i="1"/>
  <c r="Z51" i="1" l="1"/>
  <c r="AM51" i="1" s="1"/>
  <c r="AA51" i="1" l="1"/>
  <c r="AN51" i="1" s="1"/>
  <c r="AB51" i="1" l="1"/>
  <c r="AC51" i="1" s="1"/>
  <c r="AE51" i="1" s="1"/>
  <c r="X52" i="1" l="1"/>
  <c r="AG52" i="1" s="1"/>
  <c r="AH52" i="1" s="1"/>
  <c r="AJ52" i="1" s="1"/>
  <c r="AI52" i="1" l="1"/>
  <c r="AL52" i="1" s="1"/>
  <c r="I52" i="1" s="1"/>
  <c r="AO52" i="1"/>
  <c r="AK51" i="1"/>
  <c r="AQ51" i="1" s="1"/>
  <c r="J52" i="1" l="1"/>
  <c r="K52" i="1" s="1"/>
  <c r="AD52" i="1" s="1"/>
  <c r="O52" i="1"/>
  <c r="L52" i="1" s="1"/>
  <c r="R52" i="1"/>
  <c r="U52" i="1" l="1"/>
  <c r="W52" i="1" s="1"/>
  <c r="T52" i="1"/>
  <c r="M52" i="1"/>
  <c r="P52" i="1"/>
  <c r="S52" i="1"/>
  <c r="V52" i="1"/>
  <c r="Y52" i="1" l="1"/>
  <c r="Z52" i="1" l="1"/>
  <c r="AM52" i="1" s="1"/>
  <c r="AA52" i="1" l="1"/>
  <c r="AN52" i="1" s="1"/>
  <c r="AB52" i="1" l="1"/>
  <c r="X53" i="1" s="1"/>
  <c r="AC52" i="1" l="1"/>
  <c r="AE52" i="1" s="1"/>
  <c r="AG53" i="1"/>
  <c r="AI53" i="1" s="1"/>
  <c r="AL53" i="1" s="1"/>
  <c r="I53" i="1" s="1"/>
  <c r="U53" i="1" l="1"/>
  <c r="AH53" i="1"/>
  <c r="J53" i="1"/>
  <c r="K53" i="1" s="1"/>
  <c r="AD53" i="1" s="1"/>
  <c r="R53" i="1"/>
  <c r="O53" i="1"/>
  <c r="AJ53" i="1" l="1"/>
  <c r="AK52" i="1" s="1"/>
  <c r="AQ52" i="1" s="1"/>
  <c r="W53" i="1"/>
  <c r="V53" i="1"/>
  <c r="P53" i="1"/>
  <c r="L53" i="1"/>
  <c r="M53" i="1" s="1"/>
  <c r="T53" i="1"/>
  <c r="S53" i="1"/>
  <c r="AO53" i="1" l="1"/>
  <c r="Y53" i="1"/>
  <c r="Z53" i="1" l="1"/>
  <c r="AM53" i="1" s="1"/>
  <c r="AA53" i="1" l="1"/>
  <c r="AN53" i="1" s="1"/>
  <c r="AB53" i="1" l="1"/>
  <c r="AC53" i="1" s="1"/>
  <c r="AE53" i="1" s="1"/>
  <c r="X54" i="1" l="1"/>
  <c r="AG54" i="1" s="1"/>
  <c r="AI54" i="1" s="1"/>
  <c r="AL54" i="1" s="1"/>
  <c r="I54" i="1" s="1"/>
  <c r="U54" i="1" l="1"/>
  <c r="AH54" i="1"/>
  <c r="J54" i="1"/>
  <c r="K54" i="1" s="1"/>
  <c r="AD54" i="1" s="1"/>
  <c r="R54" i="1"/>
  <c r="O54" i="1"/>
  <c r="AJ54" i="1" l="1"/>
  <c r="AO54" i="1" s="1"/>
  <c r="P54" i="1"/>
  <c r="L54" i="1"/>
  <c r="M54" i="1" s="1"/>
  <c r="W54" i="1"/>
  <c r="V54" i="1"/>
  <c r="T54" i="1"/>
  <c r="S54" i="1"/>
  <c r="AK53" i="1" l="1"/>
  <c r="AQ53" i="1" s="1"/>
  <c r="Y54" i="1"/>
  <c r="Z54" i="1" l="1"/>
  <c r="AM54" i="1" s="1"/>
  <c r="AA54" i="1" l="1"/>
  <c r="AN54" i="1" s="1"/>
  <c r="AB54" i="1" l="1"/>
  <c r="AC54" i="1" s="1"/>
  <c r="AE54" i="1" s="1"/>
  <c r="X55" i="1" l="1"/>
  <c r="AG55" i="1" s="1"/>
  <c r="AI55" i="1" s="1"/>
  <c r="AL55" i="1" s="1"/>
  <c r="I55" i="1" s="1"/>
  <c r="U55" i="1" l="1"/>
  <c r="AH55" i="1"/>
  <c r="O55" i="1"/>
  <c r="J55" i="1"/>
  <c r="K55" i="1" s="1"/>
  <c r="AD55" i="1" s="1"/>
  <c r="R55" i="1"/>
  <c r="AJ55" i="1" l="1"/>
  <c r="AK54" i="1" s="1"/>
  <c r="AQ54" i="1" s="1"/>
  <c r="S55" i="1"/>
  <c r="T55" i="1"/>
  <c r="W55" i="1"/>
  <c r="V55" i="1"/>
  <c r="L55" i="1"/>
  <c r="M55" i="1" s="1"/>
  <c r="P55" i="1"/>
  <c r="AO55" i="1" l="1"/>
  <c r="Y55" i="1"/>
  <c r="Z55" i="1" l="1"/>
  <c r="AA55" i="1" s="1"/>
  <c r="AM55" i="1" l="1"/>
  <c r="AN55" i="1"/>
  <c r="AB55" i="1"/>
  <c r="X56" i="1" l="1"/>
  <c r="AC55" i="1"/>
  <c r="AE55" i="1" s="1"/>
  <c r="AG56" i="1" l="1"/>
  <c r="AI56" i="1" s="1"/>
  <c r="AL56" i="1" s="1"/>
  <c r="I56" i="1" s="1"/>
  <c r="U56" i="1" l="1"/>
  <c r="AH56" i="1"/>
  <c r="J56" i="1"/>
  <c r="K56" i="1" s="1"/>
  <c r="AD56" i="1" s="1"/>
  <c r="R56" i="1"/>
  <c r="O56" i="1"/>
  <c r="AJ56" i="1" l="1"/>
  <c r="AK55" i="1" s="1"/>
  <c r="AQ55" i="1" s="1"/>
  <c r="T56" i="1"/>
  <c r="S56" i="1"/>
  <c r="P56" i="1"/>
  <c r="L56" i="1"/>
  <c r="M56" i="1" s="1"/>
  <c r="V56" i="1"/>
  <c r="W56" i="1"/>
  <c r="AO56" i="1" l="1"/>
  <c r="Y56" i="1"/>
  <c r="Z56" i="1" l="1"/>
  <c r="AM56" i="1" s="1"/>
  <c r="AA56" i="1" l="1"/>
  <c r="AN56" i="1" s="1"/>
  <c r="AB56" i="1" l="1"/>
  <c r="AC56" i="1" s="1"/>
  <c r="AE56" i="1" s="1"/>
  <c r="X57" i="1" l="1"/>
  <c r="AG57" i="1" s="1"/>
  <c r="AI57" i="1" s="1"/>
  <c r="AL57" i="1" s="1"/>
  <c r="I57" i="1" s="1"/>
  <c r="U57" i="1" l="1"/>
  <c r="AH57" i="1"/>
  <c r="J57" i="1"/>
  <c r="K57" i="1" s="1"/>
  <c r="AD57" i="1" s="1"/>
  <c r="R57" i="1"/>
  <c r="O57" i="1"/>
  <c r="AJ57" i="1" l="1"/>
  <c r="AO57" i="1" s="1"/>
  <c r="V57" i="1"/>
  <c r="W57" i="1"/>
  <c r="P57" i="1"/>
  <c r="L57" i="1"/>
  <c r="M57" i="1" s="1"/>
  <c r="S57" i="1"/>
  <c r="T57" i="1"/>
  <c r="AK56" i="1" l="1"/>
  <c r="AQ56" i="1" s="1"/>
  <c r="Y57" i="1"/>
  <c r="Z57" i="1" l="1"/>
  <c r="AM57" i="1" s="1"/>
  <c r="AA57" i="1" l="1"/>
  <c r="AN57" i="1" s="1"/>
  <c r="AB57" i="1" l="1"/>
  <c r="AC57" i="1" s="1"/>
  <c r="AE57" i="1" s="1"/>
  <c r="X58" i="1" l="1"/>
  <c r="AG58" i="1" s="1"/>
  <c r="AI58" i="1" s="1"/>
  <c r="AL58" i="1" s="1"/>
  <c r="I58" i="1" s="1"/>
  <c r="U58" i="1" l="1"/>
  <c r="AH58" i="1"/>
  <c r="J58" i="1"/>
  <c r="K58" i="1" s="1"/>
  <c r="AD58" i="1" s="1"/>
  <c r="R58" i="1"/>
  <c r="O58" i="1"/>
  <c r="AJ58" i="1" l="1"/>
  <c r="AK57" i="1" s="1"/>
  <c r="AQ57" i="1" s="1"/>
  <c r="L58" i="1"/>
  <c r="M58" i="1" s="1"/>
  <c r="P58" i="1"/>
  <c r="V58" i="1"/>
  <c r="W58" i="1"/>
  <c r="S58" i="1"/>
  <c r="T58" i="1"/>
  <c r="AO58" i="1" l="1"/>
  <c r="Y58" i="1"/>
  <c r="Z58" i="1" l="1"/>
  <c r="AA58" i="1" s="1"/>
  <c r="AM58" i="1" l="1"/>
  <c r="AN58" i="1"/>
  <c r="AB58" i="1" l="1"/>
  <c r="AC58" i="1" l="1"/>
  <c r="AE58" i="1" s="1"/>
  <c r="X59" i="1"/>
  <c r="AG59" i="1" l="1"/>
  <c r="AI59" i="1" s="1"/>
  <c r="AL59" i="1" s="1"/>
  <c r="I59" i="1" s="1"/>
  <c r="U59" i="1" l="1"/>
  <c r="AH59" i="1"/>
  <c r="O59" i="1"/>
  <c r="J59" i="1"/>
  <c r="K59" i="1" s="1"/>
  <c r="AD59" i="1" s="1"/>
  <c r="R59" i="1"/>
  <c r="AJ59" i="1" l="1"/>
  <c r="AK58" i="1" s="1"/>
  <c r="AQ58" i="1" s="1"/>
  <c r="W59" i="1"/>
  <c r="V59" i="1"/>
  <c r="T59" i="1"/>
  <c r="S59" i="1"/>
  <c r="L59" i="1"/>
  <c r="M59" i="1" s="1"/>
  <c r="P59" i="1"/>
  <c r="AO59" i="1" l="1"/>
  <c r="Y59" i="1"/>
  <c r="Z59" i="1" l="1"/>
  <c r="AA59" i="1" s="1"/>
  <c r="AM59" i="1" l="1"/>
  <c r="AN59" i="1"/>
  <c r="AB59" i="1"/>
  <c r="X60" i="1" l="1"/>
  <c r="AC59" i="1"/>
  <c r="AE59" i="1" s="1"/>
  <c r="AG60" i="1" l="1"/>
  <c r="AI60" i="1" s="1"/>
  <c r="AL60" i="1" s="1"/>
  <c r="I60" i="1" s="1"/>
  <c r="U60" i="1" l="1"/>
  <c r="AH60" i="1"/>
  <c r="J60" i="1"/>
  <c r="K60" i="1" s="1"/>
  <c r="AD60" i="1" s="1"/>
  <c r="R60" i="1"/>
  <c r="O60" i="1"/>
  <c r="AJ60" i="1" l="1"/>
  <c r="AK59" i="1" s="1"/>
  <c r="AQ59" i="1" s="1"/>
  <c r="P60" i="1"/>
  <c r="L60" i="1"/>
  <c r="M60" i="1" s="1"/>
  <c r="S60" i="1"/>
  <c r="T60" i="1"/>
  <c r="W60" i="1"/>
  <c r="V60" i="1"/>
  <c r="AO60" i="1" l="1"/>
  <c r="Y60" i="1"/>
  <c r="Z60" i="1" l="1"/>
  <c r="AM60" i="1" s="1"/>
  <c r="AA60" i="1" l="1"/>
  <c r="AN60" i="1" s="1"/>
  <c r="AB60" i="1" l="1"/>
  <c r="AC60" i="1" s="1"/>
  <c r="AE60" i="1" s="1"/>
  <c r="X61" i="1" l="1"/>
  <c r="AG61" i="1" s="1"/>
  <c r="AI61" i="1" s="1"/>
  <c r="AL61" i="1" s="1"/>
  <c r="I61" i="1" s="1"/>
  <c r="U61" i="1" l="1"/>
  <c r="AH61" i="1"/>
  <c r="J61" i="1"/>
  <c r="K61" i="1" s="1"/>
  <c r="AD61" i="1" s="1"/>
  <c r="R61" i="1"/>
  <c r="O61" i="1"/>
  <c r="AJ61" i="1" l="1"/>
  <c r="AO61" i="1" s="1"/>
  <c r="S61" i="1"/>
  <c r="T61" i="1"/>
  <c r="P61" i="1"/>
  <c r="L61" i="1"/>
  <c r="M61" i="1" s="1"/>
  <c r="V61" i="1"/>
  <c r="W61" i="1"/>
  <c r="AK60" i="1" l="1"/>
  <c r="AQ60" i="1" s="1"/>
  <c r="Y61" i="1"/>
  <c r="Z61" i="1" l="1"/>
  <c r="AM61" i="1" s="1"/>
  <c r="AA61" i="1" l="1"/>
  <c r="AN61" i="1" s="1"/>
  <c r="AB61" i="1" l="1"/>
  <c r="X62" i="1" s="1"/>
  <c r="AC61" i="1" l="1"/>
  <c r="AE61" i="1" s="1"/>
  <c r="AG62" i="1"/>
  <c r="AI62" i="1" s="1"/>
  <c r="AL62" i="1" s="1"/>
  <c r="I62" i="1" s="1"/>
  <c r="U62" i="1" l="1"/>
  <c r="AH62" i="1"/>
  <c r="J62" i="1"/>
  <c r="K62" i="1" s="1"/>
  <c r="AD62" i="1" s="1"/>
  <c r="R62" i="1"/>
  <c r="O62" i="1"/>
  <c r="AJ62" i="1" l="1"/>
  <c r="AK61" i="1" s="1"/>
  <c r="AQ61" i="1" s="1"/>
  <c r="L62" i="1"/>
  <c r="M62" i="1" s="1"/>
  <c r="P62" i="1"/>
  <c r="S62" i="1"/>
  <c r="T62" i="1"/>
  <c r="W62" i="1"/>
  <c r="V62" i="1"/>
  <c r="AO62" i="1" l="1"/>
  <c r="Y62" i="1"/>
  <c r="Z62" i="1" l="1"/>
  <c r="AA62" i="1" s="1"/>
  <c r="AM62" i="1" l="1"/>
  <c r="AN62" i="1"/>
  <c r="AB62" i="1"/>
  <c r="AC62" i="1" l="1"/>
  <c r="AE62" i="1" s="1"/>
  <c r="X63" i="1"/>
  <c r="AG63" i="1" l="1"/>
  <c r="AI63" i="1" s="1"/>
  <c r="AL63" i="1" s="1"/>
  <c r="I63" i="1" s="1"/>
  <c r="U63" i="1" l="1"/>
  <c r="AH63" i="1"/>
  <c r="J63" i="1"/>
  <c r="K63" i="1" s="1"/>
  <c r="AD63" i="1" s="1"/>
  <c r="R63" i="1"/>
  <c r="O63" i="1"/>
  <c r="AJ63" i="1" l="1"/>
  <c r="AO63" i="1" s="1"/>
  <c r="V63" i="1"/>
  <c r="W63" i="1"/>
  <c r="P63" i="1"/>
  <c r="L63" i="1"/>
  <c r="M63" i="1" s="1"/>
  <c r="T63" i="1"/>
  <c r="S63" i="1"/>
  <c r="AK62" i="1" l="1"/>
  <c r="AQ62" i="1" s="1"/>
  <c r="Y63" i="1"/>
  <c r="Z63" i="1" l="1"/>
  <c r="AM63" i="1" s="1"/>
  <c r="AA63" i="1" l="1"/>
  <c r="AN63" i="1" s="1"/>
  <c r="AB63" i="1" l="1"/>
  <c r="AC63" i="1" s="1"/>
  <c r="AE63" i="1" s="1"/>
  <c r="X64" i="1" l="1"/>
  <c r="AG64" i="1" s="1"/>
  <c r="AI64" i="1" s="1"/>
  <c r="AL64" i="1" s="1"/>
  <c r="I64" i="1" s="1"/>
  <c r="U64" i="1" l="1"/>
  <c r="AH64" i="1"/>
  <c r="J64" i="1"/>
  <c r="K64" i="1" s="1"/>
  <c r="AD64" i="1" s="1"/>
  <c r="R64" i="1"/>
  <c r="O64" i="1"/>
  <c r="AJ64" i="1" l="1"/>
  <c r="AO64" i="1" s="1"/>
  <c r="P64" i="1"/>
  <c r="L64" i="1"/>
  <c r="M64" i="1" s="1"/>
  <c r="S64" i="1"/>
  <c r="T64" i="1"/>
  <c r="V64" i="1"/>
  <c r="W64" i="1"/>
  <c r="AK63" i="1" l="1"/>
  <c r="AQ63" i="1" s="1"/>
  <c r="Y64" i="1"/>
  <c r="Z64" i="1" l="1"/>
  <c r="AM64" i="1" s="1"/>
  <c r="AA64" i="1" l="1"/>
  <c r="AN64" i="1" s="1"/>
  <c r="AB64" i="1" l="1"/>
  <c r="X65" i="1" s="1"/>
  <c r="AC64" i="1" l="1"/>
  <c r="AE64" i="1" s="1"/>
  <c r="AG65" i="1"/>
  <c r="AI65" i="1" s="1"/>
  <c r="AL65" i="1" s="1"/>
  <c r="I65" i="1" s="1"/>
  <c r="U65" i="1" l="1"/>
  <c r="AH65" i="1"/>
  <c r="J65" i="1"/>
  <c r="K65" i="1" s="1"/>
  <c r="AD65" i="1" s="1"/>
  <c r="R65" i="1"/>
  <c r="O65" i="1"/>
  <c r="AJ65" i="1" l="1"/>
  <c r="AK64" i="1" s="1"/>
  <c r="AQ64" i="1" s="1"/>
  <c r="L65" i="1"/>
  <c r="M65" i="1" s="1"/>
  <c r="P65" i="1"/>
  <c r="V65" i="1"/>
  <c r="W65" i="1"/>
  <c r="S65" i="1"/>
  <c r="T65" i="1"/>
  <c r="AO65" i="1" l="1"/>
  <c r="Y65" i="1"/>
  <c r="Z65" i="1" l="1"/>
  <c r="AA65" i="1" s="1"/>
  <c r="AM65" i="1" l="1"/>
  <c r="AN65" i="1"/>
  <c r="AB65" i="1"/>
  <c r="X66" i="1" l="1"/>
  <c r="AC65" i="1"/>
  <c r="AE65" i="1" s="1"/>
  <c r="AG66" i="1" l="1"/>
  <c r="AI66" i="1" s="1"/>
  <c r="AL66" i="1" s="1"/>
  <c r="I66" i="1" s="1"/>
  <c r="U66" i="1" l="1"/>
  <c r="AH66" i="1"/>
  <c r="J66" i="1"/>
  <c r="K66" i="1" s="1"/>
  <c r="AD66" i="1" s="1"/>
  <c r="R66" i="1"/>
  <c r="O66" i="1"/>
  <c r="AJ66" i="1" l="1"/>
  <c r="AO66" i="1" s="1"/>
  <c r="V66" i="1"/>
  <c r="W66" i="1"/>
  <c r="L66" i="1"/>
  <c r="M66" i="1" s="1"/>
  <c r="P66" i="1"/>
  <c r="S66" i="1"/>
  <c r="T66" i="1"/>
  <c r="AK65" i="1" l="1"/>
  <c r="AQ65" i="1" s="1"/>
  <c r="Y66" i="1"/>
  <c r="Z66" i="1" l="1"/>
  <c r="AA66" i="1" s="1"/>
  <c r="AM66" i="1" l="1"/>
  <c r="AN66" i="1"/>
  <c r="AB66" i="1"/>
  <c r="AC66" i="1" l="1"/>
  <c r="AE66" i="1" s="1"/>
  <c r="X67" i="1"/>
  <c r="AG67" i="1" l="1"/>
  <c r="AI67" i="1" s="1"/>
  <c r="AL67" i="1" s="1"/>
  <c r="I67" i="1" s="1"/>
  <c r="U67" i="1" l="1"/>
  <c r="AH67" i="1"/>
  <c r="J67" i="1"/>
  <c r="K67" i="1" s="1"/>
  <c r="AD67" i="1" s="1"/>
  <c r="R67" i="1"/>
  <c r="O67" i="1"/>
  <c r="AJ67" i="1" l="1"/>
  <c r="AO67" i="1" s="1"/>
  <c r="W67" i="1"/>
  <c r="V67" i="1"/>
  <c r="P67" i="1"/>
  <c r="L67" i="1"/>
  <c r="M67" i="1" s="1"/>
  <c r="T67" i="1"/>
  <c r="S67" i="1"/>
  <c r="AK66" i="1" l="1"/>
  <c r="AQ66" i="1" s="1"/>
  <c r="Y67" i="1"/>
  <c r="Z67" i="1" l="1"/>
  <c r="AM67" i="1" s="1"/>
  <c r="AA67" i="1" l="1"/>
  <c r="AN67" i="1" s="1"/>
  <c r="AB67" i="1" l="1"/>
  <c r="AC67" i="1" s="1"/>
  <c r="AE67" i="1" s="1"/>
  <c r="X68" i="1" l="1"/>
  <c r="AG68" i="1" s="1"/>
  <c r="AI68" i="1" s="1"/>
  <c r="AL68" i="1" s="1"/>
  <c r="I68" i="1" s="1"/>
  <c r="U68" i="1" l="1"/>
  <c r="AH68" i="1"/>
  <c r="J68" i="1"/>
  <c r="K68" i="1" s="1"/>
  <c r="AD68" i="1" s="1"/>
  <c r="R68" i="1"/>
  <c r="O68" i="1"/>
  <c r="AJ68" i="1" l="1"/>
  <c r="AK67" i="1" s="1"/>
  <c r="AQ67" i="1" s="1"/>
  <c r="L68" i="1"/>
  <c r="M68" i="1" s="1"/>
  <c r="P68" i="1"/>
  <c r="V68" i="1"/>
  <c r="W68" i="1"/>
  <c r="S68" i="1"/>
  <c r="T68" i="1"/>
  <c r="AO68" i="1" l="1"/>
  <c r="Y68" i="1"/>
  <c r="Z68" i="1" l="1"/>
  <c r="AA68" i="1" s="1"/>
  <c r="AM68" i="1" l="1"/>
  <c r="AN68" i="1"/>
  <c r="AB68" i="1" l="1"/>
  <c r="AC68" i="1" l="1"/>
  <c r="AE68" i="1" s="1"/>
  <c r="X69" i="1"/>
  <c r="AG69" i="1" l="1"/>
  <c r="AI69" i="1" s="1"/>
  <c r="AL69" i="1" s="1"/>
  <c r="I69" i="1" s="1"/>
  <c r="U69" i="1" l="1"/>
  <c r="AH69" i="1"/>
  <c r="J69" i="1"/>
  <c r="K69" i="1" s="1"/>
  <c r="AD69" i="1" s="1"/>
  <c r="R69" i="1"/>
  <c r="O69" i="1"/>
  <c r="AJ69" i="1" l="1"/>
  <c r="AO69" i="1" s="1"/>
  <c r="V69" i="1"/>
  <c r="W69" i="1"/>
  <c r="P69" i="1"/>
  <c r="L69" i="1"/>
  <c r="M69" i="1" s="1"/>
  <c r="T69" i="1"/>
  <c r="S69" i="1"/>
  <c r="AK68" i="1" l="1"/>
  <c r="AQ68" i="1" s="1"/>
  <c r="Y69" i="1"/>
  <c r="Z69" i="1" l="1"/>
  <c r="AM69" i="1" s="1"/>
  <c r="AA69" i="1" l="1"/>
  <c r="AN69" i="1" s="1"/>
  <c r="AB69" i="1" l="1"/>
  <c r="X70" i="1" s="1"/>
  <c r="AC69" i="1" l="1"/>
  <c r="AE69" i="1" s="1"/>
  <c r="AG70" i="1"/>
  <c r="AI70" i="1" s="1"/>
  <c r="AL70" i="1" s="1"/>
  <c r="I70" i="1" s="1"/>
  <c r="U70" i="1" l="1"/>
  <c r="AH70" i="1"/>
  <c r="J70" i="1"/>
  <c r="K70" i="1" s="1"/>
  <c r="AD70" i="1" s="1"/>
  <c r="R70" i="1"/>
  <c r="O70" i="1"/>
  <c r="AJ70" i="1" l="1"/>
  <c r="AO70" i="1" s="1"/>
  <c r="V70" i="1"/>
  <c r="W70" i="1"/>
  <c r="P70" i="1"/>
  <c r="L70" i="1"/>
  <c r="M70" i="1" s="1"/>
  <c r="S70" i="1"/>
  <c r="T70" i="1"/>
  <c r="AK69" i="1" l="1"/>
  <c r="AQ69" i="1" s="1"/>
  <c r="Y70" i="1"/>
  <c r="Z70" i="1" l="1"/>
  <c r="AA70" i="1" s="1"/>
  <c r="AM70" i="1" l="1"/>
  <c r="AN70" i="1"/>
  <c r="AB70" i="1"/>
  <c r="AC70" i="1" l="1"/>
  <c r="AE70" i="1" s="1"/>
  <c r="X71" i="1"/>
  <c r="AG71" i="1" l="1"/>
  <c r="AI71" i="1" s="1"/>
  <c r="AL71" i="1" s="1"/>
  <c r="I71" i="1" s="1"/>
  <c r="U71" i="1" l="1"/>
  <c r="AH71" i="1"/>
  <c r="J71" i="1"/>
  <c r="K71" i="1" s="1"/>
  <c r="AD71" i="1" s="1"/>
  <c r="R71" i="1"/>
  <c r="O71" i="1"/>
  <c r="AJ71" i="1" l="1"/>
  <c r="AK70" i="1" s="1"/>
  <c r="AQ70" i="1" s="1"/>
  <c r="L71" i="1"/>
  <c r="M71" i="1" s="1"/>
  <c r="P71" i="1"/>
  <c r="V71" i="1"/>
  <c r="W71" i="1"/>
  <c r="T71" i="1"/>
  <c r="S71" i="1"/>
  <c r="AO71" i="1" l="1"/>
  <c r="Y71" i="1"/>
  <c r="Z71" i="1" l="1"/>
  <c r="AA71" i="1" s="1"/>
  <c r="AM71" i="1" l="1"/>
  <c r="AN71" i="1"/>
  <c r="AB71" i="1" l="1"/>
  <c r="AC71" i="1" l="1"/>
  <c r="AE71" i="1" s="1"/>
  <c r="X72" i="1"/>
  <c r="AG72" i="1" l="1"/>
  <c r="AI72" i="1" s="1"/>
  <c r="AL72" i="1" s="1"/>
  <c r="I72" i="1" s="1"/>
  <c r="U72" i="1" l="1"/>
  <c r="AH72" i="1"/>
  <c r="J72" i="1"/>
  <c r="K72" i="1" s="1"/>
  <c r="AD72" i="1" s="1"/>
  <c r="R72" i="1"/>
  <c r="O72" i="1"/>
  <c r="AJ72" i="1" l="1"/>
  <c r="AK71" i="1" s="1"/>
  <c r="AQ71" i="1" s="1"/>
  <c r="P72" i="1"/>
  <c r="L72" i="1"/>
  <c r="M72" i="1" s="1"/>
  <c r="W72" i="1"/>
  <c r="V72" i="1"/>
  <c r="S72" i="1"/>
  <c r="T72" i="1"/>
  <c r="AO72" i="1" l="1"/>
  <c r="Y72" i="1"/>
  <c r="Z72" i="1" l="1"/>
  <c r="AM72" i="1" s="1"/>
  <c r="AA72" i="1" l="1"/>
  <c r="AN72" i="1" s="1"/>
  <c r="AB72" i="1" l="1"/>
  <c r="X73" i="1" s="1"/>
  <c r="AC72" i="1" l="1"/>
  <c r="AE72" i="1" s="1"/>
  <c r="AG73" i="1"/>
  <c r="AI73" i="1" s="1"/>
  <c r="AL73" i="1" s="1"/>
  <c r="I73" i="1" s="1"/>
  <c r="U73" i="1" l="1"/>
  <c r="AH73" i="1"/>
  <c r="R73" i="1"/>
  <c r="O73" i="1"/>
  <c r="J73" i="1" l="1"/>
  <c r="K73" i="1" s="1"/>
  <c r="AD73" i="1" s="1"/>
  <c r="AJ73" i="1"/>
  <c r="AK72" i="1" s="1"/>
  <c r="AQ72" i="1" s="1"/>
  <c r="P73" i="1"/>
  <c r="L73" i="1"/>
  <c r="S73" i="1"/>
  <c r="V73" i="1"/>
  <c r="W73" i="1"/>
  <c r="T73" i="1" l="1"/>
  <c r="M73" i="1"/>
  <c r="Y73" i="1" s="1"/>
  <c r="AO73" i="1"/>
  <c r="Z73" i="1" l="1"/>
  <c r="AM73" i="1" s="1"/>
  <c r="AA73" i="1" l="1"/>
  <c r="AN73" i="1" s="1"/>
  <c r="AB73" i="1" l="1"/>
  <c r="AC73" i="1" s="1"/>
  <c r="AE73" i="1" s="1"/>
  <c r="X74" i="1" l="1"/>
  <c r="AG74" i="1" s="1"/>
  <c r="AI74" i="1" s="1"/>
  <c r="AL74" i="1" s="1"/>
  <c r="I74" i="1" s="1"/>
  <c r="U74" i="1" l="1"/>
  <c r="AH74" i="1"/>
  <c r="R74" i="1"/>
  <c r="O74" i="1"/>
  <c r="J74" i="1" l="1"/>
  <c r="K74" i="1" s="1"/>
  <c r="AD74" i="1" s="1"/>
  <c r="AJ74" i="1"/>
  <c r="AK73" i="1" s="1"/>
  <c r="AQ73" i="1" s="1"/>
  <c r="P74" i="1"/>
  <c r="L74" i="1"/>
  <c r="S74" i="1"/>
  <c r="W74" i="1"/>
  <c r="V74" i="1"/>
  <c r="T74" i="1" l="1"/>
  <c r="M74" i="1"/>
  <c r="Y74" i="1" s="1"/>
  <c r="AO74" i="1"/>
  <c r="Z74" i="1" l="1"/>
  <c r="AM74" i="1" s="1"/>
  <c r="AA74" i="1" l="1"/>
  <c r="AN74" i="1" s="1"/>
  <c r="AB74" i="1" l="1"/>
  <c r="X75" i="1" s="1"/>
  <c r="AC74" i="1" l="1"/>
  <c r="AE74" i="1" s="1"/>
  <c r="AG75" i="1"/>
  <c r="AI75" i="1" s="1"/>
  <c r="AL75" i="1" s="1"/>
  <c r="I75" i="1" s="1"/>
  <c r="U75" i="1" l="1"/>
  <c r="AH75" i="1"/>
  <c r="J75" i="1"/>
  <c r="K75" i="1" s="1"/>
  <c r="AD75" i="1" s="1"/>
  <c r="R75" i="1"/>
  <c r="O75" i="1"/>
  <c r="AJ75" i="1" l="1"/>
  <c r="AK74" i="1" s="1"/>
  <c r="AQ74" i="1" s="1"/>
  <c r="L75" i="1"/>
  <c r="M75" i="1" s="1"/>
  <c r="P75" i="1"/>
  <c r="V75" i="1"/>
  <c r="W75" i="1"/>
  <c r="S75" i="1"/>
  <c r="T75" i="1"/>
  <c r="AO75" i="1" l="1"/>
  <c r="Y75" i="1"/>
  <c r="Z75" i="1" l="1"/>
  <c r="AA75" i="1" s="1"/>
  <c r="AM75" i="1" l="1"/>
  <c r="AN75" i="1"/>
  <c r="AB75" i="1" l="1"/>
  <c r="X76" i="1" l="1"/>
  <c r="AC75" i="1"/>
  <c r="AE75" i="1" s="1"/>
  <c r="AG76" i="1" l="1"/>
  <c r="AI76" i="1" s="1"/>
  <c r="AL76" i="1" s="1"/>
  <c r="I76" i="1" s="1"/>
  <c r="U76" i="1" l="1"/>
  <c r="AH76" i="1"/>
  <c r="J76" i="1"/>
  <c r="K76" i="1" s="1"/>
  <c r="AD76" i="1" s="1"/>
  <c r="R76" i="1"/>
  <c r="O76" i="1"/>
  <c r="AJ76" i="1" l="1"/>
  <c r="AO76" i="1" s="1"/>
  <c r="L76" i="1"/>
  <c r="M76" i="1" s="1"/>
  <c r="P76" i="1"/>
  <c r="S76" i="1"/>
  <c r="T76" i="1"/>
  <c r="W76" i="1"/>
  <c r="V76" i="1"/>
  <c r="AK75" i="1" l="1"/>
  <c r="AQ75" i="1" s="1"/>
  <c r="Y76" i="1"/>
  <c r="Z76" i="1" l="1"/>
  <c r="AA76" i="1" s="1"/>
  <c r="AM76" i="1" l="1"/>
  <c r="AN76" i="1"/>
  <c r="AB76" i="1"/>
  <c r="AC76" i="1" l="1"/>
  <c r="AE76" i="1" s="1"/>
  <c r="X77" i="1"/>
  <c r="AG77" i="1" l="1"/>
  <c r="AI77" i="1" s="1"/>
  <c r="AL77" i="1" s="1"/>
  <c r="I77" i="1" s="1"/>
  <c r="U77" i="1" l="1"/>
  <c r="AH77" i="1"/>
  <c r="J77" i="1"/>
  <c r="K77" i="1" s="1"/>
  <c r="AD77" i="1" s="1"/>
  <c r="R77" i="1"/>
  <c r="O77" i="1"/>
  <c r="AJ77" i="1" l="1"/>
  <c r="AO77" i="1" s="1"/>
  <c r="P77" i="1"/>
  <c r="L77" i="1"/>
  <c r="M77" i="1" s="1"/>
  <c r="V77" i="1"/>
  <c r="W77" i="1"/>
  <c r="S77" i="1"/>
  <c r="T77" i="1"/>
  <c r="AK76" i="1" l="1"/>
  <c r="AQ76" i="1" s="1"/>
  <c r="Y77" i="1"/>
  <c r="Z77" i="1" l="1"/>
  <c r="AM77" i="1" s="1"/>
  <c r="AA77" i="1" l="1"/>
  <c r="AN77" i="1" s="1"/>
  <c r="AB77" i="1" l="1"/>
  <c r="AC77" i="1" s="1"/>
  <c r="AE77" i="1" s="1"/>
  <c r="X78" i="1" l="1"/>
  <c r="AG78" i="1" s="1"/>
  <c r="AI78" i="1" s="1"/>
  <c r="AL78" i="1" s="1"/>
  <c r="I78" i="1" s="1"/>
  <c r="U78" i="1" l="1"/>
  <c r="AH78" i="1"/>
  <c r="O78" i="1"/>
  <c r="J78" i="1"/>
  <c r="K78" i="1" s="1"/>
  <c r="AD78" i="1" s="1"/>
  <c r="R78" i="1"/>
  <c r="AJ78" i="1" l="1"/>
  <c r="AK77" i="1" s="1"/>
  <c r="AQ77" i="1" s="1"/>
  <c r="V78" i="1"/>
  <c r="W78" i="1"/>
  <c r="T78" i="1"/>
  <c r="S78" i="1"/>
  <c r="P78" i="1"/>
  <c r="L78" i="1"/>
  <c r="M78" i="1" s="1"/>
  <c r="AO78" i="1" l="1"/>
  <c r="Y78" i="1"/>
  <c r="Z78" i="1" l="1"/>
  <c r="AM78" i="1" s="1"/>
  <c r="AA78" i="1" l="1"/>
  <c r="AN78" i="1" s="1"/>
  <c r="AB78" i="1" l="1"/>
  <c r="AC78" i="1" s="1"/>
  <c r="AE78" i="1" s="1"/>
  <c r="X79" i="1" l="1"/>
  <c r="AG79" i="1"/>
  <c r="AI79" i="1" s="1"/>
  <c r="AL79" i="1" s="1"/>
  <c r="I79" i="1" s="1"/>
  <c r="U79" i="1" l="1"/>
  <c r="AH79" i="1"/>
  <c r="J79" i="1"/>
  <c r="K79" i="1" s="1"/>
  <c r="AD79" i="1" s="1"/>
  <c r="R79" i="1"/>
  <c r="O79" i="1"/>
  <c r="AJ79" i="1" l="1"/>
  <c r="AK78" i="1" s="1"/>
  <c r="AQ78" i="1" s="1"/>
  <c r="L79" i="1"/>
  <c r="M79" i="1" s="1"/>
  <c r="P79" i="1"/>
  <c r="S79" i="1"/>
  <c r="T79" i="1"/>
  <c r="W79" i="1"/>
  <c r="V79" i="1"/>
  <c r="AO79" i="1" l="1"/>
  <c r="Y79" i="1"/>
  <c r="Z79" i="1" l="1"/>
  <c r="AA79" i="1" s="1"/>
  <c r="AM79" i="1" l="1"/>
  <c r="AN79" i="1"/>
  <c r="AB79" i="1"/>
  <c r="X80" i="1" l="1"/>
  <c r="AC79" i="1"/>
  <c r="AE79" i="1" s="1"/>
  <c r="AG80" i="1" l="1"/>
  <c r="AH80" i="1" s="1"/>
  <c r="AJ80" i="1" s="1"/>
  <c r="AI80" i="1" l="1"/>
  <c r="AL80" i="1" s="1"/>
  <c r="I80" i="1" s="1"/>
  <c r="AO80" i="1"/>
  <c r="AK79" i="1"/>
  <c r="AQ79" i="1" s="1"/>
  <c r="J80" i="1" l="1"/>
  <c r="K80" i="1" s="1"/>
  <c r="AD80" i="1" s="1"/>
  <c r="O80" i="1"/>
  <c r="L80" i="1" s="1"/>
  <c r="R80" i="1"/>
  <c r="M80" i="1" l="1"/>
  <c r="U80" i="1"/>
  <c r="V80" i="1" s="1"/>
  <c r="T80" i="1"/>
  <c r="P80" i="1"/>
  <c r="S80" i="1"/>
  <c r="Y80" i="1" l="1"/>
  <c r="W80" i="1"/>
  <c r="Z80" i="1" l="1"/>
  <c r="AM80" i="1" s="1"/>
  <c r="AA80" i="1" l="1"/>
  <c r="AN80" i="1" s="1"/>
  <c r="AB80" i="1" l="1"/>
  <c r="AC80" i="1" s="1"/>
  <c r="AE80" i="1" s="1"/>
  <c r="X81" i="1" l="1"/>
  <c r="AG81" i="1" s="1"/>
  <c r="AI81" i="1" s="1"/>
  <c r="AL81" i="1" s="1"/>
  <c r="I81" i="1" s="1"/>
  <c r="J81" i="1" s="1"/>
  <c r="K81" i="1" s="1"/>
  <c r="AD81" i="1" s="1"/>
  <c r="R81" i="1" l="1"/>
  <c r="O81" i="1"/>
  <c r="P81" i="1" s="1"/>
  <c r="AH81" i="1"/>
  <c r="AJ81" i="1" s="1"/>
  <c r="AO81" i="1" s="1"/>
  <c r="L81" i="1"/>
  <c r="M81" i="1" s="1"/>
  <c r="Y81" i="1" s="1"/>
  <c r="T81" i="1"/>
  <c r="U81" i="1"/>
  <c r="W81" i="1" s="1"/>
  <c r="S81" i="1"/>
  <c r="AK80" i="1" l="1"/>
  <c r="AQ80" i="1" s="1"/>
  <c r="V81" i="1"/>
  <c r="Z81" i="1"/>
  <c r="AA81" i="1" l="1"/>
  <c r="AN81" i="1" s="1"/>
  <c r="AM81" i="1"/>
  <c r="AB81" i="1" l="1"/>
  <c r="AC81" i="1" s="1"/>
  <c r="AE81" i="1" s="1"/>
  <c r="X82" i="1" l="1"/>
  <c r="AG82" i="1" s="1"/>
  <c r="AI82" i="1" s="1"/>
  <c r="AL82" i="1" s="1"/>
  <c r="I82" i="1" s="1"/>
  <c r="U82" i="1" l="1"/>
  <c r="AH82" i="1"/>
  <c r="J82" i="1"/>
  <c r="K82" i="1" s="1"/>
  <c r="AD82" i="1" s="1"/>
  <c r="R82" i="1"/>
  <c r="O82" i="1"/>
  <c r="AJ82" i="1" l="1"/>
  <c r="AK81" i="1" s="1"/>
  <c r="AQ81" i="1" s="1"/>
  <c r="L82" i="1"/>
  <c r="M82" i="1" s="1"/>
  <c r="P82" i="1"/>
  <c r="S82" i="1"/>
  <c r="T82" i="1"/>
  <c r="V82" i="1"/>
  <c r="W82" i="1"/>
  <c r="AO82" i="1" l="1"/>
  <c r="Y82" i="1"/>
  <c r="Z82" i="1" l="1"/>
  <c r="AA82" i="1" s="1"/>
  <c r="AM82" i="1" l="1"/>
  <c r="AN82" i="1"/>
  <c r="AB82" i="1"/>
  <c r="AC82" i="1" l="1"/>
  <c r="AE82" i="1" s="1"/>
  <c r="X83" i="1"/>
  <c r="AG83" i="1" l="1"/>
  <c r="AI83" i="1" s="1"/>
  <c r="AL83" i="1" s="1"/>
  <c r="I83" i="1" s="1"/>
  <c r="U83" i="1" l="1"/>
  <c r="AH83" i="1"/>
  <c r="J83" i="1"/>
  <c r="K83" i="1" s="1"/>
  <c r="AD83" i="1" s="1"/>
  <c r="R83" i="1"/>
  <c r="O83" i="1"/>
  <c r="AJ83" i="1" l="1"/>
  <c r="AO83" i="1" s="1"/>
  <c r="W83" i="1"/>
  <c r="V83" i="1"/>
  <c r="P83" i="1"/>
  <c r="L83" i="1"/>
  <c r="M83" i="1" s="1"/>
  <c r="T83" i="1"/>
  <c r="S83" i="1"/>
  <c r="AK82" i="1" l="1"/>
  <c r="AQ82" i="1" s="1"/>
  <c r="Y83" i="1"/>
  <c r="Z83" i="1" l="1"/>
  <c r="AM83" i="1" s="1"/>
  <c r="AA83" i="1" l="1"/>
  <c r="AN83" i="1" s="1"/>
  <c r="AB83" i="1" l="1"/>
  <c r="AC83" i="1" s="1"/>
  <c r="AE83" i="1" s="1"/>
  <c r="X84" i="1" l="1"/>
  <c r="AG84" i="1" s="1"/>
  <c r="AI84" i="1" s="1"/>
  <c r="AL84" i="1" s="1"/>
  <c r="I84" i="1" s="1"/>
  <c r="U84" i="1" l="1"/>
  <c r="AH84" i="1"/>
  <c r="J84" i="1"/>
  <c r="K84" i="1" s="1"/>
  <c r="AD84" i="1" s="1"/>
  <c r="R84" i="1"/>
  <c r="O84" i="1"/>
  <c r="AJ84" i="1" l="1"/>
  <c r="AK83" i="1" s="1"/>
  <c r="AQ83" i="1" s="1"/>
  <c r="P84" i="1"/>
  <c r="L84" i="1"/>
  <c r="M84" i="1" s="1"/>
  <c r="T84" i="1"/>
  <c r="S84" i="1"/>
  <c r="W84" i="1"/>
  <c r="V84" i="1"/>
  <c r="AO84" i="1" l="1"/>
  <c r="Y84" i="1"/>
  <c r="Z84" i="1" l="1"/>
  <c r="AM84" i="1" s="1"/>
  <c r="AA84" i="1" l="1"/>
  <c r="AN84" i="1" s="1"/>
  <c r="AB84" i="1" l="1"/>
  <c r="AC84" i="1" s="1"/>
  <c r="AE84" i="1" s="1"/>
  <c r="X85" i="1" l="1"/>
  <c r="AG85" i="1" s="1"/>
  <c r="AH85" i="1" s="1"/>
  <c r="AJ85" i="1" s="1"/>
  <c r="AI85" i="1" l="1"/>
  <c r="AL85" i="1" s="1"/>
  <c r="I85" i="1" s="1"/>
  <c r="AO85" i="1"/>
  <c r="AK84" i="1"/>
  <c r="AQ84" i="1" s="1"/>
  <c r="J85" i="1" l="1"/>
  <c r="K85" i="1" s="1"/>
  <c r="AD85" i="1" s="1"/>
  <c r="O85" i="1"/>
  <c r="P85" i="1" s="1"/>
  <c r="R85" i="1"/>
  <c r="U85" i="1" l="1"/>
  <c r="V85" i="1" s="1"/>
  <c r="T85" i="1"/>
  <c r="L85" i="1"/>
  <c r="M85" i="1" s="1"/>
  <c r="Y85" i="1" s="1"/>
  <c r="S85" i="1"/>
  <c r="W85" i="1" l="1"/>
  <c r="Z85" i="1"/>
  <c r="AA85" i="1" s="1"/>
  <c r="AM85" i="1" l="1"/>
  <c r="AN85" i="1"/>
  <c r="AB85" i="1" l="1"/>
  <c r="AC85" i="1" l="1"/>
  <c r="AE85" i="1" s="1"/>
  <c r="X86" i="1"/>
  <c r="AG86" i="1" l="1"/>
  <c r="AI86" i="1" s="1"/>
  <c r="AL86" i="1" s="1"/>
  <c r="I86" i="1" s="1"/>
  <c r="U86" i="1" l="1"/>
  <c r="AH86" i="1"/>
  <c r="J86" i="1"/>
  <c r="K86" i="1" s="1"/>
  <c r="AD86" i="1" s="1"/>
  <c r="R86" i="1"/>
  <c r="O86" i="1"/>
  <c r="AJ86" i="1" l="1"/>
  <c r="AO86" i="1" s="1"/>
  <c r="W86" i="1"/>
  <c r="V86" i="1"/>
  <c r="P86" i="1"/>
  <c r="L86" i="1"/>
  <c r="M86" i="1" s="1"/>
  <c r="S86" i="1"/>
  <c r="T86" i="1"/>
  <c r="AK85" i="1" l="1"/>
  <c r="AQ85" i="1" s="1"/>
  <c r="Y86" i="1"/>
  <c r="Z86" i="1" l="1"/>
  <c r="AM86" i="1" s="1"/>
  <c r="AA86" i="1" l="1"/>
  <c r="AN86" i="1" s="1"/>
  <c r="AB86" i="1" l="1"/>
  <c r="AC86" i="1" s="1"/>
  <c r="AE86" i="1" s="1"/>
  <c r="X87" i="1" l="1"/>
  <c r="AG87" i="1" s="1"/>
  <c r="AI87" i="1" s="1"/>
  <c r="AL87" i="1" s="1"/>
  <c r="I87" i="1" s="1"/>
  <c r="U87" i="1" l="1"/>
  <c r="AH87" i="1"/>
  <c r="J87" i="1"/>
  <c r="K87" i="1" s="1"/>
  <c r="AD87" i="1" s="1"/>
  <c r="R87" i="1"/>
  <c r="O87" i="1"/>
  <c r="AJ87" i="1" l="1"/>
  <c r="AK86" i="1" s="1"/>
  <c r="AQ86" i="1" s="1"/>
  <c r="L87" i="1"/>
  <c r="M87" i="1" s="1"/>
  <c r="P87" i="1"/>
  <c r="S87" i="1"/>
  <c r="T87" i="1"/>
  <c r="V87" i="1"/>
  <c r="W87" i="1"/>
  <c r="AO87" i="1" l="1"/>
  <c r="Y87" i="1"/>
  <c r="Z87" i="1" l="1"/>
  <c r="AA87" i="1" s="1"/>
  <c r="AM87" i="1" l="1"/>
  <c r="AN87" i="1"/>
  <c r="AB87" i="1"/>
  <c r="AC87" i="1" l="1"/>
  <c r="AE87" i="1" s="1"/>
  <c r="X88" i="1"/>
  <c r="AG88" i="1" l="1"/>
  <c r="AI88" i="1" s="1"/>
  <c r="AL88" i="1" s="1"/>
  <c r="I88" i="1" s="1"/>
  <c r="U88" i="1" l="1"/>
  <c r="AH88" i="1"/>
  <c r="J88" i="1"/>
  <c r="K88" i="1" s="1"/>
  <c r="AD88" i="1" s="1"/>
  <c r="R88" i="1"/>
  <c r="O88" i="1"/>
  <c r="AJ88" i="1" l="1"/>
  <c r="AK87" i="1" s="1"/>
  <c r="AQ87" i="1" s="1"/>
  <c r="P88" i="1"/>
  <c r="L88" i="1"/>
  <c r="M88" i="1" s="1"/>
  <c r="W88" i="1"/>
  <c r="V88" i="1"/>
  <c r="T88" i="1"/>
  <c r="S88" i="1"/>
  <c r="AO88" i="1" l="1"/>
  <c r="Y88" i="1"/>
  <c r="Z88" i="1" l="1"/>
  <c r="AM88" i="1" s="1"/>
  <c r="AA88" i="1" l="1"/>
  <c r="AN88" i="1" s="1"/>
  <c r="AB88" i="1" l="1"/>
  <c r="AC88" i="1" s="1"/>
  <c r="AE88" i="1" s="1"/>
  <c r="X89" i="1" l="1"/>
  <c r="AG89" i="1" s="1"/>
  <c r="AH89" i="1" s="1"/>
  <c r="AJ89" i="1" s="1"/>
  <c r="AI89" i="1" l="1"/>
  <c r="AL89" i="1" s="1"/>
  <c r="I89" i="1" s="1"/>
  <c r="AO89" i="1"/>
  <c r="AK88" i="1"/>
  <c r="AQ88" i="1" s="1"/>
  <c r="J89" i="1" l="1"/>
  <c r="K89" i="1" s="1"/>
  <c r="AD89" i="1" s="1"/>
  <c r="O89" i="1"/>
  <c r="P89" i="1" s="1"/>
  <c r="R89" i="1"/>
  <c r="S89" i="1" s="1"/>
  <c r="L89" i="1" l="1"/>
  <c r="M89" i="1" s="1"/>
  <c r="Y89" i="1" s="1"/>
  <c r="U89" i="1"/>
  <c r="V89" i="1" s="1"/>
  <c r="T89" i="1"/>
  <c r="Z89" i="1" l="1"/>
  <c r="W89" i="1"/>
  <c r="AA89" i="1" l="1"/>
  <c r="AN89" i="1" s="1"/>
  <c r="AM89" i="1"/>
  <c r="AB89" i="1" l="1"/>
  <c r="X90" i="1" s="1"/>
  <c r="AC89" i="1" l="1"/>
  <c r="AE89" i="1" s="1"/>
  <c r="AG90" i="1"/>
  <c r="AI90" i="1" s="1"/>
  <c r="AL90" i="1" s="1"/>
  <c r="I90" i="1" s="1"/>
  <c r="U90" i="1" l="1"/>
  <c r="AH90" i="1"/>
  <c r="J90" i="1"/>
  <c r="K90" i="1" s="1"/>
  <c r="AD90" i="1" s="1"/>
  <c r="R90" i="1"/>
  <c r="O90" i="1"/>
  <c r="AJ90" i="1" l="1"/>
  <c r="AO90" i="1" s="1"/>
  <c r="T90" i="1"/>
  <c r="S90" i="1"/>
  <c r="P90" i="1"/>
  <c r="L90" i="1"/>
  <c r="M90" i="1" s="1"/>
  <c r="W90" i="1"/>
  <c r="V90" i="1"/>
  <c r="AK89" i="1" l="1"/>
  <c r="AQ89" i="1" s="1"/>
  <c r="Y90" i="1"/>
  <c r="Z90" i="1" l="1"/>
  <c r="AM90" i="1" s="1"/>
  <c r="AA90" i="1" l="1"/>
  <c r="AN90" i="1" s="1"/>
  <c r="AB90" i="1" l="1"/>
  <c r="AC90" i="1" s="1"/>
  <c r="AE90" i="1" s="1"/>
  <c r="X91" i="1" l="1"/>
  <c r="AG91" i="1" s="1"/>
  <c r="AH91" i="1" s="1"/>
  <c r="AJ91" i="1" s="1"/>
  <c r="AI91" i="1" l="1"/>
  <c r="AL91" i="1" s="1"/>
  <c r="I91" i="1" s="1"/>
  <c r="AK90" i="1"/>
  <c r="AQ90" i="1" s="1"/>
  <c r="AO91" i="1"/>
  <c r="J91" i="1" l="1"/>
  <c r="K91" i="1" s="1"/>
  <c r="AD91" i="1" s="1"/>
  <c r="O91" i="1"/>
  <c r="L91" i="1" s="1"/>
  <c r="R91" i="1"/>
  <c r="U91" i="1" l="1"/>
  <c r="W91" i="1" s="1"/>
  <c r="T91" i="1"/>
  <c r="M91" i="1"/>
  <c r="P91" i="1"/>
  <c r="S91" i="1"/>
  <c r="V91" i="1" l="1"/>
  <c r="Y91" i="1"/>
  <c r="Z91" i="1" l="1"/>
  <c r="AM91" i="1" s="1"/>
  <c r="AA91" i="1" l="1"/>
  <c r="AN91" i="1" s="1"/>
  <c r="AB91" i="1" l="1"/>
  <c r="AC91" i="1" s="1"/>
  <c r="AE91" i="1" s="1"/>
  <c r="X92" i="1" l="1"/>
  <c r="AG92" i="1" s="1"/>
  <c r="AI92" i="1" s="1"/>
  <c r="AL92" i="1" s="1"/>
  <c r="I92" i="1" s="1"/>
  <c r="U92" i="1" l="1"/>
  <c r="AH92" i="1"/>
  <c r="O92" i="1"/>
  <c r="R92" i="1"/>
  <c r="J92" i="1" l="1"/>
  <c r="K92" i="1" s="1"/>
  <c r="AD92" i="1" s="1"/>
  <c r="AJ92" i="1"/>
  <c r="AO92" i="1" s="1"/>
  <c r="P92" i="1"/>
  <c r="L92" i="1"/>
  <c r="W92" i="1"/>
  <c r="V92" i="1"/>
  <c r="S92" i="1"/>
  <c r="M92" i="1" l="1"/>
  <c r="Y92" i="1" s="1"/>
  <c r="T92" i="1"/>
  <c r="AK91" i="1"/>
  <c r="AQ91" i="1" s="1"/>
  <c r="Z92" i="1" l="1"/>
  <c r="AM92" i="1" s="1"/>
  <c r="AA92" i="1" l="1"/>
  <c r="AN92" i="1" s="1"/>
  <c r="AB92" i="1" l="1"/>
  <c r="AC92" i="1" s="1"/>
  <c r="AE92" i="1" s="1"/>
  <c r="X93" i="1" l="1"/>
  <c r="AG93" i="1" s="1"/>
  <c r="AI93" i="1" s="1"/>
  <c r="AL93" i="1" s="1"/>
  <c r="I93" i="1" s="1"/>
  <c r="U93" i="1" l="1"/>
  <c r="AH93" i="1"/>
  <c r="O93" i="1"/>
  <c r="R93" i="1"/>
  <c r="J93" i="1" l="1"/>
  <c r="K93" i="1" s="1"/>
  <c r="AD93" i="1" s="1"/>
  <c r="AJ93" i="1"/>
  <c r="AO93" i="1" s="1"/>
  <c r="W93" i="1"/>
  <c r="V93" i="1"/>
  <c r="S93" i="1"/>
  <c r="P93" i="1"/>
  <c r="L93" i="1"/>
  <c r="M93" i="1" l="1"/>
  <c r="Y93" i="1" s="1"/>
  <c r="T93" i="1"/>
  <c r="AK92" i="1"/>
  <c r="AQ92" i="1" s="1"/>
  <c r="Z93" i="1" l="1"/>
  <c r="AM93" i="1" s="1"/>
  <c r="AA93" i="1" l="1"/>
  <c r="AN93" i="1" s="1"/>
  <c r="AB93" i="1" l="1"/>
  <c r="AC93" i="1" s="1"/>
  <c r="AE93" i="1" s="1"/>
  <c r="X94" i="1" l="1"/>
  <c r="AG94" i="1" s="1"/>
  <c r="AH94" i="1" s="1"/>
  <c r="AJ94" i="1" s="1"/>
  <c r="AI94" i="1" l="1"/>
  <c r="AL94" i="1" s="1"/>
  <c r="I94" i="1" s="1"/>
  <c r="AO94" i="1"/>
  <c r="AK93" i="1"/>
  <c r="AQ93" i="1" s="1"/>
  <c r="J94" i="1" l="1"/>
  <c r="K94" i="1" s="1"/>
  <c r="AD94" i="1" s="1"/>
  <c r="O94" i="1"/>
  <c r="P94" i="1" s="1"/>
  <c r="R94" i="1"/>
  <c r="L94" i="1" l="1"/>
  <c r="M94" i="1" s="1"/>
  <c r="Y94" i="1" s="1"/>
  <c r="T94" i="1"/>
  <c r="U94" i="1"/>
  <c r="S94" i="1"/>
  <c r="Z94" i="1" l="1"/>
  <c r="W94" i="1"/>
  <c r="V94" i="1"/>
  <c r="AA94" i="1" l="1"/>
  <c r="AN94" i="1" s="1"/>
  <c r="AM94" i="1"/>
  <c r="AB94" i="1" l="1"/>
  <c r="X95" i="1" s="1"/>
  <c r="AC94" i="1" l="1"/>
  <c r="AE94" i="1" s="1"/>
  <c r="AG95" i="1"/>
  <c r="AI95" i="1" s="1"/>
  <c r="AL95" i="1" s="1"/>
  <c r="I95" i="1" s="1"/>
  <c r="U95" i="1" l="1"/>
  <c r="AH95" i="1"/>
  <c r="J95" i="1"/>
  <c r="K95" i="1" s="1"/>
  <c r="AD95" i="1" s="1"/>
  <c r="R95" i="1"/>
  <c r="O95" i="1"/>
  <c r="AJ95" i="1" l="1"/>
  <c r="AK94" i="1" s="1"/>
  <c r="AQ94" i="1" s="1"/>
  <c r="T95" i="1"/>
  <c r="S95" i="1"/>
  <c r="L95" i="1"/>
  <c r="M95" i="1" s="1"/>
  <c r="P95" i="1"/>
  <c r="W95" i="1"/>
  <c r="V95" i="1"/>
  <c r="AO95" i="1" l="1"/>
  <c r="Y95" i="1"/>
  <c r="Z95" i="1" l="1"/>
  <c r="AA95" i="1" s="1"/>
  <c r="AM95" i="1" l="1"/>
  <c r="AN95" i="1"/>
  <c r="AB95" i="1"/>
  <c r="X96" i="1" l="1"/>
  <c r="AC95" i="1"/>
  <c r="AE95" i="1" s="1"/>
  <c r="AG96" i="1" l="1"/>
  <c r="AH96" i="1" s="1"/>
  <c r="AJ96" i="1" s="1"/>
  <c r="AI96" i="1" l="1"/>
  <c r="AL96" i="1" s="1"/>
  <c r="I96" i="1" s="1"/>
  <c r="AO96" i="1"/>
  <c r="AK95" i="1"/>
  <c r="AQ95" i="1" s="1"/>
  <c r="J96" i="1" l="1"/>
  <c r="K96" i="1" s="1"/>
  <c r="AD96" i="1" s="1"/>
  <c r="O96" i="1"/>
  <c r="L96" i="1" s="1"/>
  <c r="R96" i="1"/>
  <c r="S96" i="1" s="1"/>
  <c r="P96" i="1" l="1"/>
  <c r="M96" i="1"/>
  <c r="U96" i="1"/>
  <c r="V96" i="1" s="1"/>
  <c r="T96" i="1"/>
  <c r="Y96" i="1" l="1"/>
  <c r="Z96" i="1" s="1"/>
  <c r="W96" i="1"/>
  <c r="AA96" i="1" l="1"/>
  <c r="AN96" i="1" s="1"/>
  <c r="AM96" i="1"/>
  <c r="AB96" i="1" l="1"/>
  <c r="X97" i="1" s="1"/>
  <c r="AC96" i="1" l="1"/>
  <c r="AE96" i="1" s="1"/>
  <c r="AG97" i="1"/>
  <c r="AH97" i="1" s="1"/>
  <c r="AJ97" i="1" s="1"/>
  <c r="AI97" i="1" l="1"/>
  <c r="AL97" i="1" s="1"/>
  <c r="I97" i="1" s="1"/>
  <c r="AK96" i="1"/>
  <c r="AQ96" i="1" s="1"/>
  <c r="AO97" i="1"/>
  <c r="J97" i="1" l="1"/>
  <c r="K97" i="1" s="1"/>
  <c r="AD97" i="1" s="1"/>
  <c r="O97" i="1"/>
  <c r="P97" i="1" s="1"/>
  <c r="R97" i="1"/>
  <c r="S97" i="1" s="1"/>
  <c r="U97" i="1" l="1"/>
  <c r="V97" i="1" s="1"/>
  <c r="L97" i="1"/>
  <c r="M97" i="1" s="1"/>
  <c r="Y97" i="1" s="1"/>
  <c r="T97" i="1"/>
  <c r="W97" i="1" l="1"/>
  <c r="Z97" i="1"/>
  <c r="AM97" i="1" s="1"/>
  <c r="AA97" i="1" l="1"/>
  <c r="AN97" i="1" s="1"/>
  <c r="AB97" i="1" l="1"/>
  <c r="AC97" i="1" s="1"/>
  <c r="AE97" i="1" s="1"/>
  <c r="X98" i="1" l="1"/>
  <c r="AG98" i="1" s="1"/>
  <c r="AH98" i="1" s="1"/>
  <c r="AJ98" i="1" s="1"/>
  <c r="AI98" i="1" l="1"/>
  <c r="AL98" i="1" s="1"/>
  <c r="I98" i="1" s="1"/>
  <c r="AO98" i="1"/>
  <c r="AK97" i="1"/>
  <c r="AQ97" i="1" s="1"/>
  <c r="J98" i="1" l="1"/>
  <c r="K98" i="1" s="1"/>
  <c r="AD98" i="1" s="1"/>
  <c r="U98" i="1"/>
  <c r="W98" i="1" s="1"/>
  <c r="O98" i="1"/>
  <c r="L98" i="1" s="1"/>
  <c r="R98" i="1"/>
  <c r="P98" i="1" l="1"/>
  <c r="M98" i="1"/>
  <c r="T98" i="1"/>
  <c r="S98" i="1"/>
  <c r="V98" i="1"/>
  <c r="Y98" i="1" l="1"/>
  <c r="Z98" i="1" s="1"/>
  <c r="AA98" i="1" s="1"/>
  <c r="AM98" i="1" l="1"/>
  <c r="AN98" i="1"/>
  <c r="AB98" i="1"/>
  <c r="X99" i="1" l="1"/>
  <c r="AC98" i="1"/>
  <c r="AE98" i="1" s="1"/>
  <c r="AG99" i="1" l="1"/>
  <c r="AH99" i="1" s="1"/>
  <c r="AJ99" i="1" s="1"/>
  <c r="AI99" i="1" l="1"/>
  <c r="AL99" i="1" s="1"/>
  <c r="I99" i="1" s="1"/>
  <c r="AO99" i="1"/>
  <c r="AK98" i="1"/>
  <c r="AQ98" i="1" s="1"/>
  <c r="J99" i="1" l="1"/>
  <c r="K99" i="1" s="1"/>
  <c r="AD99" i="1" s="1"/>
  <c r="O99" i="1"/>
  <c r="L99" i="1" s="1"/>
  <c r="R99" i="1"/>
  <c r="S99" i="1" s="1"/>
  <c r="P99" i="1" l="1"/>
  <c r="M99" i="1"/>
  <c r="U99" i="1"/>
  <c r="V99" i="1" s="1"/>
  <c r="T99" i="1"/>
  <c r="Y99" i="1" l="1"/>
  <c r="Z99" i="1" s="1"/>
  <c r="W99" i="1"/>
  <c r="AA99" i="1" l="1"/>
  <c r="AN99" i="1" s="1"/>
  <c r="AM99" i="1"/>
  <c r="AB99" i="1" l="1"/>
  <c r="X100" i="1" s="1"/>
  <c r="AC99" i="1" l="1"/>
  <c r="AE99" i="1" s="1"/>
  <c r="AG100" i="1"/>
  <c r="AI100" i="1" s="1"/>
  <c r="AL100" i="1" s="1"/>
  <c r="I100" i="1" s="1"/>
  <c r="U100" i="1" l="1"/>
  <c r="AH100" i="1"/>
  <c r="O100" i="1"/>
  <c r="J100" i="1"/>
  <c r="K100" i="1" s="1"/>
  <c r="AD100" i="1" s="1"/>
  <c r="R100" i="1"/>
  <c r="AJ100" i="1" l="1"/>
  <c r="AO100" i="1" s="1"/>
  <c r="V100" i="1"/>
  <c r="W100" i="1"/>
  <c r="S100" i="1"/>
  <c r="T100" i="1"/>
  <c r="P100" i="1"/>
  <c r="L100" i="1"/>
  <c r="M100" i="1" s="1"/>
  <c r="Y100" i="1" l="1"/>
  <c r="AK99" i="1"/>
  <c r="AQ99" i="1" s="1"/>
  <c r="Z100" i="1" l="1"/>
  <c r="AM100" i="1" s="1"/>
  <c r="AA100" i="1" l="1"/>
  <c r="AN100" i="1" s="1"/>
  <c r="AB100" i="1" l="1"/>
  <c r="X101" i="1" s="1"/>
  <c r="AC100" i="1" l="1"/>
  <c r="AE100" i="1" s="1"/>
  <c r="AG101" i="1"/>
  <c r="AI101" i="1" s="1"/>
  <c r="AL101" i="1" s="1"/>
  <c r="I101" i="1" s="1"/>
  <c r="U101" i="1" l="1"/>
  <c r="AH101" i="1"/>
  <c r="R101" i="1"/>
  <c r="O101" i="1"/>
  <c r="J101" i="1" l="1"/>
  <c r="K101" i="1" s="1"/>
  <c r="AD101" i="1" s="1"/>
  <c r="AJ101" i="1"/>
  <c r="AO101" i="1" s="1"/>
  <c r="P101" i="1"/>
  <c r="L101" i="1"/>
  <c r="S101" i="1"/>
  <c r="W101" i="1"/>
  <c r="V101" i="1"/>
  <c r="M101" i="1" l="1"/>
  <c r="Y101" i="1" s="1"/>
  <c r="T101" i="1"/>
  <c r="AK100" i="1"/>
  <c r="AQ100" i="1" s="1"/>
  <c r="Z101" i="1" l="1"/>
  <c r="AA101" i="1" s="1"/>
  <c r="AM101" i="1" l="1"/>
  <c r="AN101" i="1"/>
  <c r="AB101" i="1"/>
  <c r="AC101" i="1" l="1"/>
  <c r="AE101" i="1" s="1"/>
  <c r="X102" i="1"/>
  <c r="AG102" i="1" l="1"/>
  <c r="AI102" i="1" s="1"/>
  <c r="AL102" i="1" s="1"/>
  <c r="I102" i="1" s="1"/>
  <c r="U102" i="1" l="1"/>
  <c r="AH102" i="1"/>
  <c r="J102" i="1"/>
  <c r="K102" i="1" s="1"/>
  <c r="AD102" i="1" s="1"/>
  <c r="R102" i="1"/>
  <c r="O102" i="1"/>
  <c r="AJ102" i="1" l="1"/>
  <c r="AK101" i="1" s="1"/>
  <c r="AQ101" i="1" s="1"/>
  <c r="T102" i="1"/>
  <c r="S102" i="1"/>
  <c r="L102" i="1"/>
  <c r="M102" i="1" s="1"/>
  <c r="P102" i="1"/>
  <c r="V102" i="1"/>
  <c r="W102" i="1"/>
  <c r="AO102" i="1" l="1"/>
  <c r="Y102" i="1"/>
  <c r="Z102" i="1" l="1"/>
  <c r="AA102" i="1" s="1"/>
  <c r="AM102" i="1" l="1"/>
  <c r="AN102" i="1"/>
  <c r="AB102" i="1" l="1"/>
  <c r="X103" i="1" l="1"/>
  <c r="AC102" i="1"/>
  <c r="AE102" i="1" s="1"/>
  <c r="AG103" i="1" l="1"/>
  <c r="AI103" i="1" s="1"/>
  <c r="AL103" i="1" s="1"/>
  <c r="I103" i="1" s="1"/>
  <c r="U103" i="1" l="1"/>
  <c r="AH103" i="1"/>
  <c r="J103" i="1"/>
  <c r="K103" i="1" s="1"/>
  <c r="AD103" i="1" s="1"/>
  <c r="R103" i="1"/>
  <c r="O103" i="1"/>
  <c r="AJ103" i="1" l="1"/>
  <c r="AO103" i="1" s="1"/>
  <c r="P103" i="1"/>
  <c r="L103" i="1"/>
  <c r="M103" i="1" s="1"/>
  <c r="V103" i="1"/>
  <c r="W103" i="1"/>
  <c r="T103" i="1"/>
  <c r="S103" i="1"/>
  <c r="Y103" i="1" l="1"/>
  <c r="AK102" i="1"/>
  <c r="AQ102" i="1" s="1"/>
  <c r="Z103" i="1" l="1"/>
  <c r="AM103" i="1" s="1"/>
  <c r="AA103" i="1" l="1"/>
  <c r="AN103" i="1" s="1"/>
  <c r="AB103" i="1" l="1"/>
  <c r="AC103" i="1" s="1"/>
  <c r="AE103" i="1" s="1"/>
  <c r="X104" i="1" l="1"/>
  <c r="AG104" i="1" s="1"/>
  <c r="AI104" i="1" s="1"/>
  <c r="AL104" i="1" s="1"/>
  <c r="I104" i="1" s="1"/>
  <c r="U104" i="1" l="1"/>
  <c r="AH104" i="1"/>
  <c r="J104" i="1"/>
  <c r="K104" i="1" s="1"/>
  <c r="AD104" i="1" s="1"/>
  <c r="R104" i="1"/>
  <c r="O104" i="1"/>
  <c r="AJ104" i="1" l="1"/>
  <c r="AO104" i="1" s="1"/>
  <c r="V104" i="1"/>
  <c r="W104" i="1"/>
  <c r="P104" i="1"/>
  <c r="L104" i="1"/>
  <c r="M104" i="1" s="1"/>
  <c r="T104" i="1"/>
  <c r="S104" i="1"/>
  <c r="AK103" i="1" l="1"/>
  <c r="AQ103" i="1" s="1"/>
  <c r="Y104" i="1"/>
  <c r="Z104" i="1" l="1"/>
  <c r="AM104" i="1" s="1"/>
  <c r="AA104" i="1" l="1"/>
  <c r="AN104" i="1" s="1"/>
  <c r="AB104" i="1" l="1"/>
  <c r="AC104" i="1" s="1"/>
  <c r="AE104" i="1" s="1"/>
  <c r="X105" i="1" l="1"/>
  <c r="AG105" i="1" s="1"/>
  <c r="AI105" i="1" s="1"/>
  <c r="AL105" i="1" s="1"/>
  <c r="I105" i="1" s="1"/>
  <c r="U105" i="1" l="1"/>
  <c r="AH105" i="1"/>
  <c r="J105" i="1"/>
  <c r="K105" i="1" s="1"/>
  <c r="AD105" i="1" s="1"/>
  <c r="R105" i="1"/>
  <c r="O105" i="1"/>
  <c r="AJ105" i="1" l="1"/>
  <c r="AO105" i="1" s="1"/>
  <c r="S105" i="1"/>
  <c r="T105" i="1"/>
  <c r="P105" i="1"/>
  <c r="L105" i="1"/>
  <c r="M105" i="1" s="1"/>
  <c r="W105" i="1"/>
  <c r="V105" i="1"/>
  <c r="AK104" i="1" l="1"/>
  <c r="AQ104" i="1" s="1"/>
  <c r="Y105" i="1"/>
  <c r="Z105" i="1" l="1"/>
  <c r="AM105" i="1" s="1"/>
  <c r="AA105" i="1" l="1"/>
  <c r="AN105" i="1" s="1"/>
  <c r="AB105" i="1" l="1"/>
  <c r="AC105" i="1" s="1"/>
  <c r="AE105" i="1" s="1"/>
  <c r="X106" i="1" l="1"/>
  <c r="AG106" i="1" s="1"/>
  <c r="AH106" i="1" s="1"/>
  <c r="AJ106" i="1" s="1"/>
  <c r="AI106" i="1" l="1"/>
  <c r="AL106" i="1" s="1"/>
  <c r="I106" i="1" s="1"/>
  <c r="AK105" i="1"/>
  <c r="AQ105" i="1" s="1"/>
  <c r="AO106" i="1"/>
  <c r="J106" i="1" l="1"/>
  <c r="K106" i="1" s="1"/>
  <c r="AD106" i="1" s="1"/>
  <c r="O106" i="1"/>
  <c r="P106" i="1" s="1"/>
  <c r="R106" i="1"/>
  <c r="U106" i="1" l="1"/>
  <c r="V106" i="1" s="1"/>
  <c r="T106" i="1"/>
  <c r="L106" i="1"/>
  <c r="M106" i="1" s="1"/>
  <c r="Y106" i="1" s="1"/>
  <c r="W106" i="1"/>
  <c r="S106" i="1"/>
  <c r="Z106" i="1" l="1"/>
  <c r="AA106" i="1" s="1"/>
  <c r="AM106" i="1" l="1"/>
  <c r="AN106" i="1"/>
  <c r="AB106" i="1" l="1"/>
  <c r="X107" i="1" l="1"/>
  <c r="AC106" i="1"/>
  <c r="AE106" i="1" s="1"/>
  <c r="AG107" i="1" l="1"/>
  <c r="AI107" i="1" s="1"/>
  <c r="AL107" i="1" s="1"/>
  <c r="I107" i="1" s="1"/>
  <c r="U107" i="1" l="1"/>
  <c r="AH107" i="1"/>
  <c r="J107" i="1"/>
  <c r="K107" i="1" s="1"/>
  <c r="AD107" i="1" s="1"/>
  <c r="R107" i="1"/>
  <c r="O107" i="1"/>
  <c r="AJ107" i="1" l="1"/>
  <c r="AK106" i="1" s="1"/>
  <c r="AQ106" i="1" s="1"/>
  <c r="L107" i="1"/>
  <c r="M107" i="1" s="1"/>
  <c r="P107" i="1"/>
  <c r="V107" i="1"/>
  <c r="W107" i="1"/>
  <c r="T107" i="1"/>
  <c r="S107" i="1"/>
  <c r="AO107" i="1" l="1"/>
  <c r="Y107" i="1"/>
  <c r="Z107" i="1" l="1"/>
  <c r="AA107" i="1" s="1"/>
  <c r="AM107" i="1" l="1"/>
  <c r="AN107" i="1"/>
  <c r="AB107" i="1" l="1"/>
  <c r="AC107" i="1" s="1"/>
  <c r="AE107" i="1" s="1"/>
  <c r="X108" i="1" l="1"/>
  <c r="AG108" i="1" l="1"/>
  <c r="AH108" i="1" s="1"/>
  <c r="AJ108" i="1" l="1"/>
  <c r="AK107" i="1" s="1"/>
  <c r="AQ107" i="1" s="1"/>
  <c r="AI108" i="1"/>
  <c r="AL108" i="1" s="1"/>
  <c r="I108" i="1" s="1"/>
  <c r="AO108" i="1" l="1"/>
  <c r="J108" i="1"/>
  <c r="K108" i="1" s="1"/>
  <c r="AD108" i="1" s="1"/>
  <c r="O108" i="1"/>
  <c r="R108" i="1"/>
  <c r="U108" i="1" l="1"/>
  <c r="W108" i="1" s="1"/>
  <c r="T108" i="1"/>
  <c r="S108" i="1"/>
  <c r="L108" i="1"/>
  <c r="M108" i="1" s="1"/>
  <c r="P108" i="1"/>
  <c r="V108" i="1" l="1"/>
  <c r="Y108" i="1"/>
  <c r="Z108" i="1" l="1"/>
  <c r="AM108" i="1" s="1"/>
  <c r="AA108" i="1" l="1"/>
  <c r="AN108" i="1" s="1"/>
  <c r="AB108" i="1" l="1"/>
  <c r="X109" i="1" s="1"/>
  <c r="AG109" i="1" s="1"/>
  <c r="AI109" i="1" s="1"/>
  <c r="AL109" i="1" s="1"/>
  <c r="AC108" i="1" l="1"/>
  <c r="AE108" i="1" s="1"/>
  <c r="I109" i="1"/>
  <c r="J109" i="1" s="1"/>
  <c r="K109" i="1" s="1"/>
  <c r="AD109" i="1" s="1"/>
  <c r="AH109" i="1"/>
  <c r="AJ109" i="1" s="1"/>
  <c r="AO109" i="1" s="1"/>
  <c r="R109" i="1"/>
  <c r="S109" i="1" s="1"/>
  <c r="O109" i="1"/>
  <c r="L109" i="1" s="1"/>
  <c r="T109" i="1" l="1"/>
  <c r="U109" i="1"/>
  <c r="V109" i="1" s="1"/>
  <c r="M109" i="1"/>
  <c r="P109" i="1"/>
  <c r="AK108" i="1"/>
  <c r="AQ108" i="1" s="1"/>
  <c r="W109" i="1" l="1"/>
  <c r="Y109" i="1"/>
  <c r="Z109" i="1"/>
  <c r="AA109" i="1" s="1"/>
  <c r="AM109" i="1" l="1"/>
  <c r="AN109" i="1"/>
  <c r="AB109" i="1" l="1"/>
  <c r="X110" i="1" s="1"/>
  <c r="AG110" i="1" l="1"/>
  <c r="AI110" i="1" s="1"/>
  <c r="AL110" i="1" s="1"/>
  <c r="I110" i="1" s="1"/>
  <c r="AC109" i="1"/>
  <c r="AE109" i="1" s="1"/>
  <c r="U110" i="1" l="1"/>
  <c r="AH110" i="1"/>
  <c r="AJ110" i="1" s="1"/>
  <c r="AO110" i="1" s="1"/>
  <c r="J110" i="1"/>
  <c r="K110" i="1" s="1"/>
  <c r="AD110" i="1" s="1"/>
  <c r="R110" i="1"/>
  <c r="O110" i="1"/>
  <c r="AK109" i="1" l="1"/>
  <c r="AQ109" i="1" s="1"/>
  <c r="P110" i="1"/>
  <c r="L110" i="1"/>
  <c r="M110" i="1" s="1"/>
  <c r="Y110" i="1" s="1"/>
  <c r="W110" i="1"/>
  <c r="V110" i="1"/>
  <c r="T110" i="1"/>
  <c r="S110" i="1"/>
  <c r="Z110" i="1" l="1"/>
  <c r="AA110" i="1" s="1"/>
  <c r="AM110" i="1" l="1"/>
  <c r="AN110" i="1"/>
  <c r="AB110" i="1"/>
  <c r="X111" i="1" l="1"/>
  <c r="AC110" i="1"/>
  <c r="AE110" i="1" s="1"/>
  <c r="AG111" i="1" l="1"/>
  <c r="AI111" i="1" s="1"/>
  <c r="AL111" i="1" s="1"/>
  <c r="I111" i="1" s="1"/>
  <c r="U111" i="1" l="1"/>
  <c r="AH111" i="1"/>
  <c r="J111" i="1"/>
  <c r="K111" i="1" s="1"/>
  <c r="AD111" i="1" s="1"/>
  <c r="R111" i="1"/>
  <c r="O111" i="1"/>
  <c r="AJ111" i="1" l="1"/>
  <c r="AK110" i="1" s="1"/>
  <c r="AQ110" i="1" s="1"/>
  <c r="P111" i="1"/>
  <c r="L111" i="1"/>
  <c r="M111" i="1" s="1"/>
  <c r="V111" i="1"/>
  <c r="W111" i="1"/>
  <c r="S111" i="1"/>
  <c r="T111" i="1"/>
  <c r="AO111" i="1" l="1"/>
  <c r="Y111" i="1"/>
  <c r="Z111" i="1" l="1"/>
  <c r="AM111" i="1" s="1"/>
  <c r="AA111" i="1" l="1"/>
  <c r="AN111" i="1" s="1"/>
  <c r="AB111" i="1" l="1"/>
  <c r="AC111" i="1" s="1"/>
  <c r="AE111" i="1" s="1"/>
  <c r="X112" i="1" l="1"/>
  <c r="AG112" i="1" s="1"/>
  <c r="AH112" i="1" s="1"/>
  <c r="AJ112" i="1" s="1"/>
  <c r="AO112" i="1" s="1"/>
  <c r="AK111" i="1" l="1"/>
  <c r="AQ111" i="1" s="1"/>
  <c r="AI112" i="1"/>
  <c r="AL112" i="1" s="1"/>
  <c r="I112" i="1" s="1"/>
  <c r="J112" i="1" s="1"/>
  <c r="K112" i="1" s="1"/>
  <c r="AD112" i="1" s="1"/>
  <c r="O112" i="1" l="1"/>
  <c r="L112" i="1" s="1"/>
  <c r="M112" i="1" s="1"/>
  <c r="R112" i="1"/>
  <c r="T112" i="1" s="1"/>
  <c r="U112" i="1"/>
  <c r="V112" i="1" s="1"/>
  <c r="P112" i="1" l="1"/>
  <c r="Y112" i="1" s="1"/>
  <c r="Z112" i="1" s="1"/>
  <c r="AM112" i="1" s="1"/>
  <c r="S112" i="1"/>
  <c r="W112" i="1"/>
  <c r="AA112" i="1" l="1"/>
  <c r="AN112" i="1" s="1"/>
  <c r="AB112" i="1" l="1"/>
  <c r="X113" i="1" s="1"/>
  <c r="AC112" i="1" l="1"/>
  <c r="AE112" i="1" s="1"/>
  <c r="AG113" i="1"/>
  <c r="AI113" i="1" s="1"/>
  <c r="AL113" i="1" s="1"/>
  <c r="I113" i="1" s="1"/>
  <c r="U113" i="1" l="1"/>
  <c r="AH113" i="1"/>
  <c r="J113" i="1"/>
  <c r="K113" i="1" s="1"/>
  <c r="AD113" i="1" s="1"/>
  <c r="R113" i="1"/>
  <c r="O113" i="1"/>
  <c r="AJ113" i="1" l="1"/>
  <c r="AK112" i="1" s="1"/>
  <c r="AQ112" i="1" s="1"/>
  <c r="P113" i="1"/>
  <c r="L113" i="1"/>
  <c r="M113" i="1" s="1"/>
  <c r="W113" i="1"/>
  <c r="V113" i="1"/>
  <c r="T113" i="1"/>
  <c r="S113" i="1"/>
  <c r="AO113" i="1" l="1"/>
  <c r="Y113" i="1"/>
  <c r="Z113" i="1" l="1"/>
  <c r="AA113" i="1" l="1"/>
  <c r="AN113" i="1" s="1"/>
  <c r="AM113" i="1"/>
  <c r="AB113" i="1" l="1"/>
  <c r="AC113" i="1" s="1"/>
  <c r="AE113" i="1" s="1"/>
  <c r="X114" i="1" l="1"/>
  <c r="AG114" i="1" s="1"/>
  <c r="AH114" i="1" s="1"/>
  <c r="AJ114" i="1" l="1"/>
  <c r="AO114" i="1" s="1"/>
  <c r="AI114" i="1"/>
  <c r="AL114" i="1" s="1"/>
  <c r="I114" i="1" s="1"/>
  <c r="J114" i="1" l="1"/>
  <c r="K114" i="1" s="1"/>
  <c r="AD114" i="1" s="1"/>
  <c r="U114" i="1"/>
  <c r="AK113" i="1"/>
  <c r="AQ113" i="1" s="1"/>
  <c r="R114" i="1"/>
  <c r="S114" i="1" s="1"/>
  <c r="O114" i="1"/>
  <c r="P114" i="1" s="1"/>
  <c r="L114" i="1" l="1"/>
  <c r="M114" i="1" s="1"/>
  <c r="Y114" i="1" s="1"/>
  <c r="T114" i="1"/>
  <c r="V114" i="1"/>
  <c r="W114" i="1"/>
  <c r="Z114" i="1" l="1"/>
  <c r="AA114" i="1" s="1"/>
  <c r="AM114" i="1" l="1"/>
  <c r="AN114" i="1"/>
  <c r="AB114" i="1" l="1"/>
  <c r="X115" i="1" s="1"/>
  <c r="AG115" i="1" s="1"/>
  <c r="AI115" i="1" s="1"/>
  <c r="AL115" i="1" s="1"/>
  <c r="I115" i="1" s="1"/>
  <c r="U115" i="1" l="1"/>
  <c r="AC114" i="1"/>
  <c r="AE114" i="1" s="1"/>
  <c r="AH115" i="1"/>
  <c r="J115" i="1"/>
  <c r="K115" i="1" s="1"/>
  <c r="AD115" i="1" s="1"/>
  <c r="R115" i="1"/>
  <c r="O115" i="1"/>
  <c r="AJ115" i="1" l="1"/>
  <c r="AO115" i="1" s="1"/>
  <c r="T115" i="1"/>
  <c r="S115" i="1"/>
  <c r="P115" i="1"/>
  <c r="L115" i="1"/>
  <c r="M115" i="1" s="1"/>
  <c r="V115" i="1"/>
  <c r="W115" i="1"/>
  <c r="AK114" i="1" l="1"/>
  <c r="AQ114" i="1" s="1"/>
  <c r="Y115" i="1"/>
  <c r="Z115" i="1" l="1"/>
  <c r="AM115" i="1" s="1"/>
  <c r="AA115" i="1" l="1"/>
  <c r="AN115" i="1" s="1"/>
  <c r="AB115" i="1" l="1"/>
  <c r="AC115" i="1" s="1"/>
  <c r="AE115" i="1" s="1"/>
  <c r="X116" i="1" l="1"/>
  <c r="AG116" i="1" s="1"/>
  <c r="AI116" i="1" s="1"/>
  <c r="AH116" i="1" l="1"/>
  <c r="AL116" i="1"/>
  <c r="I116" i="1" s="1"/>
  <c r="AJ116" i="1" l="1"/>
  <c r="AO116" i="1" s="1"/>
  <c r="J116" i="1"/>
  <c r="K116" i="1" s="1"/>
  <c r="AD116" i="1" s="1"/>
  <c r="R116" i="1"/>
  <c r="O116" i="1"/>
  <c r="U116" i="1" l="1"/>
  <c r="AK115" i="1"/>
  <c r="AQ115" i="1" s="1"/>
  <c r="W116" i="1"/>
  <c r="V116" i="1"/>
  <c r="P116" i="1"/>
  <c r="L116" i="1"/>
  <c r="M116" i="1" s="1"/>
  <c r="S116" i="1"/>
  <c r="T116" i="1"/>
  <c r="Y116" i="1" l="1"/>
  <c r="Z116" i="1" l="1"/>
  <c r="AM116" i="1" s="1"/>
  <c r="AA116" i="1" l="1"/>
  <c r="AN116" i="1" s="1"/>
  <c r="AB116" i="1" l="1"/>
  <c r="AC116" i="1" s="1"/>
  <c r="AE116" i="1" s="1"/>
  <c r="X117" i="1" l="1"/>
  <c r="AG117" i="1" s="1"/>
  <c r="AI117" i="1" s="1"/>
  <c r="AL117" i="1" s="1"/>
  <c r="I117" i="1" s="1"/>
  <c r="J117" i="1" s="1"/>
  <c r="K117" i="1" s="1"/>
  <c r="O117" i="1" l="1"/>
  <c r="L117" i="1" s="1"/>
  <c r="AH117" i="1"/>
  <c r="AJ117" i="1" s="1"/>
  <c r="AK116" i="1" s="1"/>
  <c r="AQ116" i="1" s="1"/>
  <c r="R117" i="1"/>
  <c r="S117" i="1" s="1"/>
  <c r="U117" i="1"/>
  <c r="W117" i="1" s="1"/>
  <c r="AD117" i="1"/>
  <c r="M117" i="1"/>
  <c r="P117" i="1"/>
  <c r="T117" i="1" l="1"/>
  <c r="AO117" i="1"/>
  <c r="V117" i="1"/>
  <c r="Y117" i="1"/>
  <c r="Z117" i="1" l="1"/>
  <c r="AM117" i="1" s="1"/>
  <c r="AA117" i="1" l="1"/>
  <c r="AN117" i="1" s="1"/>
  <c r="AB117" i="1" l="1"/>
  <c r="X118" i="1" s="1"/>
  <c r="AG118" i="1" s="1"/>
  <c r="AI118" i="1" s="1"/>
  <c r="AL118" i="1" s="1"/>
  <c r="I118" i="1" s="1"/>
  <c r="AC117" i="1" l="1"/>
  <c r="AE117" i="1" s="1"/>
  <c r="U118" i="1"/>
  <c r="AH118" i="1"/>
  <c r="J118" i="1"/>
  <c r="K118" i="1" s="1"/>
  <c r="AD118" i="1" s="1"/>
  <c r="R118" i="1"/>
  <c r="O118" i="1"/>
  <c r="AJ118" i="1" l="1"/>
  <c r="AO118" i="1" s="1"/>
  <c r="P118" i="1"/>
  <c r="L118" i="1"/>
  <c r="M118" i="1" s="1"/>
  <c r="W118" i="1"/>
  <c r="V118" i="1"/>
  <c r="T118" i="1"/>
  <c r="S118" i="1"/>
  <c r="AK117" i="1" l="1"/>
  <c r="AQ117" i="1" s="1"/>
  <c r="Y118" i="1"/>
  <c r="Z118" i="1" l="1"/>
  <c r="AM118" i="1" s="1"/>
  <c r="AA118" i="1" l="1"/>
  <c r="AN118" i="1" s="1"/>
  <c r="AB118" i="1" l="1"/>
  <c r="X119" i="1" s="1"/>
  <c r="AC118" i="1" l="1"/>
  <c r="AE118" i="1" s="1"/>
  <c r="AG119" i="1"/>
  <c r="AI119" i="1" s="1"/>
  <c r="AL119" i="1" s="1"/>
  <c r="I119" i="1" s="1"/>
  <c r="U119" i="1" l="1"/>
  <c r="AH119" i="1"/>
  <c r="J119" i="1"/>
  <c r="K119" i="1" s="1"/>
  <c r="AD119" i="1" s="1"/>
  <c r="R119" i="1"/>
  <c r="O119" i="1"/>
  <c r="AJ119" i="1" l="1"/>
  <c r="AK118" i="1" s="1"/>
  <c r="AQ118" i="1" s="1"/>
  <c r="P119" i="1"/>
  <c r="L119" i="1"/>
  <c r="M119" i="1" s="1"/>
  <c r="W119" i="1"/>
  <c r="V119" i="1"/>
  <c r="S119" i="1"/>
  <c r="T119" i="1"/>
  <c r="AO119" i="1" l="1"/>
  <c r="Y119" i="1"/>
  <c r="Z119" i="1" l="1"/>
  <c r="AM119" i="1" s="1"/>
  <c r="AA119" i="1" l="1"/>
  <c r="AN119" i="1" s="1"/>
  <c r="AB119" i="1" l="1"/>
  <c r="X120" i="1" s="1"/>
  <c r="AG120" i="1" s="1"/>
  <c r="AI120" i="1" s="1"/>
  <c r="AL120" i="1" s="1"/>
  <c r="I120" i="1" s="1"/>
  <c r="AC119" i="1" l="1"/>
  <c r="AE119" i="1" s="1"/>
  <c r="U120" i="1"/>
  <c r="AH120" i="1"/>
  <c r="J120" i="1"/>
  <c r="K120" i="1" s="1"/>
  <c r="AD120" i="1" s="1"/>
  <c r="R120" i="1"/>
  <c r="O120" i="1"/>
  <c r="AJ120" i="1" l="1"/>
  <c r="AK119" i="1" s="1"/>
  <c r="AQ119" i="1" s="1"/>
  <c r="W120" i="1"/>
  <c r="V120" i="1"/>
  <c r="P120" i="1"/>
  <c r="L120" i="1"/>
  <c r="M120" i="1" s="1"/>
  <c r="T120" i="1"/>
  <c r="S120" i="1"/>
  <c r="AO120" i="1" l="1"/>
  <c r="Y120" i="1"/>
  <c r="Z120" i="1" l="1"/>
  <c r="AM120" i="1" s="1"/>
  <c r="AA120" i="1" l="1"/>
  <c r="AN120" i="1" s="1"/>
  <c r="AB120" i="1" l="1"/>
  <c r="X121" i="1" s="1"/>
  <c r="AC120" i="1" l="1"/>
  <c r="AE120" i="1" s="1"/>
  <c r="AG121" i="1"/>
  <c r="AI121" i="1" s="1"/>
  <c r="AL121" i="1" s="1"/>
  <c r="I121" i="1" s="1"/>
  <c r="U121" i="1" l="1"/>
  <c r="AH121" i="1"/>
  <c r="J121" i="1"/>
  <c r="K121" i="1" s="1"/>
  <c r="AD121" i="1" s="1"/>
  <c r="R121" i="1"/>
  <c r="O121" i="1"/>
  <c r="AJ121" i="1" l="1"/>
  <c r="AO121" i="1" s="1"/>
  <c r="P121" i="1"/>
  <c r="L121" i="1"/>
  <c r="M121" i="1" s="1"/>
  <c r="W121" i="1"/>
  <c r="V121" i="1"/>
  <c r="S121" i="1"/>
  <c r="T121" i="1"/>
  <c r="AK120" i="1" l="1"/>
  <c r="AQ120" i="1" s="1"/>
  <c r="Y121" i="1"/>
  <c r="Z121" i="1" l="1"/>
  <c r="AM121" i="1" s="1"/>
  <c r="AA121" i="1" l="1"/>
  <c r="AN121" i="1" s="1"/>
  <c r="AB121" i="1" l="1"/>
  <c r="AC121" i="1" s="1"/>
  <c r="AE121" i="1" s="1"/>
  <c r="X122" i="1" l="1"/>
  <c r="AG122" i="1" s="1"/>
  <c r="AH122" i="1" s="1"/>
  <c r="AJ122" i="1" l="1"/>
  <c r="AO122" i="1" s="1"/>
  <c r="AI122" i="1"/>
  <c r="AL122" i="1" s="1"/>
  <c r="I122" i="1" s="1"/>
  <c r="J122" i="1" l="1"/>
  <c r="K122" i="1" s="1"/>
  <c r="AD122" i="1" s="1"/>
  <c r="AK121" i="1"/>
  <c r="AQ121" i="1" s="1"/>
  <c r="O122" i="1"/>
  <c r="R122" i="1"/>
  <c r="S122" i="1" s="1"/>
  <c r="U122" i="1" l="1"/>
  <c r="V122" i="1" s="1"/>
  <c r="T122" i="1"/>
  <c r="P122" i="1"/>
  <c r="L122" i="1"/>
  <c r="M122" i="1" s="1"/>
  <c r="W122" i="1" l="1"/>
  <c r="Y122" i="1"/>
  <c r="Z122" i="1" l="1"/>
  <c r="AM122" i="1" s="1"/>
  <c r="AA122" i="1" l="1"/>
  <c r="AN122" i="1" s="1"/>
  <c r="AB122" i="1" l="1"/>
  <c r="AC122" i="1" s="1"/>
  <c r="AE122" i="1" s="1"/>
  <c r="X123" i="1" l="1"/>
  <c r="AG123" i="1" s="1"/>
  <c r="AI123" i="1" s="1"/>
  <c r="AL123" i="1" s="1"/>
  <c r="I123" i="1" s="1"/>
  <c r="J123" i="1" s="1"/>
  <c r="K123" i="1" s="1"/>
  <c r="R123" i="1" l="1"/>
  <c r="S123" i="1" s="1"/>
  <c r="AH123" i="1"/>
  <c r="AJ123" i="1" s="1"/>
  <c r="AK122" i="1" s="1"/>
  <c r="AQ122" i="1" s="1"/>
  <c r="O123" i="1"/>
  <c r="L123" i="1" s="1"/>
  <c r="M123" i="1" s="1"/>
  <c r="AD123" i="1"/>
  <c r="T123" i="1"/>
  <c r="U123" i="1"/>
  <c r="W123" i="1" s="1"/>
  <c r="P123" i="1" l="1"/>
  <c r="AO123" i="1"/>
  <c r="Y123" i="1"/>
  <c r="Z123" i="1" s="1"/>
  <c r="AM123" i="1" s="1"/>
  <c r="V123" i="1"/>
  <c r="AA123" i="1" l="1"/>
  <c r="AN123" i="1" s="1"/>
  <c r="AB123" i="1" l="1"/>
  <c r="X124" i="1" s="1"/>
  <c r="AG124" i="1" s="1"/>
  <c r="AI124" i="1" s="1"/>
  <c r="AL124" i="1" s="1"/>
  <c r="I124" i="1" s="1"/>
  <c r="AC123" i="1" l="1"/>
  <c r="AE123" i="1" s="1"/>
  <c r="U124" i="1"/>
  <c r="AH124" i="1"/>
  <c r="J124" i="1"/>
  <c r="K124" i="1" s="1"/>
  <c r="AD124" i="1" s="1"/>
  <c r="R124" i="1"/>
  <c r="O124" i="1"/>
  <c r="AJ124" i="1" l="1"/>
  <c r="AK123" i="1" s="1"/>
  <c r="AQ123" i="1" s="1"/>
  <c r="L124" i="1"/>
  <c r="M124" i="1" s="1"/>
  <c r="P124" i="1"/>
  <c r="W124" i="1"/>
  <c r="V124" i="1"/>
  <c r="S124" i="1"/>
  <c r="T124" i="1"/>
  <c r="AO124" i="1" l="1"/>
  <c r="Y124" i="1"/>
  <c r="Z124" i="1" l="1"/>
  <c r="AA124" i="1" s="1"/>
  <c r="AM124" i="1" l="1"/>
  <c r="AN124" i="1"/>
  <c r="AB124" i="1" l="1"/>
  <c r="AC124" i="1" l="1"/>
  <c r="AE124" i="1" s="1"/>
  <c r="X125" i="1"/>
  <c r="AG125" i="1" l="1"/>
  <c r="AI125" i="1" s="1"/>
  <c r="AL125" i="1" s="1"/>
  <c r="I125" i="1" s="1"/>
  <c r="U125" i="1" l="1"/>
  <c r="AH125" i="1"/>
  <c r="J125" i="1"/>
  <c r="K125" i="1" s="1"/>
  <c r="AD125" i="1" s="1"/>
  <c r="R125" i="1"/>
  <c r="O125" i="1"/>
  <c r="AJ125" i="1" l="1"/>
  <c r="AK124" i="1" s="1"/>
  <c r="AQ124" i="1" s="1"/>
  <c r="L125" i="1"/>
  <c r="M125" i="1" s="1"/>
  <c r="P125" i="1"/>
  <c r="V125" i="1"/>
  <c r="W125" i="1"/>
  <c r="T125" i="1"/>
  <c r="S125" i="1"/>
  <c r="AO125" i="1" l="1"/>
  <c r="Y125" i="1"/>
  <c r="Z125" i="1" l="1"/>
  <c r="AA125" i="1" s="1"/>
  <c r="AM125" i="1" l="1"/>
  <c r="AN125" i="1"/>
  <c r="AB125" i="1" l="1"/>
  <c r="X126" i="1" s="1"/>
  <c r="AG126" i="1" l="1"/>
  <c r="AI126" i="1" s="1"/>
  <c r="AL126" i="1" s="1"/>
  <c r="I126" i="1" s="1"/>
  <c r="AC125" i="1"/>
  <c r="AE125" i="1" s="1"/>
  <c r="U126" i="1" l="1"/>
  <c r="AH126" i="1"/>
  <c r="AJ126" i="1" s="1"/>
  <c r="AK125" i="1" s="1"/>
  <c r="AQ125" i="1" s="1"/>
  <c r="J126" i="1"/>
  <c r="K126" i="1" s="1"/>
  <c r="AD126" i="1" s="1"/>
  <c r="R126" i="1"/>
  <c r="O126" i="1"/>
  <c r="AO126" i="1" l="1"/>
  <c r="L126" i="1"/>
  <c r="M126" i="1" s="1"/>
  <c r="P126" i="1"/>
  <c r="S126" i="1"/>
  <c r="T126" i="1"/>
  <c r="V126" i="1"/>
  <c r="W126" i="1"/>
  <c r="Y126" i="1" l="1"/>
  <c r="Z126" i="1" l="1"/>
  <c r="AA126" i="1" s="1"/>
  <c r="AM126" i="1" l="1"/>
  <c r="AN126" i="1"/>
  <c r="AB126" i="1"/>
  <c r="X127" i="1" l="1"/>
  <c r="AC126" i="1"/>
  <c r="AE126" i="1" s="1"/>
  <c r="AG127" i="1" l="1"/>
  <c r="AI127" i="1" s="1"/>
  <c r="AL127" i="1" s="1"/>
  <c r="I127" i="1" s="1"/>
  <c r="U127" i="1" l="1"/>
  <c r="AH127" i="1"/>
  <c r="J127" i="1"/>
  <c r="K127" i="1" s="1"/>
  <c r="AD127" i="1" s="1"/>
  <c r="R127" i="1"/>
  <c r="O127" i="1"/>
  <c r="AJ127" i="1" l="1"/>
  <c r="AK126" i="1" s="1"/>
  <c r="AQ126" i="1" s="1"/>
  <c r="P127" i="1"/>
  <c r="L127" i="1"/>
  <c r="M127" i="1" s="1"/>
  <c r="T127" i="1"/>
  <c r="S127" i="1"/>
  <c r="V127" i="1"/>
  <c r="W127" i="1"/>
  <c r="AO127" i="1" l="1"/>
  <c r="Y127" i="1"/>
  <c r="Z127" i="1" l="1"/>
  <c r="AM127" i="1" s="1"/>
  <c r="AA127" i="1" l="1"/>
  <c r="AN127" i="1" s="1"/>
  <c r="AB127" i="1" l="1"/>
  <c r="AC127" i="1" s="1"/>
  <c r="AE127" i="1" s="1"/>
  <c r="X128" i="1" l="1"/>
  <c r="AG128" i="1"/>
  <c r="AI128" i="1" s="1"/>
  <c r="AL128" i="1" s="1"/>
  <c r="I128" i="1" s="1"/>
  <c r="U128" i="1" l="1"/>
  <c r="AH128" i="1"/>
  <c r="J128" i="1"/>
  <c r="K128" i="1" s="1"/>
  <c r="AD128" i="1" s="1"/>
  <c r="R128" i="1"/>
  <c r="O128" i="1"/>
  <c r="AJ128" i="1" l="1"/>
  <c r="AO128" i="1" s="1"/>
  <c r="V128" i="1"/>
  <c r="W128" i="1"/>
  <c r="L128" i="1"/>
  <c r="M128" i="1" s="1"/>
  <c r="P128" i="1"/>
  <c r="S128" i="1"/>
  <c r="T128" i="1"/>
  <c r="Y128" i="1" l="1"/>
  <c r="AK127" i="1"/>
  <c r="AQ127" i="1" s="1"/>
  <c r="Z128" i="1" l="1"/>
  <c r="AM128" i="1" s="1"/>
  <c r="AA128" i="1" l="1"/>
  <c r="AN128" i="1" s="1"/>
  <c r="AB128" i="1" l="1"/>
  <c r="X129" i="1" s="1"/>
  <c r="AG129" i="1" s="1"/>
  <c r="AI129" i="1" s="1"/>
  <c r="AL129" i="1" s="1"/>
  <c r="I129" i="1" l="1"/>
  <c r="J129" i="1" s="1"/>
  <c r="K129" i="1" s="1"/>
  <c r="AD129" i="1" s="1"/>
  <c r="AC128" i="1"/>
  <c r="AE128" i="1" s="1"/>
  <c r="AH129" i="1"/>
  <c r="AJ129" i="1" s="1"/>
  <c r="AK128" i="1" s="1"/>
  <c r="AQ128" i="1" s="1"/>
  <c r="O129" i="1"/>
  <c r="P129" i="1" s="1"/>
  <c r="R129" i="1"/>
  <c r="T129" i="1" l="1"/>
  <c r="U129" i="1"/>
  <c r="W129" i="1" s="1"/>
  <c r="S129" i="1"/>
  <c r="L129" i="1"/>
  <c r="M129" i="1" s="1"/>
  <c r="Y129" i="1" s="1"/>
  <c r="AO129" i="1"/>
  <c r="V129" i="1" l="1"/>
  <c r="Z129" i="1"/>
  <c r="AM129" i="1" s="1"/>
  <c r="AA129" i="1" l="1"/>
  <c r="AN129" i="1" s="1"/>
  <c r="AB129" i="1" l="1"/>
  <c r="X130" i="1" s="1"/>
  <c r="AG130" i="1" s="1"/>
  <c r="AH130" i="1" s="1"/>
  <c r="AC129" i="1" l="1"/>
  <c r="AE129" i="1" s="1"/>
  <c r="AJ130" i="1"/>
  <c r="AK129" i="1" s="1"/>
  <c r="AQ129" i="1" s="1"/>
  <c r="AI130" i="1"/>
  <c r="AL130" i="1" s="1"/>
  <c r="I130" i="1" s="1"/>
  <c r="J130" i="1" l="1"/>
  <c r="K130" i="1" s="1"/>
  <c r="AD130" i="1" s="1"/>
  <c r="AO130" i="1"/>
  <c r="O130" i="1"/>
  <c r="P130" i="1" s="1"/>
  <c r="R130" i="1"/>
  <c r="U130" i="1" l="1"/>
  <c r="V130" i="1" s="1"/>
  <c r="L130" i="1"/>
  <c r="M130" i="1" s="1"/>
  <c r="Y130" i="1" s="1"/>
  <c r="S130" i="1"/>
  <c r="T130" i="1"/>
  <c r="Z130" i="1" l="1"/>
  <c r="AM130" i="1" s="1"/>
  <c r="W130" i="1"/>
  <c r="AA130" i="1" l="1"/>
  <c r="AN130" i="1" s="1"/>
  <c r="AB130" i="1" l="1"/>
  <c r="AC130" i="1" s="1"/>
  <c r="AE130" i="1" s="1"/>
  <c r="X131" i="1" l="1"/>
  <c r="AG131" i="1" s="1"/>
  <c r="AI131" i="1" s="1"/>
  <c r="AL131" i="1" s="1"/>
  <c r="I131" i="1" s="1"/>
  <c r="U131" i="1" l="1"/>
  <c r="AH131" i="1"/>
  <c r="J131" i="1"/>
  <c r="K131" i="1" s="1"/>
  <c r="AD131" i="1" s="1"/>
  <c r="R131" i="1"/>
  <c r="O131" i="1"/>
  <c r="AJ131" i="1" l="1"/>
  <c r="AO131" i="1" s="1"/>
  <c r="V131" i="1"/>
  <c r="W131" i="1"/>
  <c r="P131" i="1"/>
  <c r="L131" i="1"/>
  <c r="M131" i="1" s="1"/>
  <c r="T131" i="1"/>
  <c r="S131" i="1"/>
  <c r="AK130" i="1" l="1"/>
  <c r="AQ130" i="1" s="1"/>
  <c r="Y131" i="1"/>
  <c r="Z131" i="1" l="1"/>
  <c r="AM131" i="1" s="1"/>
  <c r="AA131" i="1" l="1"/>
  <c r="AN131" i="1" s="1"/>
  <c r="AB131" i="1" l="1"/>
  <c r="AC131" i="1" s="1"/>
  <c r="AE131" i="1" s="1"/>
  <c r="X132" i="1" l="1"/>
  <c r="AG132" i="1" s="1"/>
  <c r="AI132" i="1" s="1"/>
  <c r="AL132" i="1" s="1"/>
  <c r="I132" i="1" s="1"/>
  <c r="J132" i="1" s="1"/>
  <c r="K132" i="1" s="1"/>
  <c r="AD132" i="1" s="1"/>
  <c r="AH132" i="1" l="1"/>
  <c r="R132" i="1"/>
  <c r="S132" i="1" s="1"/>
  <c r="O132" i="1"/>
  <c r="P132" i="1" s="1"/>
  <c r="U132" i="1"/>
  <c r="V132" i="1" s="1"/>
  <c r="AJ132" i="1"/>
  <c r="AO132" i="1" s="1"/>
  <c r="T132" i="1"/>
  <c r="L132" i="1" l="1"/>
  <c r="M132" i="1" s="1"/>
  <c r="Y132" i="1" s="1"/>
  <c r="W132" i="1"/>
  <c r="AK131" i="1"/>
  <c r="AQ131" i="1" s="1"/>
  <c r="Z132" i="1" l="1"/>
  <c r="AM132" i="1" s="1"/>
  <c r="AA132" i="1" l="1"/>
  <c r="AN132" i="1" s="1"/>
  <c r="AB132" i="1" l="1"/>
  <c r="AC132" i="1" s="1"/>
  <c r="AE132" i="1" s="1"/>
  <c r="X133" i="1" l="1"/>
  <c r="AG133" i="1" s="1"/>
  <c r="AI133" i="1" s="1"/>
  <c r="AL133" i="1" s="1"/>
  <c r="I133" i="1" s="1"/>
  <c r="U133" i="1" l="1"/>
  <c r="AH133" i="1"/>
  <c r="J133" i="1"/>
  <c r="K133" i="1" s="1"/>
  <c r="AD133" i="1" s="1"/>
  <c r="R133" i="1"/>
  <c r="O133" i="1"/>
  <c r="AJ133" i="1" l="1"/>
  <c r="AK132" i="1" s="1"/>
  <c r="AQ132" i="1" s="1"/>
  <c r="P133" i="1"/>
  <c r="L133" i="1"/>
  <c r="M133" i="1" s="1"/>
  <c r="S133" i="1"/>
  <c r="T133" i="1"/>
  <c r="W133" i="1"/>
  <c r="V133" i="1"/>
  <c r="AO133" i="1" l="1"/>
  <c r="Y133" i="1"/>
  <c r="Z133" i="1" l="1"/>
  <c r="AM133" i="1" s="1"/>
  <c r="AA133" i="1" l="1"/>
  <c r="AN133" i="1" s="1"/>
  <c r="AB133" i="1" l="1"/>
  <c r="AC133" i="1" s="1"/>
  <c r="AE133" i="1" s="1"/>
  <c r="X134" i="1" l="1"/>
  <c r="AG134" i="1" s="1"/>
  <c r="AH134" i="1" s="1"/>
  <c r="AJ134" i="1" s="1"/>
  <c r="AK133" i="1" s="1"/>
  <c r="AQ133" i="1" s="1"/>
  <c r="AI134" i="1" l="1"/>
  <c r="AL134" i="1" s="1"/>
  <c r="AO134" i="1"/>
  <c r="I134" i="1" l="1"/>
  <c r="J134" i="1" s="1"/>
  <c r="K134" i="1" s="1"/>
  <c r="R134" i="1"/>
  <c r="S134" i="1" s="1"/>
  <c r="O134" i="1"/>
  <c r="L134" i="1" s="1"/>
  <c r="M134" i="1" l="1"/>
  <c r="AD134" i="1"/>
  <c r="T134" i="1"/>
  <c r="U134" i="1"/>
  <c r="W134" i="1" s="1"/>
  <c r="P134" i="1"/>
  <c r="Y134" i="1" s="1"/>
  <c r="V134" i="1" l="1"/>
  <c r="Z134" i="1"/>
  <c r="AM134" i="1" s="1"/>
  <c r="AA134" i="1" l="1"/>
  <c r="AN134" i="1" s="1"/>
  <c r="AB134" i="1" l="1"/>
  <c r="X135" i="1" s="1"/>
  <c r="AG135" i="1" s="1"/>
  <c r="AH135" i="1" s="1"/>
  <c r="AJ135" i="1" s="1"/>
  <c r="AK134" i="1" s="1"/>
  <c r="AQ134" i="1" s="1"/>
  <c r="AC134" i="1" l="1"/>
  <c r="AE134" i="1" s="1"/>
  <c r="AO135" i="1"/>
  <c r="AI135" i="1"/>
  <c r="AL135" i="1" s="1"/>
  <c r="I135" i="1" l="1"/>
  <c r="J135" i="1" s="1"/>
  <c r="K135" i="1" s="1"/>
  <c r="R135" i="1"/>
  <c r="S135" i="1" s="1"/>
  <c r="O135" i="1"/>
  <c r="P135" i="1" s="1"/>
  <c r="AD135" i="1" l="1"/>
  <c r="T135" i="1"/>
  <c r="U135" i="1"/>
  <c r="V135" i="1" s="1"/>
  <c r="L135" i="1"/>
  <c r="M135" i="1" s="1"/>
  <c r="Y135" i="1" s="1"/>
  <c r="W135" i="1" l="1"/>
  <c r="Z135" i="1"/>
  <c r="AM135" i="1" s="1"/>
  <c r="AA135" i="1" l="1"/>
  <c r="AN135" i="1" s="1"/>
  <c r="AB135" i="1" l="1"/>
  <c r="AC135" i="1" s="1"/>
  <c r="AE135" i="1" s="1"/>
  <c r="X136" i="1" l="1"/>
  <c r="AG136" i="1" s="1"/>
  <c r="AI136" i="1" s="1"/>
  <c r="AL136" i="1" s="1"/>
  <c r="I136" i="1" s="1"/>
  <c r="AH136" i="1" l="1"/>
  <c r="AJ136" i="1" s="1"/>
  <c r="AK135" i="1" s="1"/>
  <c r="AQ135" i="1" s="1"/>
  <c r="J136" i="1"/>
  <c r="K136" i="1" s="1"/>
  <c r="AD136" i="1" s="1"/>
  <c r="R136" i="1"/>
  <c r="O136" i="1"/>
  <c r="AO136" i="1" l="1"/>
  <c r="U136" i="1"/>
  <c r="V136" i="1" s="1"/>
  <c r="T136" i="1"/>
  <c r="S136" i="1"/>
  <c r="L136" i="1"/>
  <c r="M136" i="1" s="1"/>
  <c r="P136" i="1"/>
  <c r="W136" i="1" l="1"/>
  <c r="Y136" i="1"/>
  <c r="Z136" i="1" l="1"/>
  <c r="AA136" i="1" s="1"/>
  <c r="AM136" i="1" l="1"/>
  <c r="AN136" i="1"/>
  <c r="AB136" i="1" l="1"/>
  <c r="AC136" i="1" s="1"/>
  <c r="AE136" i="1" s="1"/>
  <c r="X137" i="1" l="1"/>
  <c r="AG137" i="1" s="1"/>
  <c r="AH137" i="1" s="1"/>
  <c r="AJ137" i="1" s="1"/>
  <c r="AI137" i="1" l="1"/>
  <c r="AL137" i="1" s="1"/>
  <c r="I137" i="1" s="1"/>
  <c r="AK136" i="1"/>
  <c r="AQ136" i="1" s="1"/>
  <c r="AO137" i="1"/>
  <c r="J137" i="1" l="1"/>
  <c r="K137" i="1" s="1"/>
  <c r="AD137" i="1" s="1"/>
  <c r="R137" i="1"/>
  <c r="O137" i="1"/>
  <c r="U137" i="1" l="1"/>
  <c r="V137" i="1" s="1"/>
  <c r="P137" i="1"/>
  <c r="L137" i="1"/>
  <c r="M137" i="1" s="1"/>
  <c r="Y137" i="1" s="1"/>
  <c r="S137" i="1"/>
  <c r="T137" i="1"/>
  <c r="Z137" i="1" l="1"/>
  <c r="AM137" i="1" s="1"/>
  <c r="W137" i="1"/>
  <c r="AA137" i="1" l="1"/>
  <c r="AN137" i="1" s="1"/>
  <c r="AB137" i="1" l="1"/>
  <c r="AC137" i="1" s="1"/>
  <c r="AE137" i="1" s="1"/>
  <c r="X138" i="1" l="1"/>
  <c r="AG138" i="1" s="1"/>
  <c r="AH138" i="1" s="1"/>
  <c r="AJ138" i="1" s="1"/>
  <c r="AI138" i="1" l="1"/>
  <c r="AL138" i="1" s="1"/>
  <c r="I138" i="1" s="1"/>
  <c r="AO138" i="1"/>
  <c r="AK137" i="1"/>
  <c r="AQ137" i="1" s="1"/>
  <c r="J138" i="1" l="1"/>
  <c r="K138" i="1" s="1"/>
  <c r="AD138" i="1" s="1"/>
  <c r="O138" i="1"/>
  <c r="P138" i="1" s="1"/>
  <c r="R138" i="1"/>
  <c r="S138" i="1" s="1"/>
  <c r="U138" i="1" l="1"/>
  <c r="T138" i="1"/>
  <c r="L138" i="1"/>
  <c r="M138" i="1" s="1"/>
  <c r="Y138" i="1" s="1"/>
  <c r="Z138" i="1" l="1"/>
  <c r="AM138" i="1" s="1"/>
  <c r="V138" i="1"/>
  <c r="W138" i="1"/>
  <c r="AA138" i="1" l="1"/>
  <c r="AN138" i="1" s="1"/>
  <c r="AB138" i="1" l="1"/>
  <c r="X139" i="1" s="1"/>
  <c r="AG139" i="1" s="1"/>
  <c r="AH139" i="1" s="1"/>
  <c r="AJ139" i="1" s="1"/>
  <c r="AC138" i="1" l="1"/>
  <c r="AE138" i="1" s="1"/>
  <c r="AI139" i="1"/>
  <c r="AL139" i="1" s="1"/>
  <c r="I139" i="1" s="1"/>
  <c r="AO139" i="1"/>
  <c r="AK138" i="1"/>
  <c r="AQ138" i="1" s="1"/>
  <c r="J139" i="1" l="1"/>
  <c r="K139" i="1" s="1"/>
  <c r="AD139" i="1" s="1"/>
  <c r="R139" i="1"/>
  <c r="O139" i="1"/>
  <c r="U139" i="1" l="1"/>
  <c r="V139" i="1" s="1"/>
  <c r="P139" i="1"/>
  <c r="L139" i="1"/>
  <c r="M139" i="1" s="1"/>
  <c r="T139" i="1"/>
  <c r="S139" i="1"/>
  <c r="W139" i="1" l="1"/>
  <c r="Y139" i="1"/>
  <c r="Z139" i="1" l="1"/>
  <c r="AA139" i="1" s="1"/>
  <c r="AM139" i="1" l="1"/>
  <c r="AN139" i="1"/>
  <c r="AB139" i="1"/>
  <c r="X140" i="1" l="1"/>
  <c r="AC139" i="1"/>
  <c r="AE139" i="1" s="1"/>
  <c r="AG140" i="1" l="1"/>
  <c r="AH140" i="1" s="1"/>
  <c r="AJ140" i="1" s="1"/>
  <c r="AI140" i="1" l="1"/>
  <c r="AL140" i="1" s="1"/>
  <c r="I140" i="1" s="1"/>
  <c r="AO140" i="1"/>
  <c r="AK139" i="1"/>
  <c r="AQ139" i="1" s="1"/>
  <c r="J140" i="1" l="1"/>
  <c r="K140" i="1" s="1"/>
  <c r="AD140" i="1" s="1"/>
  <c r="O140" i="1"/>
  <c r="P140" i="1" s="1"/>
  <c r="R140" i="1"/>
  <c r="L140" i="1" l="1"/>
  <c r="M140" i="1" s="1"/>
  <c r="Y140" i="1" s="1"/>
  <c r="U140" i="1"/>
  <c r="V140" i="1" s="1"/>
  <c r="T140" i="1"/>
  <c r="S140" i="1"/>
  <c r="Z140" i="1" l="1"/>
  <c r="AM140" i="1" s="1"/>
  <c r="W140" i="1"/>
  <c r="AA140" i="1" l="1"/>
  <c r="AN140" i="1" s="1"/>
  <c r="AB140" i="1" l="1"/>
  <c r="X141" i="1" s="1"/>
  <c r="AC140" i="1" l="1"/>
  <c r="AE140" i="1" s="1"/>
  <c r="AG141" i="1"/>
  <c r="AH141" i="1" s="1"/>
  <c r="AJ141" i="1" s="1"/>
  <c r="AK140" i="1" s="1"/>
  <c r="AQ140" i="1" s="1"/>
  <c r="AI141" i="1" l="1"/>
  <c r="AL141" i="1" s="1"/>
  <c r="I141" i="1" s="1"/>
  <c r="AO141" i="1"/>
  <c r="J141" i="1" l="1"/>
  <c r="K141" i="1" s="1"/>
  <c r="AD141" i="1" s="1"/>
  <c r="O141" i="1"/>
  <c r="L141" i="1" s="1"/>
  <c r="R141" i="1"/>
  <c r="U141" i="1" l="1"/>
  <c r="P141" i="1"/>
  <c r="T141" i="1"/>
  <c r="M141" i="1"/>
  <c r="Y141" i="1" s="1"/>
  <c r="S141" i="1"/>
  <c r="Z141" i="1" l="1"/>
  <c r="V141" i="1"/>
  <c r="W141" i="1"/>
  <c r="AA141" i="1" l="1"/>
  <c r="AN141" i="1" s="1"/>
  <c r="AM141" i="1"/>
  <c r="AB141" i="1" l="1"/>
  <c r="X142" i="1" s="1"/>
  <c r="AG142" i="1" s="1"/>
  <c r="AI142" i="1" s="1"/>
  <c r="AL142" i="1" s="1"/>
  <c r="I142" i="1" s="1"/>
  <c r="AC141" i="1" l="1"/>
  <c r="AE141" i="1" s="1"/>
  <c r="U142" i="1"/>
  <c r="AH142" i="1"/>
  <c r="O142" i="1"/>
  <c r="J142" i="1"/>
  <c r="K142" i="1" s="1"/>
  <c r="AD142" i="1" s="1"/>
  <c r="R142" i="1"/>
  <c r="AJ142" i="1" l="1"/>
  <c r="AO142" i="1" s="1"/>
  <c r="T142" i="1"/>
  <c r="S142" i="1"/>
  <c r="W142" i="1"/>
  <c r="V142" i="1"/>
  <c r="P142" i="1"/>
  <c r="L142" i="1"/>
  <c r="M142" i="1" s="1"/>
  <c r="AK141" i="1" l="1"/>
  <c r="AQ141" i="1" s="1"/>
  <c r="Y142" i="1"/>
  <c r="Z142" i="1" l="1"/>
  <c r="AM142" i="1" s="1"/>
  <c r="AA142" i="1" l="1"/>
  <c r="AN142" i="1" s="1"/>
  <c r="AB142" i="1" l="1"/>
  <c r="X143" i="1" s="1"/>
  <c r="AC142" i="1" l="1"/>
  <c r="AE142" i="1" s="1"/>
  <c r="AG143" i="1"/>
  <c r="AH143" i="1" s="1"/>
  <c r="AJ143" i="1" s="1"/>
  <c r="AI143" i="1" l="1"/>
  <c r="AL143" i="1" s="1"/>
  <c r="I143" i="1" s="1"/>
  <c r="AK142" i="1"/>
  <c r="AQ142" i="1" s="1"/>
  <c r="AO143" i="1"/>
  <c r="J143" i="1" l="1"/>
  <c r="K143" i="1" s="1"/>
  <c r="AD143" i="1" s="1"/>
  <c r="O143" i="1"/>
  <c r="L143" i="1" s="1"/>
  <c r="R143" i="1"/>
  <c r="M143" i="1" l="1"/>
  <c r="P143" i="1"/>
  <c r="U143" i="1"/>
  <c r="V143" i="1" s="1"/>
  <c r="T143" i="1"/>
  <c r="S143" i="1"/>
  <c r="Y143" i="1" l="1"/>
  <c r="W143" i="1"/>
  <c r="Z143" i="1" l="1"/>
  <c r="AM143" i="1" s="1"/>
  <c r="AA143" i="1" l="1"/>
  <c r="AN143" i="1" s="1"/>
  <c r="AB143" i="1" l="1"/>
  <c r="AC143" i="1" s="1"/>
  <c r="AE143" i="1" s="1"/>
  <c r="X144" i="1" l="1"/>
  <c r="AG144" i="1" s="1"/>
  <c r="AI144" i="1" s="1"/>
  <c r="AL144" i="1" s="1"/>
  <c r="I144" i="1" s="1"/>
  <c r="R144" i="1" l="1"/>
  <c r="S144" i="1" s="1"/>
  <c r="O144" i="1"/>
  <c r="AH144" i="1"/>
  <c r="AJ144" i="1" s="1"/>
  <c r="AO144" i="1" s="1"/>
  <c r="U144" i="1"/>
  <c r="W144" i="1" s="1"/>
  <c r="J144" i="1"/>
  <c r="K144" i="1" s="1"/>
  <c r="AD144" i="1" s="1"/>
  <c r="P144" i="1"/>
  <c r="L144" i="1"/>
  <c r="V144" i="1" l="1"/>
  <c r="T144" i="1"/>
  <c r="M144" i="1"/>
  <c r="Y144" i="1" s="1"/>
  <c r="AK143" i="1"/>
  <c r="AQ143" i="1" s="1"/>
  <c r="Z144" i="1" l="1"/>
  <c r="AA144" i="1" s="1"/>
  <c r="AM144" i="1" l="1"/>
  <c r="AN144" i="1"/>
  <c r="AB144" i="1"/>
  <c r="AC144" i="1" l="1"/>
  <c r="AE144" i="1" s="1"/>
  <c r="X145" i="1"/>
  <c r="AG145" i="1" l="1"/>
  <c r="AI145" i="1" s="1"/>
  <c r="AL145" i="1" s="1"/>
  <c r="I145" i="1" s="1"/>
  <c r="U145" i="1" l="1"/>
  <c r="AH145" i="1"/>
  <c r="J145" i="1"/>
  <c r="K145" i="1" s="1"/>
  <c r="AD145" i="1" s="1"/>
  <c r="R145" i="1"/>
  <c r="O145" i="1"/>
  <c r="AJ145" i="1" l="1"/>
  <c r="AK144" i="1" s="1"/>
  <c r="AQ144" i="1" s="1"/>
  <c r="S145" i="1"/>
  <c r="T145" i="1"/>
  <c r="P145" i="1"/>
  <c r="L145" i="1"/>
  <c r="M145" i="1" s="1"/>
  <c r="W145" i="1"/>
  <c r="V145" i="1"/>
  <c r="AO145" i="1" l="1"/>
  <c r="Y145" i="1"/>
  <c r="Z145" i="1" l="1"/>
  <c r="AM145" i="1" s="1"/>
  <c r="AA145" i="1" l="1"/>
  <c r="AN145" i="1" s="1"/>
  <c r="AB145" i="1" l="1"/>
  <c r="AC145" i="1" s="1"/>
  <c r="AE145" i="1" s="1"/>
  <c r="X146" i="1" l="1"/>
  <c r="AG146" i="1" s="1"/>
  <c r="AI146" i="1" s="1"/>
  <c r="AL146" i="1" s="1"/>
  <c r="I146" i="1" s="1"/>
  <c r="U146" i="1" l="1"/>
  <c r="AH146" i="1"/>
  <c r="J146" i="1"/>
  <c r="K146" i="1" s="1"/>
  <c r="AD146" i="1" s="1"/>
  <c r="R146" i="1"/>
  <c r="O146" i="1"/>
  <c r="AJ146" i="1" l="1"/>
  <c r="AO146" i="1" s="1"/>
  <c r="P146" i="1"/>
  <c r="L146" i="1"/>
  <c r="M146" i="1" s="1"/>
  <c r="V146" i="1"/>
  <c r="W146" i="1"/>
  <c r="T146" i="1"/>
  <c r="S146" i="1"/>
  <c r="AK145" i="1" l="1"/>
  <c r="AQ145" i="1" s="1"/>
  <c r="Y146" i="1"/>
  <c r="Z146" i="1" l="1"/>
  <c r="AM146" i="1" s="1"/>
  <c r="AA146" i="1" l="1"/>
  <c r="AN146" i="1" s="1"/>
  <c r="AB146" i="1" l="1"/>
  <c r="X147" i="1" s="1"/>
  <c r="AC146" i="1"/>
  <c r="AE146" i="1" s="1"/>
  <c r="AG147" i="1" l="1"/>
  <c r="AH147" i="1" s="1"/>
  <c r="AJ147" i="1" s="1"/>
  <c r="AI147" i="1" l="1"/>
  <c r="AL147" i="1" s="1"/>
  <c r="I147" i="1" s="1"/>
  <c r="AK146" i="1"/>
  <c r="AQ146" i="1" s="1"/>
  <c r="AO147" i="1"/>
  <c r="J147" i="1" l="1"/>
  <c r="K147" i="1" s="1"/>
  <c r="AD147" i="1" s="1"/>
  <c r="O147" i="1"/>
  <c r="P147" i="1" s="1"/>
  <c r="R147" i="1"/>
  <c r="S147" i="1" s="1"/>
  <c r="U147" i="1" l="1"/>
  <c r="W147" i="1" s="1"/>
  <c r="L147" i="1"/>
  <c r="M147" i="1" s="1"/>
  <c r="Y147" i="1" s="1"/>
  <c r="T147" i="1"/>
  <c r="Z147" i="1" l="1"/>
  <c r="V147" i="1"/>
  <c r="AA147" i="1" l="1"/>
  <c r="AN147" i="1" s="1"/>
  <c r="AM147" i="1"/>
  <c r="AB147" i="1" l="1"/>
  <c r="AC147" i="1" s="1"/>
  <c r="AE147" i="1" s="1"/>
  <c r="X148" i="1" l="1"/>
  <c r="AG148" i="1" s="1"/>
  <c r="AI148" i="1" s="1"/>
  <c r="AL148" i="1" s="1"/>
  <c r="I148" i="1" s="1"/>
  <c r="J148" i="1" s="1"/>
  <c r="K148" i="1" s="1"/>
  <c r="AD148" i="1" s="1"/>
  <c r="AH148" i="1" l="1"/>
  <c r="AJ148" i="1" s="1"/>
  <c r="AO148" i="1" s="1"/>
  <c r="R148" i="1"/>
  <c r="T148" i="1" s="1"/>
  <c r="O148" i="1"/>
  <c r="P148" i="1" s="1"/>
  <c r="U148" i="1"/>
  <c r="W148" i="1" s="1"/>
  <c r="L148" i="1" l="1"/>
  <c r="M148" i="1" s="1"/>
  <c r="S148" i="1"/>
  <c r="V148" i="1"/>
  <c r="AK147" i="1"/>
  <c r="AQ147" i="1" s="1"/>
  <c r="Y148" i="1"/>
  <c r="Z148" i="1" l="1"/>
  <c r="AM148" i="1" s="1"/>
  <c r="AA148" i="1" l="1"/>
  <c r="AN148" i="1" s="1"/>
  <c r="AB148" i="1" l="1"/>
  <c r="X149" i="1" s="1"/>
  <c r="AC148" i="1" l="1"/>
  <c r="AE148" i="1" s="1"/>
  <c r="AG149" i="1"/>
  <c r="AI149" i="1" s="1"/>
  <c r="AL149" i="1" s="1"/>
  <c r="I149" i="1" s="1"/>
  <c r="U149" i="1" l="1"/>
  <c r="AH149" i="1"/>
  <c r="J149" i="1"/>
  <c r="K149" i="1" s="1"/>
  <c r="AD149" i="1" s="1"/>
  <c r="R149" i="1"/>
  <c r="O149" i="1"/>
  <c r="AJ149" i="1" l="1"/>
  <c r="AO149" i="1" s="1"/>
  <c r="P149" i="1"/>
  <c r="L149" i="1"/>
  <c r="M149" i="1" s="1"/>
  <c r="T149" i="1"/>
  <c r="S149" i="1"/>
  <c r="V149" i="1"/>
  <c r="W149" i="1"/>
  <c r="AK148" i="1" l="1"/>
  <c r="AQ148" i="1" s="1"/>
  <c r="Y149" i="1"/>
  <c r="Z149" i="1" l="1"/>
  <c r="AM149" i="1" s="1"/>
  <c r="AA149" i="1" l="1"/>
  <c r="AN149" i="1" s="1"/>
  <c r="AB149" i="1" l="1"/>
  <c r="AC149" i="1" s="1"/>
  <c r="AE149" i="1" s="1"/>
  <c r="X150" i="1" l="1"/>
  <c r="AG150" i="1" s="1"/>
  <c r="AI150" i="1" s="1"/>
  <c r="AL150" i="1" s="1"/>
  <c r="I150" i="1" s="1"/>
  <c r="J150" i="1" s="1"/>
  <c r="K150" i="1" s="1"/>
  <c r="AD150" i="1" s="1"/>
  <c r="AH150" i="1" l="1"/>
  <c r="R150" i="1"/>
  <c r="T150" i="1" s="1"/>
  <c r="O150" i="1"/>
  <c r="L150" i="1" s="1"/>
  <c r="M150" i="1" s="1"/>
  <c r="U150" i="1"/>
  <c r="W150" i="1" s="1"/>
  <c r="AJ150" i="1"/>
  <c r="AK149" i="1" s="1"/>
  <c r="AQ149" i="1" s="1"/>
  <c r="S150" i="1"/>
  <c r="V150" i="1" l="1"/>
  <c r="P150" i="1"/>
  <c r="Y150" i="1" s="1"/>
  <c r="AO150" i="1"/>
  <c r="Z150" i="1" l="1"/>
  <c r="AM150" i="1" s="1"/>
  <c r="AA150" i="1" l="1"/>
  <c r="AN150" i="1" s="1"/>
  <c r="AB150" i="1" l="1"/>
  <c r="AC150" i="1" s="1"/>
  <c r="AE150" i="1" s="1"/>
  <c r="X151" i="1" l="1"/>
  <c r="AG151" i="1" s="1"/>
  <c r="AI151" i="1" s="1"/>
  <c r="AL151" i="1" s="1"/>
  <c r="I151" i="1" s="1"/>
  <c r="U151" i="1" l="1"/>
  <c r="AH151" i="1"/>
  <c r="J151" i="1"/>
  <c r="K151" i="1" s="1"/>
  <c r="AD151" i="1" s="1"/>
  <c r="R151" i="1"/>
  <c r="O151" i="1"/>
  <c r="AJ151" i="1" l="1"/>
  <c r="AK150" i="1" s="1"/>
  <c r="AQ150" i="1" s="1"/>
  <c r="T151" i="1"/>
  <c r="S151" i="1"/>
  <c r="P151" i="1"/>
  <c r="L151" i="1"/>
  <c r="M151" i="1" s="1"/>
  <c r="V151" i="1"/>
  <c r="W151" i="1"/>
  <c r="AO151" i="1" l="1"/>
  <c r="Y151" i="1"/>
  <c r="Z151" i="1" l="1"/>
  <c r="AM151" i="1" s="1"/>
  <c r="AA151" i="1" l="1"/>
  <c r="AN151" i="1" s="1"/>
  <c r="AB151" i="1" l="1"/>
  <c r="AC151" i="1" s="1"/>
  <c r="AE151" i="1" s="1"/>
  <c r="X152" i="1" l="1"/>
  <c r="AG152" i="1" s="1"/>
  <c r="AH152" i="1" s="1"/>
  <c r="AJ152" i="1" l="1"/>
  <c r="AK151" i="1" s="1"/>
  <c r="AQ151" i="1" s="1"/>
  <c r="AI152" i="1"/>
  <c r="AL152" i="1" s="1"/>
  <c r="I152" i="1" s="1"/>
  <c r="AO152" i="1" l="1"/>
  <c r="J152" i="1"/>
  <c r="K152" i="1" s="1"/>
  <c r="AD152" i="1" s="1"/>
  <c r="O152" i="1"/>
  <c r="R152" i="1"/>
  <c r="U152" i="1" l="1"/>
  <c r="W152" i="1" s="1"/>
  <c r="S152" i="1"/>
  <c r="T152" i="1"/>
  <c r="P152" i="1"/>
  <c r="L152" i="1"/>
  <c r="M152" i="1" s="1"/>
  <c r="V152" i="1" l="1"/>
  <c r="Y152" i="1"/>
  <c r="Z152" i="1" l="1"/>
  <c r="AM152" i="1" s="1"/>
  <c r="AA152" i="1" l="1"/>
  <c r="AN152" i="1" s="1"/>
  <c r="AB152" i="1" l="1"/>
  <c r="X153" i="1" s="1"/>
  <c r="AG153" i="1" s="1"/>
  <c r="AH153" i="1" s="1"/>
  <c r="AJ153" i="1" s="1"/>
  <c r="AK152" i="1" s="1"/>
  <c r="AQ152" i="1" s="1"/>
  <c r="AC152" i="1" l="1"/>
  <c r="AE152" i="1" s="1"/>
  <c r="AO153" i="1"/>
  <c r="AI153" i="1"/>
  <c r="AL153" i="1" s="1"/>
  <c r="I153" i="1" s="1"/>
  <c r="J153" i="1" l="1"/>
  <c r="K153" i="1" s="1"/>
  <c r="AD153" i="1" s="1"/>
  <c r="O153" i="1"/>
  <c r="R153" i="1"/>
  <c r="S153" i="1" s="1"/>
  <c r="U153" i="1" l="1"/>
  <c r="L153" i="1"/>
  <c r="M153" i="1" s="1"/>
  <c r="P153" i="1"/>
  <c r="T153" i="1"/>
  <c r="V153" i="1" l="1"/>
  <c r="W153" i="1"/>
  <c r="Y153" i="1"/>
  <c r="Z153" i="1" l="1"/>
  <c r="AM153" i="1" s="1"/>
  <c r="AA153" i="1" l="1"/>
  <c r="AN153" i="1" s="1"/>
  <c r="AB153" i="1" l="1"/>
  <c r="AC153" i="1" s="1"/>
  <c r="AE153" i="1" s="1"/>
  <c r="X154" i="1" l="1"/>
  <c r="AG154" i="1" s="1"/>
  <c r="AI154" i="1" s="1"/>
  <c r="AL154" i="1" s="1"/>
  <c r="I154" i="1" l="1"/>
  <c r="J154" i="1" s="1"/>
  <c r="K154" i="1" s="1"/>
  <c r="AD154" i="1" s="1"/>
  <c r="O154" i="1"/>
  <c r="R154" i="1"/>
  <c r="AH154" i="1"/>
  <c r="AJ154" i="1" s="1"/>
  <c r="AO154" i="1" s="1"/>
  <c r="U154" i="1" l="1"/>
  <c r="AK153" i="1"/>
  <c r="AQ153" i="1" s="1"/>
  <c r="S154" i="1"/>
  <c r="T154" i="1"/>
  <c r="L154" i="1"/>
  <c r="M154" i="1" s="1"/>
  <c r="P154" i="1"/>
  <c r="Y154" i="1" l="1"/>
  <c r="Z154" i="1" s="1"/>
  <c r="AM154" i="1" s="1"/>
  <c r="V154" i="1"/>
  <c r="W154" i="1"/>
  <c r="AA154" i="1" l="1"/>
  <c r="AN154" i="1" s="1"/>
  <c r="AB154" i="1" l="1"/>
  <c r="X155" i="1" s="1"/>
  <c r="AG155" i="1" s="1"/>
  <c r="AI155" i="1" s="1"/>
  <c r="AL155" i="1" s="1"/>
  <c r="I155" i="1" s="1"/>
  <c r="AC154" i="1" l="1"/>
  <c r="AE154" i="1" s="1"/>
  <c r="U155" i="1"/>
  <c r="AH155" i="1"/>
  <c r="J155" i="1"/>
  <c r="K155" i="1" s="1"/>
  <c r="AD155" i="1" s="1"/>
  <c r="R155" i="1"/>
  <c r="O155" i="1"/>
  <c r="AJ155" i="1" l="1"/>
  <c r="AO155" i="1" s="1"/>
  <c r="V155" i="1"/>
  <c r="W155" i="1"/>
  <c r="P155" i="1"/>
  <c r="L155" i="1"/>
  <c r="M155" i="1" s="1"/>
  <c r="S155" i="1"/>
  <c r="T155" i="1"/>
  <c r="AK154" i="1" l="1"/>
  <c r="AQ154" i="1" s="1"/>
  <c r="Y155" i="1"/>
  <c r="Z155" i="1" l="1"/>
  <c r="AM155" i="1" s="1"/>
  <c r="AA155" i="1" l="1"/>
  <c r="AN155" i="1" s="1"/>
  <c r="AB155" i="1" l="1"/>
  <c r="AC155" i="1" s="1"/>
  <c r="AE155" i="1" s="1"/>
  <c r="X156" i="1" l="1"/>
  <c r="AG156" i="1" s="1"/>
  <c r="AH156" i="1" s="1"/>
  <c r="AJ156" i="1" l="1"/>
  <c r="AK155" i="1" s="1"/>
  <c r="AQ155" i="1" s="1"/>
  <c r="AI156" i="1"/>
  <c r="AL156" i="1" s="1"/>
  <c r="I156" i="1" s="1"/>
  <c r="J156" i="1" l="1"/>
  <c r="K156" i="1" s="1"/>
  <c r="AD156" i="1" s="1"/>
  <c r="AO156" i="1"/>
  <c r="O156" i="1"/>
  <c r="P156" i="1" s="1"/>
  <c r="R156" i="1"/>
  <c r="U156" i="1" l="1"/>
  <c r="W156" i="1" s="1"/>
  <c r="L156" i="1"/>
  <c r="M156" i="1" s="1"/>
  <c r="Y156" i="1" s="1"/>
  <c r="T156" i="1"/>
  <c r="S156" i="1"/>
  <c r="V156" i="1" l="1"/>
  <c r="Z156" i="1"/>
  <c r="AM156" i="1" s="1"/>
  <c r="AA156" i="1" l="1"/>
  <c r="AN156" i="1" s="1"/>
  <c r="AB156" i="1" l="1"/>
  <c r="X157" i="1" s="1"/>
  <c r="AC156" i="1" l="1"/>
  <c r="AE156" i="1" s="1"/>
  <c r="AG157" i="1"/>
  <c r="AI157" i="1" s="1"/>
  <c r="AL157" i="1" s="1"/>
  <c r="I157" i="1" s="1"/>
  <c r="U157" i="1" l="1"/>
  <c r="AH157" i="1"/>
  <c r="J157" i="1"/>
  <c r="K157" i="1" s="1"/>
  <c r="AD157" i="1" s="1"/>
  <c r="R157" i="1"/>
  <c r="O157" i="1"/>
  <c r="AJ157" i="1" l="1"/>
  <c r="AO157" i="1" s="1"/>
  <c r="L157" i="1"/>
  <c r="M157" i="1" s="1"/>
  <c r="P157" i="1"/>
  <c r="W157" i="1"/>
  <c r="V157" i="1"/>
  <c r="S157" i="1"/>
  <c r="T157" i="1"/>
  <c r="AK156" i="1" l="1"/>
  <c r="AQ156" i="1" s="1"/>
  <c r="Y157" i="1"/>
  <c r="Z157" i="1" l="1"/>
  <c r="AA157" i="1" s="1"/>
  <c r="AM157" i="1" l="1"/>
  <c r="AN157" i="1"/>
  <c r="AB157" i="1"/>
  <c r="AC157" i="1" l="1"/>
  <c r="AE157" i="1" s="1"/>
  <c r="X158" i="1"/>
  <c r="AG158" i="1" l="1"/>
  <c r="AI158" i="1" s="1"/>
  <c r="AL158" i="1" s="1"/>
  <c r="I158" i="1" s="1"/>
  <c r="U158" i="1" l="1"/>
  <c r="AH158" i="1"/>
  <c r="J158" i="1"/>
  <c r="K158" i="1" s="1"/>
  <c r="AD158" i="1" s="1"/>
  <c r="R158" i="1"/>
  <c r="O158" i="1"/>
  <c r="AJ158" i="1" l="1"/>
  <c r="AK157" i="1" s="1"/>
  <c r="AQ157" i="1" s="1"/>
  <c r="T158" i="1"/>
  <c r="S158" i="1"/>
  <c r="L158" i="1"/>
  <c r="M158" i="1" s="1"/>
  <c r="P158" i="1"/>
  <c r="V158" i="1"/>
  <c r="W158" i="1"/>
  <c r="AO158" i="1" l="1"/>
  <c r="Y158" i="1"/>
  <c r="Z158" i="1" l="1"/>
  <c r="AA158" i="1" s="1"/>
  <c r="AM158" i="1" l="1"/>
  <c r="AN158" i="1"/>
  <c r="AB158" i="1"/>
  <c r="AC158" i="1" l="1"/>
  <c r="AE158" i="1" s="1"/>
  <c r="X159" i="1"/>
  <c r="AG159" i="1" l="1"/>
  <c r="AH159" i="1" s="1"/>
  <c r="AJ159" i="1" s="1"/>
  <c r="AI159" i="1" l="1"/>
  <c r="AL159" i="1" s="1"/>
  <c r="I159" i="1" s="1"/>
  <c r="AO159" i="1"/>
  <c r="AK158" i="1"/>
  <c r="AQ158" i="1" s="1"/>
  <c r="J159" i="1" l="1"/>
  <c r="K159" i="1" s="1"/>
  <c r="AD159" i="1" s="1"/>
  <c r="R159" i="1"/>
  <c r="S159" i="1" s="1"/>
  <c r="O159" i="1"/>
  <c r="P159" i="1" s="1"/>
  <c r="T159" i="1" l="1"/>
  <c r="U159" i="1"/>
  <c r="W159" i="1" s="1"/>
  <c r="L159" i="1"/>
  <c r="M159" i="1" s="1"/>
  <c r="Y159" i="1" s="1"/>
  <c r="V159" i="1"/>
  <c r="Z159" i="1" l="1"/>
  <c r="AA159" i="1" s="1"/>
  <c r="AM159" i="1" l="1"/>
  <c r="AN159" i="1"/>
  <c r="AB159" i="1" l="1"/>
  <c r="AC159" i="1" s="1"/>
  <c r="AE159" i="1" s="1"/>
  <c r="X160" i="1" l="1"/>
  <c r="AG160" i="1" s="1"/>
  <c r="AI160" i="1" s="1"/>
  <c r="AL160" i="1" s="1"/>
  <c r="I160" i="1" s="1"/>
  <c r="U160" i="1" l="1"/>
  <c r="AH160" i="1"/>
  <c r="J160" i="1"/>
  <c r="K160" i="1" s="1"/>
  <c r="AD160" i="1" s="1"/>
  <c r="R160" i="1"/>
  <c r="O160" i="1"/>
  <c r="AJ160" i="1" l="1"/>
  <c r="AO160" i="1" s="1"/>
  <c r="L160" i="1"/>
  <c r="M160" i="1" s="1"/>
  <c r="P160" i="1"/>
  <c r="T160" i="1"/>
  <c r="S160" i="1"/>
  <c r="W160" i="1"/>
  <c r="V160" i="1"/>
  <c r="AK159" i="1" l="1"/>
  <c r="AQ159" i="1" s="1"/>
  <c r="Y160" i="1"/>
  <c r="Z160" i="1" l="1"/>
  <c r="AA160" i="1" s="1"/>
  <c r="AM160" i="1" l="1"/>
  <c r="AN160" i="1"/>
  <c r="AB160" i="1" l="1"/>
  <c r="AC160" i="1" l="1"/>
  <c r="AE160" i="1" s="1"/>
  <c r="X161" i="1"/>
  <c r="AG161" i="1" l="1"/>
  <c r="AI161" i="1" s="1"/>
  <c r="AL161" i="1" s="1"/>
  <c r="I161" i="1" s="1"/>
  <c r="U161" i="1" l="1"/>
  <c r="AH161" i="1"/>
  <c r="J161" i="1"/>
  <c r="K161" i="1" s="1"/>
  <c r="AD161" i="1" s="1"/>
  <c r="R161" i="1"/>
  <c r="O161" i="1"/>
  <c r="AJ161" i="1" l="1"/>
  <c r="AK160" i="1" s="1"/>
  <c r="AQ160" i="1" s="1"/>
  <c r="V161" i="1"/>
  <c r="W161" i="1"/>
  <c r="P161" i="1"/>
  <c r="L161" i="1"/>
  <c r="M161" i="1" s="1"/>
  <c r="S161" i="1"/>
  <c r="T161" i="1"/>
  <c r="AO161" i="1" l="1"/>
  <c r="Y161" i="1"/>
  <c r="Z161" i="1" l="1"/>
  <c r="AM161" i="1" s="1"/>
  <c r="AA161" i="1" l="1"/>
  <c r="AN161" i="1" s="1"/>
  <c r="AB161" i="1" l="1"/>
  <c r="X162" i="1" s="1"/>
  <c r="AG162" i="1" s="1"/>
  <c r="AI162" i="1" s="1"/>
  <c r="AL162" i="1" s="1"/>
  <c r="I162" i="1" s="1"/>
  <c r="AC161" i="1" l="1"/>
  <c r="AE161" i="1" s="1"/>
  <c r="U162" i="1"/>
  <c r="AH162" i="1"/>
  <c r="J162" i="1"/>
  <c r="K162" i="1" s="1"/>
  <c r="AD162" i="1" s="1"/>
  <c r="R162" i="1"/>
  <c r="O162" i="1"/>
  <c r="AJ162" i="1" l="1"/>
  <c r="AK161" i="1" s="1"/>
  <c r="AQ161" i="1" s="1"/>
  <c r="L162" i="1"/>
  <c r="M162" i="1" s="1"/>
  <c r="P162" i="1"/>
  <c r="V162" i="1"/>
  <c r="W162" i="1"/>
  <c r="T162" i="1"/>
  <c r="S162" i="1"/>
  <c r="AO162" i="1" l="1"/>
  <c r="Y162" i="1"/>
  <c r="Z162" i="1" l="1"/>
  <c r="AA162" i="1" s="1"/>
  <c r="AM162" i="1" l="1"/>
  <c r="AN162" i="1"/>
  <c r="AB162" i="1"/>
  <c r="X163" i="1" l="1"/>
  <c r="AC162" i="1"/>
  <c r="AE162" i="1" s="1"/>
  <c r="AG163" i="1" l="1"/>
  <c r="AI163" i="1" s="1"/>
  <c r="AL163" i="1" s="1"/>
  <c r="I163" i="1" s="1"/>
  <c r="U163" i="1" l="1"/>
  <c r="AH163" i="1"/>
  <c r="R163" i="1"/>
  <c r="O163" i="1"/>
  <c r="J163" i="1" l="1"/>
  <c r="K163" i="1" s="1"/>
  <c r="AD163" i="1" s="1"/>
  <c r="AJ163" i="1"/>
  <c r="AO163" i="1" s="1"/>
  <c r="S163" i="1"/>
  <c r="L163" i="1"/>
  <c r="P163" i="1"/>
  <c r="V163" i="1"/>
  <c r="W163" i="1"/>
  <c r="M163" i="1" l="1"/>
  <c r="T163" i="1"/>
  <c r="AK162" i="1"/>
  <c r="AQ162" i="1" s="1"/>
  <c r="Y163" i="1"/>
  <c r="Z163" i="1" l="1"/>
  <c r="AA163" i="1" s="1"/>
  <c r="AM163" i="1" l="1"/>
  <c r="AN163" i="1"/>
  <c r="AB163" i="1" l="1"/>
  <c r="X164" i="1" s="1"/>
  <c r="AG164" i="1" l="1"/>
  <c r="AI164" i="1" s="1"/>
  <c r="AL164" i="1" s="1"/>
  <c r="I164" i="1" s="1"/>
  <c r="AC163" i="1"/>
  <c r="AE163" i="1" s="1"/>
  <c r="U164" i="1" l="1"/>
  <c r="AH164" i="1"/>
  <c r="J164" i="1"/>
  <c r="K164" i="1" s="1"/>
  <c r="AD164" i="1" s="1"/>
  <c r="R164" i="1"/>
  <c r="O164" i="1"/>
  <c r="AJ164" i="1" l="1"/>
  <c r="AK163" i="1" s="1"/>
  <c r="AQ163" i="1" s="1"/>
  <c r="P164" i="1"/>
  <c r="L164" i="1"/>
  <c r="M164" i="1" s="1"/>
  <c r="W164" i="1"/>
  <c r="V164" i="1"/>
  <c r="T164" i="1"/>
  <c r="S164" i="1"/>
  <c r="AO164" i="1" l="1"/>
  <c r="Y164" i="1"/>
  <c r="Z164" i="1" l="1"/>
  <c r="AM164" i="1" s="1"/>
  <c r="AA164" i="1" l="1"/>
  <c r="AN164" i="1" s="1"/>
  <c r="AB164" i="1" l="1"/>
  <c r="AC164" i="1" s="1"/>
  <c r="AE164" i="1" s="1"/>
  <c r="X165" i="1" l="1"/>
  <c r="AG165" i="1" s="1"/>
  <c r="AI165" i="1" s="1"/>
  <c r="AL165" i="1" s="1"/>
  <c r="I165" i="1" s="1"/>
  <c r="U165" i="1" l="1"/>
  <c r="AH165" i="1"/>
  <c r="J165" i="1"/>
  <c r="K165" i="1" s="1"/>
  <c r="AD165" i="1" s="1"/>
  <c r="R165" i="1"/>
  <c r="O165" i="1"/>
  <c r="AJ165" i="1" l="1"/>
  <c r="AK164" i="1" s="1"/>
  <c r="AQ164" i="1" s="1"/>
  <c r="W165" i="1"/>
  <c r="V165" i="1"/>
  <c r="P165" i="1"/>
  <c r="L165" i="1"/>
  <c r="M165" i="1" s="1"/>
  <c r="S165" i="1"/>
  <c r="T165" i="1"/>
  <c r="AO165" i="1" l="1"/>
  <c r="Y165" i="1"/>
  <c r="Z165" i="1" l="1"/>
  <c r="AM165" i="1" s="1"/>
  <c r="AA165" i="1" l="1"/>
  <c r="AN165" i="1" s="1"/>
  <c r="AB165" i="1" l="1"/>
  <c r="AC165" i="1" s="1"/>
  <c r="AE165" i="1" s="1"/>
  <c r="X166" i="1" l="1"/>
  <c r="AG166" i="1" s="1"/>
  <c r="AI166" i="1" s="1"/>
  <c r="AL166" i="1" s="1"/>
  <c r="I166" i="1" s="1"/>
  <c r="J166" i="1" s="1"/>
  <c r="K166" i="1" s="1"/>
  <c r="AD166" i="1" s="1"/>
  <c r="AH166" i="1" l="1"/>
  <c r="R166" i="1"/>
  <c r="T166" i="1" s="1"/>
  <c r="O166" i="1"/>
  <c r="L166" i="1" s="1"/>
  <c r="M166" i="1" s="1"/>
  <c r="U166" i="1"/>
  <c r="V166" i="1" s="1"/>
  <c r="AJ166" i="1"/>
  <c r="AK165" i="1" s="1"/>
  <c r="AQ165" i="1" s="1"/>
  <c r="S166" i="1" l="1"/>
  <c r="P166" i="1"/>
  <c r="Y166" i="1" s="1"/>
  <c r="W166" i="1"/>
  <c r="AO166" i="1"/>
  <c r="Z166" i="1" l="1"/>
  <c r="AA166" i="1" s="1"/>
  <c r="AM166" i="1" l="1"/>
  <c r="AN166" i="1"/>
  <c r="AB166" i="1"/>
  <c r="X167" i="1" l="1"/>
  <c r="AC166" i="1"/>
  <c r="AE166" i="1" s="1"/>
  <c r="AG167" i="1" l="1"/>
  <c r="AI167" i="1" s="1"/>
  <c r="AL167" i="1" s="1"/>
  <c r="I167" i="1" s="1"/>
  <c r="U167" i="1" l="1"/>
  <c r="AH167" i="1"/>
  <c r="J167" i="1"/>
  <c r="K167" i="1" s="1"/>
  <c r="AD167" i="1" s="1"/>
  <c r="R167" i="1"/>
  <c r="O167" i="1"/>
  <c r="AJ167" i="1" l="1"/>
  <c r="AO167" i="1" s="1"/>
  <c r="T167" i="1"/>
  <c r="S167" i="1"/>
  <c r="L167" i="1"/>
  <c r="M167" i="1" s="1"/>
  <c r="P167" i="1"/>
  <c r="W167" i="1"/>
  <c r="V167" i="1"/>
  <c r="AK166" i="1" l="1"/>
  <c r="AQ166" i="1" s="1"/>
  <c r="Y167" i="1"/>
  <c r="Z167" i="1" l="1"/>
  <c r="AA167" i="1" s="1"/>
  <c r="AM167" i="1" l="1"/>
  <c r="AN167" i="1"/>
  <c r="AB167" i="1" l="1"/>
  <c r="X168" i="1" s="1"/>
  <c r="AG168" i="1" l="1"/>
  <c r="AI168" i="1" s="1"/>
  <c r="AL168" i="1" s="1"/>
  <c r="I168" i="1" s="1"/>
  <c r="AC167" i="1"/>
  <c r="AE167" i="1" s="1"/>
  <c r="U168" i="1" l="1"/>
  <c r="AH168" i="1"/>
  <c r="J168" i="1"/>
  <c r="K168" i="1" s="1"/>
  <c r="AD168" i="1" s="1"/>
  <c r="R168" i="1"/>
  <c r="O168" i="1"/>
  <c r="AJ168" i="1" l="1"/>
  <c r="AK167" i="1" s="1"/>
  <c r="AQ167" i="1" s="1"/>
  <c r="T168" i="1"/>
  <c r="S168" i="1"/>
  <c r="L168" i="1"/>
  <c r="M168" i="1" s="1"/>
  <c r="P168" i="1"/>
  <c r="W168" i="1"/>
  <c r="V168" i="1"/>
  <c r="AO168" i="1" l="1"/>
  <c r="Y168" i="1"/>
  <c r="Z168" i="1" l="1"/>
  <c r="AA168" i="1" s="1"/>
  <c r="AM168" i="1" l="1"/>
  <c r="AN168" i="1"/>
  <c r="AB168" i="1"/>
  <c r="AC168" i="1" l="1"/>
  <c r="AE168" i="1" s="1"/>
  <c r="X169" i="1"/>
  <c r="AG169" i="1" l="1"/>
  <c r="AI169" i="1" s="1"/>
  <c r="AL169" i="1" s="1"/>
  <c r="I169" i="1" s="1"/>
  <c r="U169" i="1" l="1"/>
  <c r="AH169" i="1"/>
  <c r="J169" i="1"/>
  <c r="K169" i="1" s="1"/>
  <c r="AD169" i="1" s="1"/>
  <c r="R169" i="1"/>
  <c r="O169" i="1"/>
  <c r="AJ169" i="1" l="1"/>
  <c r="AO169" i="1" s="1"/>
  <c r="L169" i="1"/>
  <c r="M169" i="1" s="1"/>
  <c r="P169" i="1"/>
  <c r="W169" i="1"/>
  <c r="V169" i="1"/>
  <c r="S169" i="1"/>
  <c r="T169" i="1"/>
  <c r="AK168" i="1" l="1"/>
  <c r="AQ168" i="1" s="1"/>
  <c r="Y169" i="1"/>
  <c r="Z169" i="1" l="1"/>
  <c r="AA169" i="1" s="1"/>
  <c r="AM169" i="1" l="1"/>
  <c r="AN169" i="1"/>
  <c r="AB169" i="1" l="1"/>
  <c r="X170" i="1" s="1"/>
  <c r="AC169" i="1" l="1"/>
  <c r="AE169" i="1" s="1"/>
  <c r="AG170" i="1"/>
  <c r="AI170" i="1" s="1"/>
  <c r="AL170" i="1" s="1"/>
  <c r="I170" i="1" s="1"/>
  <c r="U170" i="1" l="1"/>
  <c r="AH170" i="1"/>
  <c r="J170" i="1"/>
  <c r="K170" i="1" s="1"/>
  <c r="AD170" i="1" s="1"/>
  <c r="R170" i="1"/>
  <c r="O170" i="1"/>
  <c r="AJ170" i="1" l="1"/>
  <c r="AK169" i="1" s="1"/>
  <c r="AQ169" i="1" s="1"/>
  <c r="P170" i="1"/>
  <c r="L170" i="1"/>
  <c r="M170" i="1" s="1"/>
  <c r="S170" i="1"/>
  <c r="T170" i="1"/>
  <c r="V170" i="1"/>
  <c r="W170" i="1"/>
  <c r="AO170" i="1" l="1"/>
  <c r="Y170" i="1"/>
  <c r="Z170" i="1" l="1"/>
  <c r="AM170" i="1" s="1"/>
  <c r="AA170" i="1" l="1"/>
  <c r="AN170" i="1" s="1"/>
  <c r="AB170" i="1" l="1"/>
  <c r="X171" i="1" s="1"/>
  <c r="AC170" i="1" l="1"/>
  <c r="AE170" i="1" s="1"/>
  <c r="AG171" i="1"/>
  <c r="AI171" i="1" s="1"/>
  <c r="AL171" i="1" s="1"/>
  <c r="I171" i="1" s="1"/>
  <c r="U171" i="1" l="1"/>
  <c r="AH171" i="1"/>
  <c r="J171" i="1"/>
  <c r="K171" i="1" s="1"/>
  <c r="AD171" i="1" s="1"/>
  <c r="R171" i="1"/>
  <c r="O171" i="1"/>
  <c r="AJ171" i="1" l="1"/>
  <c r="AK170" i="1" s="1"/>
  <c r="AQ170" i="1" s="1"/>
  <c r="P171" i="1"/>
  <c r="L171" i="1"/>
  <c r="M171" i="1" s="1"/>
  <c r="S171" i="1"/>
  <c r="T171" i="1"/>
  <c r="W171" i="1"/>
  <c r="V171" i="1"/>
  <c r="AO171" i="1" l="1"/>
  <c r="Y171" i="1"/>
  <c r="Z171" i="1" l="1"/>
  <c r="AM171" i="1" s="1"/>
  <c r="AA171" i="1" l="1"/>
  <c r="AN171" i="1" s="1"/>
  <c r="AB171" i="1" l="1"/>
  <c r="AC171" i="1" s="1"/>
  <c r="AE171" i="1" s="1"/>
  <c r="X172" i="1" l="1"/>
  <c r="AG172" i="1" s="1"/>
  <c r="AH172" i="1" s="1"/>
  <c r="AJ172" i="1" s="1"/>
  <c r="AI172" i="1" l="1"/>
  <c r="AL172" i="1" s="1"/>
  <c r="I172" i="1" s="1"/>
  <c r="AK171" i="1"/>
  <c r="AQ171" i="1" s="1"/>
  <c r="AO172" i="1"/>
  <c r="J172" i="1" l="1"/>
  <c r="K172" i="1" s="1"/>
  <c r="AD172" i="1" s="1"/>
  <c r="O172" i="1"/>
  <c r="L172" i="1" s="1"/>
  <c r="R172" i="1"/>
  <c r="S172" i="1" s="1"/>
  <c r="U172" i="1" l="1"/>
  <c r="W172" i="1" s="1"/>
  <c r="M172" i="1"/>
  <c r="T172" i="1"/>
  <c r="P172" i="1"/>
  <c r="V172" i="1" l="1"/>
  <c r="Y172" i="1"/>
  <c r="Z172" i="1" l="1"/>
  <c r="AM172" i="1" s="1"/>
  <c r="AA172" i="1" l="1"/>
  <c r="AN172" i="1" s="1"/>
  <c r="AB172" i="1" l="1"/>
  <c r="AC172" i="1" s="1"/>
  <c r="AE172" i="1" s="1"/>
  <c r="X173" i="1" l="1"/>
  <c r="AG173" i="1" s="1"/>
  <c r="AI173" i="1" s="1"/>
  <c r="AL173" i="1" s="1"/>
  <c r="I173" i="1" s="1"/>
  <c r="J173" i="1" s="1"/>
  <c r="K173" i="1" s="1"/>
  <c r="AD173" i="1" s="1"/>
  <c r="AH173" i="1" l="1"/>
  <c r="AJ173" i="1" s="1"/>
  <c r="AK172" i="1" s="1"/>
  <c r="AQ172" i="1" s="1"/>
  <c r="O173" i="1"/>
  <c r="L173" i="1" s="1"/>
  <c r="M173" i="1" s="1"/>
  <c r="R173" i="1"/>
  <c r="S173" i="1" s="1"/>
  <c r="U173" i="1"/>
  <c r="V173" i="1" s="1"/>
  <c r="T173" i="1" l="1"/>
  <c r="P173" i="1"/>
  <c r="Y173" i="1" s="1"/>
  <c r="AO173" i="1"/>
  <c r="W173" i="1"/>
  <c r="Z173" i="1" l="1"/>
  <c r="AM173" i="1" s="1"/>
  <c r="AA173" i="1" l="1"/>
  <c r="AN173" i="1" s="1"/>
  <c r="AB173" i="1" l="1"/>
  <c r="X174" i="1" s="1"/>
  <c r="AG174" i="1" s="1"/>
  <c r="AI174" i="1" s="1"/>
  <c r="AL174" i="1" s="1"/>
  <c r="I174" i="1" s="1"/>
  <c r="AC173" i="1" l="1"/>
  <c r="AE173" i="1" s="1"/>
  <c r="U174" i="1"/>
  <c r="AH174" i="1"/>
  <c r="J174" i="1"/>
  <c r="K174" i="1" s="1"/>
  <c r="AD174" i="1" s="1"/>
  <c r="R174" i="1"/>
  <c r="O174" i="1"/>
  <c r="AJ174" i="1" l="1"/>
  <c r="AO174" i="1" s="1"/>
  <c r="P174" i="1"/>
  <c r="L174" i="1"/>
  <c r="M174" i="1" s="1"/>
  <c r="S174" i="1"/>
  <c r="T174" i="1"/>
  <c r="W174" i="1"/>
  <c r="V174" i="1"/>
  <c r="AK173" i="1" l="1"/>
  <c r="AQ173" i="1" s="1"/>
  <c r="Y174" i="1"/>
  <c r="Z174" i="1" l="1"/>
  <c r="AM174" i="1" s="1"/>
  <c r="AA174" i="1" l="1"/>
  <c r="AN174" i="1" s="1"/>
  <c r="AB174" i="1" l="1"/>
  <c r="X175" i="1" s="1"/>
  <c r="AC174" i="1" l="1"/>
  <c r="AE174" i="1" s="1"/>
  <c r="AG175" i="1"/>
  <c r="AH175" i="1" s="1"/>
  <c r="AJ175" i="1" s="1"/>
  <c r="AI175" i="1" l="1"/>
  <c r="AL175" i="1" s="1"/>
  <c r="I175" i="1" s="1"/>
  <c r="AK174" i="1"/>
  <c r="AQ174" i="1" s="1"/>
  <c r="AO175" i="1"/>
  <c r="J175" i="1" l="1"/>
  <c r="K175" i="1" s="1"/>
  <c r="AD175" i="1" s="1"/>
  <c r="U175" i="1"/>
  <c r="W175" i="1" s="1"/>
  <c r="O175" i="1"/>
  <c r="L175" i="1" s="1"/>
  <c r="R175" i="1"/>
  <c r="M175" i="1" l="1"/>
  <c r="T175" i="1"/>
  <c r="P175" i="1"/>
  <c r="Y175" i="1" s="1"/>
  <c r="V175" i="1"/>
  <c r="S175" i="1"/>
  <c r="Z175" i="1" l="1"/>
  <c r="AA175" i="1" s="1"/>
  <c r="AM175" i="1" l="1"/>
  <c r="AN175" i="1"/>
  <c r="AB175" i="1" l="1"/>
  <c r="X176" i="1" s="1"/>
  <c r="AC175" i="1" l="1"/>
  <c r="AE175" i="1" s="1"/>
  <c r="AG176" i="1"/>
  <c r="AH176" i="1" s="1"/>
  <c r="AJ176" i="1" s="1"/>
  <c r="AI176" i="1" l="1"/>
  <c r="AL176" i="1" s="1"/>
  <c r="I176" i="1" s="1"/>
  <c r="AO176" i="1"/>
  <c r="AK175" i="1"/>
  <c r="AQ175" i="1" s="1"/>
  <c r="J176" i="1" l="1"/>
  <c r="K176" i="1" s="1"/>
  <c r="AD176" i="1" s="1"/>
  <c r="O176" i="1"/>
  <c r="P176" i="1" s="1"/>
  <c r="R176" i="1"/>
  <c r="U176" i="1" l="1"/>
  <c r="W176" i="1" s="1"/>
  <c r="T176" i="1"/>
  <c r="L176" i="1"/>
  <c r="M176" i="1" s="1"/>
  <c r="Y176" i="1" s="1"/>
  <c r="S176" i="1"/>
  <c r="V176" i="1"/>
  <c r="Z176" i="1" l="1"/>
  <c r="AA176" i="1" s="1"/>
  <c r="AM176" i="1" l="1"/>
  <c r="AN176" i="1"/>
  <c r="AB176" i="1"/>
  <c r="AC176" i="1" l="1"/>
  <c r="AE176" i="1" s="1"/>
  <c r="X177" i="1"/>
  <c r="AG177" i="1" l="1"/>
  <c r="AI177" i="1" s="1"/>
  <c r="AL177" i="1" s="1"/>
  <c r="I177" i="1" s="1"/>
  <c r="U177" i="1" l="1"/>
  <c r="AH177" i="1"/>
  <c r="J177" i="1"/>
  <c r="K177" i="1" s="1"/>
  <c r="AD177" i="1" s="1"/>
  <c r="R177" i="1"/>
  <c r="O177" i="1"/>
  <c r="AJ177" i="1" l="1"/>
  <c r="AO177" i="1" s="1"/>
  <c r="L177" i="1"/>
  <c r="M177" i="1" s="1"/>
  <c r="P177" i="1"/>
  <c r="W177" i="1"/>
  <c r="V177" i="1"/>
  <c r="T177" i="1"/>
  <c r="S177" i="1"/>
  <c r="AK176" i="1" l="1"/>
  <c r="AQ176" i="1" s="1"/>
  <c r="Y177" i="1"/>
  <c r="Z177" i="1" l="1"/>
  <c r="AM177" i="1" s="1"/>
  <c r="AA177" i="1" l="1"/>
  <c r="AN177" i="1" s="1"/>
  <c r="AB177" i="1" l="1"/>
  <c r="AC177" i="1" s="1"/>
  <c r="AE177" i="1" s="1"/>
  <c r="X178" i="1" l="1"/>
  <c r="AG178" i="1" l="1"/>
  <c r="AH178" i="1" s="1"/>
  <c r="AJ178" i="1" l="1"/>
  <c r="AO178" i="1" s="1"/>
  <c r="AI178" i="1"/>
  <c r="AL178" i="1" s="1"/>
  <c r="I178" i="1" s="1"/>
  <c r="AK177" i="1" l="1"/>
  <c r="AQ177" i="1" s="1"/>
  <c r="J178" i="1"/>
  <c r="K178" i="1" s="1"/>
  <c r="AD178" i="1" s="1"/>
  <c r="O178" i="1"/>
  <c r="R178" i="1"/>
  <c r="U178" i="1" l="1"/>
  <c r="V178" i="1" s="1"/>
  <c r="S178" i="1"/>
  <c r="T178" i="1"/>
  <c r="L178" i="1"/>
  <c r="M178" i="1" s="1"/>
  <c r="P178" i="1"/>
  <c r="W178" i="1" l="1"/>
  <c r="Y178" i="1"/>
  <c r="Z178" i="1" l="1"/>
  <c r="AM178" i="1" s="1"/>
  <c r="AA178" i="1" l="1"/>
  <c r="AN178" i="1" s="1"/>
  <c r="AB178" i="1" l="1"/>
  <c r="X179" i="1" s="1"/>
  <c r="AG179" i="1" s="1"/>
  <c r="AH179" i="1" s="1"/>
  <c r="AJ179" i="1" s="1"/>
  <c r="AK178" i="1" s="1"/>
  <c r="AQ178" i="1" s="1"/>
  <c r="AC178" i="1" l="1"/>
  <c r="AE178" i="1" s="1"/>
  <c r="AO179" i="1"/>
  <c r="AI179" i="1"/>
  <c r="AL179" i="1" s="1"/>
  <c r="I179" i="1" l="1"/>
  <c r="J179" i="1" s="1"/>
  <c r="K179" i="1" s="1"/>
  <c r="AD179" i="1" s="1"/>
  <c r="O179" i="1"/>
  <c r="L179" i="1" s="1"/>
  <c r="R179" i="1"/>
  <c r="S179" i="1" s="1"/>
  <c r="P179" i="1" l="1"/>
  <c r="M179" i="1"/>
  <c r="U179" i="1"/>
  <c r="V179" i="1" s="1"/>
  <c r="T179" i="1"/>
  <c r="Y179" i="1" l="1"/>
  <c r="Z179" i="1" s="1"/>
  <c r="AM179" i="1" s="1"/>
  <c r="W179" i="1"/>
  <c r="AA179" i="1" l="1"/>
  <c r="AN179" i="1" s="1"/>
  <c r="AB179" i="1" l="1"/>
  <c r="AC179" i="1" s="1"/>
  <c r="AE179" i="1" s="1"/>
  <c r="X180" i="1" l="1"/>
  <c r="AG180" i="1" s="1"/>
  <c r="AH180" i="1" s="1"/>
  <c r="AJ180" i="1" l="1"/>
  <c r="AO180" i="1" s="1"/>
  <c r="AI180" i="1"/>
  <c r="AL180" i="1" s="1"/>
  <c r="I180" i="1" s="1"/>
  <c r="R180" i="1" l="1"/>
  <c r="S180" i="1" s="1"/>
  <c r="AK179" i="1"/>
  <c r="AQ179" i="1" s="1"/>
  <c r="O180" i="1"/>
  <c r="P180" i="1" s="1"/>
  <c r="J180" i="1"/>
  <c r="K180" i="1" s="1"/>
  <c r="AD180" i="1" s="1"/>
  <c r="U180" i="1" l="1"/>
  <c r="W180" i="1" s="1"/>
  <c r="L180" i="1"/>
  <c r="M180" i="1" s="1"/>
  <c r="Y180" i="1" s="1"/>
  <c r="T180" i="1"/>
  <c r="V180" i="1" l="1"/>
  <c r="Z180" i="1"/>
  <c r="AA180" i="1" s="1"/>
  <c r="AM180" i="1" l="1"/>
  <c r="AN180" i="1"/>
  <c r="AB180" i="1"/>
  <c r="AC180" i="1" l="1"/>
  <c r="AE180" i="1" s="1"/>
  <c r="X181" i="1"/>
  <c r="AG181" i="1" l="1"/>
  <c r="AH181" i="1" s="1"/>
  <c r="AJ181" i="1" s="1"/>
  <c r="AI181" i="1" l="1"/>
  <c r="AL181" i="1" s="1"/>
  <c r="I181" i="1" s="1"/>
  <c r="AO181" i="1"/>
  <c r="AK180" i="1"/>
  <c r="AQ180" i="1" s="1"/>
  <c r="J181" i="1" l="1"/>
  <c r="K181" i="1" s="1"/>
  <c r="AD181" i="1" s="1"/>
  <c r="R181" i="1"/>
  <c r="S181" i="1" s="1"/>
  <c r="O181" i="1"/>
  <c r="L181" i="1" s="1"/>
  <c r="U181" i="1" l="1"/>
  <c r="V181" i="1" s="1"/>
  <c r="M181" i="1"/>
  <c r="T181" i="1"/>
  <c r="P181" i="1"/>
  <c r="W181" i="1" l="1"/>
  <c r="Y181" i="1"/>
  <c r="Z181" i="1" l="1"/>
  <c r="AM181" i="1" s="1"/>
  <c r="AA181" i="1" l="1"/>
  <c r="AN181" i="1" s="1"/>
  <c r="AB181" i="1" l="1"/>
  <c r="AC181" i="1" s="1"/>
  <c r="AE181" i="1" s="1"/>
  <c r="X182" i="1" l="1"/>
  <c r="AG182" i="1" s="1"/>
  <c r="AH182" i="1" s="1"/>
  <c r="AJ182" i="1" l="1"/>
  <c r="AK181" i="1" s="1"/>
  <c r="AQ181" i="1" s="1"/>
  <c r="AI182" i="1"/>
  <c r="AL182" i="1" s="1"/>
  <c r="I182" i="1" s="1"/>
  <c r="J182" i="1" l="1"/>
  <c r="K182" i="1" s="1"/>
  <c r="AD182" i="1" s="1"/>
  <c r="AO182" i="1"/>
  <c r="R182" i="1"/>
  <c r="S182" i="1" s="1"/>
  <c r="O182" i="1"/>
  <c r="P182" i="1" s="1"/>
  <c r="U182" i="1" l="1"/>
  <c r="V182" i="1" s="1"/>
  <c r="T182" i="1"/>
  <c r="L182" i="1"/>
  <c r="M182" i="1" s="1"/>
  <c r="Y182" i="1" s="1"/>
  <c r="Z182" i="1" l="1"/>
  <c r="AM182" i="1" s="1"/>
  <c r="W182" i="1"/>
  <c r="AA182" i="1" l="1"/>
  <c r="AB182" i="1" s="1"/>
  <c r="X183" i="1" l="1"/>
  <c r="AG183" i="1" s="1"/>
  <c r="AI183" i="1" s="1"/>
  <c r="AL183" i="1" s="1"/>
  <c r="I183" i="1" s="1"/>
  <c r="AC182" i="1"/>
  <c r="AE182" i="1" s="1"/>
  <c r="AN182" i="1"/>
  <c r="U183" i="1" l="1"/>
  <c r="AH183" i="1"/>
  <c r="R183" i="1"/>
  <c r="O183" i="1"/>
  <c r="J183" i="1" l="1"/>
  <c r="K183" i="1" s="1"/>
  <c r="AD183" i="1" s="1"/>
  <c r="AJ183" i="1"/>
  <c r="AK182" i="1" s="1"/>
  <c r="AQ182" i="1" s="1"/>
  <c r="P183" i="1"/>
  <c r="L183" i="1"/>
  <c r="W183" i="1"/>
  <c r="V183" i="1"/>
  <c r="S183" i="1"/>
  <c r="T183" i="1" l="1"/>
  <c r="M183" i="1"/>
  <c r="Y183" i="1" s="1"/>
  <c r="AO183" i="1"/>
  <c r="Z183" i="1" l="1"/>
  <c r="AM183" i="1" s="1"/>
  <c r="AA183" i="1" l="1"/>
  <c r="AN183" i="1" s="1"/>
  <c r="AB183" i="1" l="1"/>
  <c r="AC183" i="1" s="1"/>
  <c r="AE183" i="1" s="1"/>
  <c r="X184" i="1" l="1"/>
  <c r="AG184" i="1" s="1"/>
  <c r="AI184" i="1" s="1"/>
  <c r="AL184" i="1" s="1"/>
  <c r="I184" i="1" s="1"/>
  <c r="J184" i="1" s="1"/>
  <c r="K184" i="1" s="1"/>
  <c r="AD184" i="1" s="1"/>
  <c r="R184" i="1" l="1"/>
  <c r="AH184" i="1"/>
  <c r="AJ184" i="1" s="1"/>
  <c r="AO184" i="1" s="1"/>
  <c r="O184" i="1"/>
  <c r="L184" i="1" s="1"/>
  <c r="M184" i="1" s="1"/>
  <c r="U184" i="1"/>
  <c r="W184" i="1" s="1"/>
  <c r="S184" i="1"/>
  <c r="T184" i="1"/>
  <c r="V184" i="1" l="1"/>
  <c r="P184" i="1"/>
  <c r="AK183" i="1"/>
  <c r="AQ183" i="1" s="1"/>
  <c r="Y184" i="1"/>
  <c r="Z184" i="1" l="1"/>
  <c r="AA184" i="1" s="1"/>
  <c r="AM184" i="1" l="1"/>
  <c r="AN184" i="1"/>
  <c r="AB184" i="1" l="1"/>
  <c r="AC184" i="1" l="1"/>
  <c r="AE184" i="1" s="1"/>
  <c r="X185" i="1"/>
  <c r="AG185" i="1" l="1"/>
  <c r="AI185" i="1" s="1"/>
  <c r="AL185" i="1" s="1"/>
  <c r="I185" i="1" s="1"/>
  <c r="U185" i="1" l="1"/>
  <c r="AH185" i="1"/>
  <c r="J185" i="1"/>
  <c r="K185" i="1" s="1"/>
  <c r="AD185" i="1" s="1"/>
  <c r="R185" i="1"/>
  <c r="O185" i="1"/>
  <c r="AJ185" i="1" l="1"/>
  <c r="AK184" i="1" s="1"/>
  <c r="AQ184" i="1" s="1"/>
  <c r="T185" i="1"/>
  <c r="S185" i="1"/>
  <c r="P185" i="1"/>
  <c r="L185" i="1"/>
  <c r="M185" i="1" s="1"/>
  <c r="V185" i="1"/>
  <c r="W185" i="1"/>
  <c r="AO185" i="1" l="1"/>
  <c r="Y185" i="1"/>
  <c r="Z185" i="1" l="1"/>
  <c r="AM185" i="1" s="1"/>
  <c r="AA185" i="1" l="1"/>
  <c r="AN185" i="1" s="1"/>
  <c r="AB185" i="1" l="1"/>
  <c r="AC185" i="1" s="1"/>
  <c r="AE185" i="1" s="1"/>
  <c r="X186" i="1" l="1"/>
  <c r="AG186" i="1" s="1"/>
  <c r="AH186" i="1" s="1"/>
  <c r="AJ186" i="1" l="1"/>
  <c r="AK185" i="1" s="1"/>
  <c r="AQ185" i="1" s="1"/>
  <c r="AI186" i="1"/>
  <c r="AL186" i="1" s="1"/>
  <c r="I186" i="1" s="1"/>
  <c r="J186" i="1" l="1"/>
  <c r="K186" i="1" s="1"/>
  <c r="AD186" i="1" s="1"/>
  <c r="AO186" i="1"/>
  <c r="O186" i="1"/>
  <c r="L186" i="1" s="1"/>
  <c r="R186" i="1"/>
  <c r="S186" i="1" s="1"/>
  <c r="U186" i="1" l="1"/>
  <c r="W186" i="1" s="1"/>
  <c r="M186" i="1"/>
  <c r="P186" i="1"/>
  <c r="T186" i="1"/>
  <c r="V186" i="1"/>
  <c r="Y186" i="1" l="1"/>
  <c r="Z186" i="1" l="1"/>
  <c r="AM186" i="1" s="1"/>
  <c r="AA186" i="1" l="1"/>
  <c r="AN186" i="1" s="1"/>
  <c r="AB186" i="1" l="1"/>
  <c r="AC186" i="1" s="1"/>
  <c r="AE186" i="1" s="1"/>
  <c r="X187" i="1" l="1"/>
  <c r="AG187" i="1" s="1"/>
  <c r="AI187" i="1" s="1"/>
  <c r="AL187" i="1" s="1"/>
  <c r="I187" i="1" s="1"/>
  <c r="J187" i="1" s="1"/>
  <c r="K187" i="1" s="1"/>
  <c r="AD187" i="1" s="1"/>
  <c r="AH187" i="1" l="1"/>
  <c r="R187" i="1"/>
  <c r="S187" i="1" s="1"/>
  <c r="O187" i="1"/>
  <c r="L187" i="1" s="1"/>
  <c r="M187" i="1" s="1"/>
  <c r="U187" i="1"/>
  <c r="W187" i="1" s="1"/>
  <c r="AJ187" i="1"/>
  <c r="AK186" i="1" s="1"/>
  <c r="AQ186" i="1" s="1"/>
  <c r="T187" i="1"/>
  <c r="P187" i="1" l="1"/>
  <c r="Y187" i="1" s="1"/>
  <c r="V187" i="1"/>
  <c r="AO187" i="1"/>
  <c r="Z187" i="1" l="1"/>
  <c r="AA187" i="1" s="1"/>
  <c r="AM187" i="1" l="1"/>
  <c r="AN187" i="1"/>
  <c r="AB187" i="1" l="1"/>
  <c r="X188" i="1" s="1"/>
  <c r="AG188" i="1" l="1"/>
  <c r="AI188" i="1" s="1"/>
  <c r="AL188" i="1" s="1"/>
  <c r="I188" i="1" s="1"/>
  <c r="AC187" i="1"/>
  <c r="AE187" i="1" s="1"/>
  <c r="U188" i="1" l="1"/>
  <c r="AH188" i="1"/>
  <c r="AJ188" i="1" s="1"/>
  <c r="AK187" i="1" s="1"/>
  <c r="AQ187" i="1" s="1"/>
  <c r="J188" i="1"/>
  <c r="K188" i="1" s="1"/>
  <c r="AD188" i="1" s="1"/>
  <c r="R188" i="1"/>
  <c r="O188" i="1"/>
  <c r="AO188" i="1" l="1"/>
  <c r="W188" i="1"/>
  <c r="V188" i="1"/>
  <c r="P188" i="1"/>
  <c r="L188" i="1"/>
  <c r="M188" i="1" s="1"/>
  <c r="S188" i="1"/>
  <c r="T188" i="1"/>
  <c r="Y188" i="1" l="1"/>
  <c r="Z188" i="1" l="1"/>
  <c r="AM188" i="1" s="1"/>
  <c r="AA188" i="1" l="1"/>
  <c r="AN188" i="1" s="1"/>
  <c r="AB188" i="1" l="1"/>
  <c r="AC188" i="1" s="1"/>
  <c r="AE188" i="1" s="1"/>
  <c r="X189" i="1" l="1"/>
  <c r="AG189" i="1" s="1"/>
  <c r="AI189" i="1" s="1"/>
  <c r="AL189" i="1" s="1"/>
  <c r="I189" i="1" s="1"/>
  <c r="U189" i="1" l="1"/>
  <c r="AH189" i="1"/>
  <c r="J189" i="1"/>
  <c r="K189" i="1" s="1"/>
  <c r="AD189" i="1" s="1"/>
  <c r="R189" i="1"/>
  <c r="O189" i="1"/>
  <c r="AJ189" i="1" l="1"/>
  <c r="AK188" i="1" s="1"/>
  <c r="AQ188" i="1" s="1"/>
  <c r="P189" i="1"/>
  <c r="L189" i="1"/>
  <c r="M189" i="1" s="1"/>
  <c r="V189" i="1"/>
  <c r="W189" i="1"/>
  <c r="T189" i="1"/>
  <c r="S189" i="1"/>
  <c r="Y189" i="1" l="1"/>
  <c r="AO189" i="1"/>
  <c r="Z189" i="1" l="1"/>
  <c r="AM189" i="1" s="1"/>
  <c r="AA189" i="1" l="1"/>
  <c r="AN189" i="1" s="1"/>
  <c r="AB189" i="1" l="1"/>
  <c r="AC189" i="1" s="1"/>
  <c r="AE189" i="1" s="1"/>
  <c r="X190" i="1" l="1"/>
  <c r="AG190" i="1" s="1"/>
  <c r="AH190" i="1" s="1"/>
  <c r="AJ190" i="1" l="1"/>
  <c r="AO190" i="1" s="1"/>
  <c r="AI190" i="1"/>
  <c r="AL190" i="1" s="1"/>
  <c r="I190" i="1" s="1"/>
  <c r="AK189" i="1" l="1"/>
  <c r="AQ189" i="1" s="1"/>
  <c r="J190" i="1"/>
  <c r="K190" i="1" s="1"/>
  <c r="AD190" i="1" s="1"/>
  <c r="O190" i="1"/>
  <c r="R190" i="1"/>
  <c r="U190" i="1" l="1"/>
  <c r="S190" i="1"/>
  <c r="T190" i="1"/>
  <c r="W190" i="1"/>
  <c r="V190" i="1"/>
  <c r="P190" i="1"/>
  <c r="L190" i="1"/>
  <c r="M190" i="1" s="1"/>
  <c r="Y190" i="1" s="1"/>
  <c r="Z190" i="1" l="1"/>
  <c r="AM190" i="1" s="1"/>
  <c r="AA190" i="1" l="1"/>
  <c r="AN190" i="1" s="1"/>
  <c r="AB190" i="1" l="1"/>
  <c r="AC190" i="1" s="1"/>
  <c r="AE190" i="1" s="1"/>
  <c r="X191" i="1" l="1"/>
  <c r="AG191" i="1" s="1"/>
  <c r="AH191" i="1" s="1"/>
  <c r="AJ191" i="1" s="1"/>
  <c r="AK190" i="1" s="1"/>
  <c r="AQ190" i="1" s="1"/>
  <c r="AO191" i="1" l="1"/>
  <c r="AI191" i="1"/>
  <c r="AL191" i="1" s="1"/>
  <c r="I191" i="1" s="1"/>
  <c r="J191" i="1" s="1"/>
  <c r="K191" i="1" s="1"/>
  <c r="AD191" i="1" s="1"/>
  <c r="U191" i="1" l="1"/>
  <c r="V191" i="1" s="1"/>
  <c r="R191" i="1"/>
  <c r="S191" i="1" s="1"/>
  <c r="O191" i="1"/>
  <c r="P191" i="1" s="1"/>
  <c r="W191" i="1"/>
  <c r="T191" i="1" l="1"/>
  <c r="L191" i="1"/>
  <c r="M191" i="1" s="1"/>
  <c r="Y191" i="1" s="1"/>
  <c r="Z191" i="1" s="1"/>
  <c r="AM191" i="1" s="1"/>
  <c r="AA191" i="1" l="1"/>
  <c r="AN191" i="1" s="1"/>
  <c r="AB191" i="1" l="1"/>
  <c r="X192" i="1" s="1"/>
  <c r="AG192" i="1" s="1"/>
  <c r="AI192" i="1" s="1"/>
  <c r="AL192" i="1" s="1"/>
  <c r="I192" i="1" s="1"/>
  <c r="U192" i="1" l="1"/>
  <c r="AC191" i="1"/>
  <c r="AE191" i="1" s="1"/>
  <c r="AH192" i="1"/>
  <c r="J192" i="1"/>
  <c r="K192" i="1" s="1"/>
  <c r="AD192" i="1" s="1"/>
  <c r="R192" i="1"/>
  <c r="O192" i="1"/>
  <c r="AJ192" i="1" l="1"/>
  <c r="AO192" i="1" s="1"/>
  <c r="V192" i="1"/>
  <c r="W192" i="1"/>
  <c r="P192" i="1"/>
  <c r="L192" i="1"/>
  <c r="M192" i="1" s="1"/>
  <c r="T192" i="1"/>
  <c r="S192" i="1"/>
  <c r="AK191" i="1" l="1"/>
  <c r="AQ191" i="1" s="1"/>
  <c r="Y192" i="1"/>
  <c r="Z192" i="1" l="1"/>
  <c r="AM192" i="1" s="1"/>
  <c r="AA192" i="1" l="1"/>
  <c r="AN192" i="1" s="1"/>
  <c r="AB192" i="1" l="1"/>
  <c r="X193" i="1" s="1"/>
  <c r="AC192" i="1" l="1"/>
  <c r="AE192" i="1" s="1"/>
  <c r="AG193" i="1"/>
  <c r="AI193" i="1" s="1"/>
  <c r="AL193" i="1" s="1"/>
  <c r="I193" i="1" s="1"/>
  <c r="U193" i="1" l="1"/>
  <c r="AH193" i="1"/>
  <c r="J193" i="1"/>
  <c r="K193" i="1" s="1"/>
  <c r="AD193" i="1" s="1"/>
  <c r="R193" i="1"/>
  <c r="O193" i="1"/>
  <c r="AJ193" i="1" l="1"/>
  <c r="AO193" i="1" s="1"/>
  <c r="T193" i="1"/>
  <c r="S193" i="1"/>
  <c r="P193" i="1"/>
  <c r="L193" i="1"/>
  <c r="M193" i="1" s="1"/>
  <c r="W193" i="1"/>
  <c r="V193" i="1"/>
  <c r="AK192" i="1" l="1"/>
  <c r="AQ192" i="1" s="1"/>
  <c r="Y193" i="1"/>
  <c r="Z193" i="1" l="1"/>
  <c r="AM193" i="1" s="1"/>
  <c r="AA193" i="1" l="1"/>
  <c r="AN193" i="1" s="1"/>
  <c r="AB193" i="1" l="1"/>
  <c r="X194" i="1" s="1"/>
  <c r="AG194" i="1" s="1"/>
  <c r="AH194" i="1" s="1"/>
  <c r="AJ194" i="1" s="1"/>
  <c r="AC193" i="1" l="1"/>
  <c r="AE193" i="1" s="1"/>
  <c r="AI194" i="1"/>
  <c r="AL194" i="1" s="1"/>
  <c r="I194" i="1" s="1"/>
  <c r="AO194" i="1"/>
  <c r="AK193" i="1"/>
  <c r="AQ193" i="1" s="1"/>
  <c r="J194" i="1" l="1"/>
  <c r="K194" i="1" s="1"/>
  <c r="AD194" i="1" s="1"/>
  <c r="O194" i="1"/>
  <c r="L194" i="1" s="1"/>
  <c r="R194" i="1"/>
  <c r="S194" i="1" s="1"/>
  <c r="M194" i="1" l="1"/>
  <c r="U194" i="1"/>
  <c r="W194" i="1" s="1"/>
  <c r="P194" i="1"/>
  <c r="Y194" i="1" s="1"/>
  <c r="V194" i="1"/>
  <c r="T194" i="1"/>
  <c r="Z194" i="1" l="1"/>
  <c r="AA194" i="1" s="1"/>
  <c r="AM194" i="1" l="1"/>
  <c r="AN194" i="1"/>
  <c r="AB194" i="1" l="1"/>
  <c r="X195" i="1" l="1"/>
  <c r="AC194" i="1"/>
  <c r="AE194" i="1" s="1"/>
  <c r="AG195" i="1" l="1"/>
  <c r="AI195" i="1" s="1"/>
  <c r="AL195" i="1" s="1"/>
  <c r="I195" i="1" s="1"/>
  <c r="U195" i="1" l="1"/>
  <c r="AH195" i="1"/>
  <c r="R195" i="1"/>
  <c r="O195" i="1"/>
  <c r="J195" i="1" l="1"/>
  <c r="K195" i="1" s="1"/>
  <c r="AD195" i="1" s="1"/>
  <c r="AJ195" i="1"/>
  <c r="AK194" i="1" s="1"/>
  <c r="AQ194" i="1" s="1"/>
  <c r="P195" i="1"/>
  <c r="L195" i="1"/>
  <c r="W195" i="1"/>
  <c r="V195" i="1"/>
  <c r="S195" i="1"/>
  <c r="M195" i="1" l="1"/>
  <c r="T195" i="1"/>
  <c r="AO195" i="1"/>
  <c r="Y195" i="1"/>
  <c r="Z195" i="1" l="1"/>
  <c r="AM195" i="1" s="1"/>
  <c r="AA195" i="1" l="1"/>
  <c r="AN195" i="1" s="1"/>
  <c r="AB195" i="1" l="1"/>
  <c r="AC195" i="1" s="1"/>
  <c r="AE195" i="1" s="1"/>
  <c r="X196" i="1" l="1"/>
  <c r="AG196" i="1" s="1"/>
  <c r="AH196" i="1" s="1"/>
  <c r="AJ196" i="1" s="1"/>
  <c r="AO196" i="1" s="1"/>
  <c r="AK195" i="1" l="1"/>
  <c r="AQ195" i="1" s="1"/>
  <c r="AI196" i="1"/>
  <c r="AL196" i="1" s="1"/>
  <c r="I196" i="1" s="1"/>
  <c r="J196" i="1" s="1"/>
  <c r="K196" i="1" s="1"/>
  <c r="AD196" i="1" s="1"/>
  <c r="O196" i="1" l="1"/>
  <c r="L196" i="1" s="1"/>
  <c r="M196" i="1" s="1"/>
  <c r="R196" i="1"/>
  <c r="T196" i="1" s="1"/>
  <c r="U196" i="1"/>
  <c r="V196" i="1" s="1"/>
  <c r="P196" i="1" l="1"/>
  <c r="Y196" i="1" s="1"/>
  <c r="S196" i="1"/>
  <c r="W196" i="1"/>
  <c r="Z196" i="1" l="1"/>
  <c r="AM196" i="1" s="1"/>
  <c r="AA196" i="1" l="1"/>
  <c r="AN196" i="1" s="1"/>
  <c r="AB196" i="1"/>
  <c r="AC196" i="1" l="1"/>
  <c r="AE196" i="1" s="1"/>
  <c r="X197" i="1"/>
  <c r="AG197" i="1" l="1"/>
  <c r="AI197" i="1" s="1"/>
  <c r="AL197" i="1" s="1"/>
  <c r="I197" i="1" s="1"/>
  <c r="U197" i="1" l="1"/>
  <c r="AH197" i="1"/>
  <c r="J197" i="1"/>
  <c r="K197" i="1" s="1"/>
  <c r="AD197" i="1" s="1"/>
  <c r="R197" i="1"/>
  <c r="O197" i="1"/>
  <c r="AJ197" i="1" l="1"/>
  <c r="AK196" i="1" s="1"/>
  <c r="AQ196" i="1" s="1"/>
  <c r="W197" i="1"/>
  <c r="V197" i="1"/>
  <c r="P197" i="1"/>
  <c r="L197" i="1"/>
  <c r="M197" i="1" s="1"/>
  <c r="T197" i="1"/>
  <c r="S197" i="1"/>
  <c r="AO197" i="1" l="1"/>
  <c r="Y197" i="1"/>
  <c r="Z197" i="1" l="1"/>
  <c r="AM197" i="1" s="1"/>
  <c r="AA197" i="1" l="1"/>
  <c r="AN197" i="1" s="1"/>
  <c r="AB197" i="1" l="1"/>
  <c r="X198" i="1" s="1"/>
  <c r="AG198" i="1" s="1"/>
  <c r="AI198" i="1" s="1"/>
  <c r="AC197" i="1" l="1"/>
  <c r="AE197" i="1" s="1"/>
  <c r="AH198" i="1"/>
  <c r="AL198" i="1"/>
  <c r="I198" i="1" s="1"/>
  <c r="AJ198" i="1" l="1"/>
  <c r="AO198" i="1" s="1"/>
  <c r="J198" i="1"/>
  <c r="K198" i="1" s="1"/>
  <c r="AD198" i="1" s="1"/>
  <c r="O198" i="1"/>
  <c r="R198" i="1"/>
  <c r="U198" i="1" l="1"/>
  <c r="W198" i="1" s="1"/>
  <c r="AK197" i="1"/>
  <c r="AQ197" i="1" s="1"/>
  <c r="P198" i="1"/>
  <c r="L198" i="1"/>
  <c r="M198" i="1" s="1"/>
  <c r="Y198" i="1" s="1"/>
  <c r="V198" i="1"/>
  <c r="S198" i="1"/>
  <c r="T198" i="1"/>
  <c r="Z198" i="1" l="1"/>
  <c r="AM198" i="1" s="1"/>
  <c r="AA198" i="1" l="1"/>
  <c r="AN198" i="1" s="1"/>
  <c r="AB198" i="1" l="1"/>
  <c r="AC198" i="1" s="1"/>
  <c r="AE198" i="1" s="1"/>
  <c r="X199" i="1" l="1"/>
  <c r="AG199" i="1" s="1"/>
  <c r="AI199" i="1" s="1"/>
  <c r="AL199" i="1" s="1"/>
  <c r="I199" i="1" s="1"/>
  <c r="U199" i="1" l="1"/>
  <c r="AH199" i="1"/>
  <c r="J199" i="1"/>
  <c r="K199" i="1" s="1"/>
  <c r="AD199" i="1" s="1"/>
  <c r="R199" i="1"/>
  <c r="O199" i="1"/>
  <c r="AJ199" i="1" l="1"/>
  <c r="AK198" i="1" s="1"/>
  <c r="AQ198" i="1" s="1"/>
  <c r="P199" i="1"/>
  <c r="L199" i="1"/>
  <c r="M199" i="1" s="1"/>
  <c r="S199" i="1"/>
  <c r="T199" i="1"/>
  <c r="W199" i="1"/>
  <c r="V199" i="1"/>
  <c r="AO199" i="1" l="1"/>
  <c r="Y199" i="1"/>
  <c r="Z199" i="1" l="1"/>
  <c r="AM199" i="1" s="1"/>
  <c r="AA199" i="1" l="1"/>
  <c r="AN199" i="1" s="1"/>
  <c r="AB199" i="1" l="1"/>
  <c r="X200" i="1" s="1"/>
  <c r="AC199" i="1" l="1"/>
  <c r="AE199" i="1" s="1"/>
  <c r="AG200" i="1"/>
  <c r="AI200" i="1" s="1"/>
  <c r="AL200" i="1" s="1"/>
  <c r="I200" i="1" s="1"/>
  <c r="U200" i="1" l="1"/>
  <c r="AH200" i="1"/>
  <c r="J200" i="1"/>
  <c r="K200" i="1" s="1"/>
  <c r="AD200" i="1" s="1"/>
  <c r="R200" i="1"/>
  <c r="O200" i="1"/>
  <c r="AJ200" i="1" l="1"/>
  <c r="AK199" i="1" s="1"/>
  <c r="AQ199" i="1" s="1"/>
  <c r="W200" i="1"/>
  <c r="V200" i="1"/>
  <c r="P200" i="1"/>
  <c r="L200" i="1"/>
  <c r="M200" i="1" s="1"/>
  <c r="S200" i="1"/>
  <c r="T200" i="1"/>
  <c r="AO200" i="1" l="1"/>
  <c r="Y200" i="1"/>
  <c r="Z200" i="1" l="1"/>
  <c r="AM200" i="1" s="1"/>
  <c r="AA200" i="1" l="1"/>
  <c r="AN200" i="1" s="1"/>
  <c r="AB200" i="1" l="1"/>
  <c r="X201" i="1" s="1"/>
  <c r="AC200" i="1" l="1"/>
  <c r="AE200" i="1" s="1"/>
  <c r="AG201" i="1"/>
  <c r="AI201" i="1" s="1"/>
  <c r="AL201" i="1" s="1"/>
  <c r="I201" i="1" s="1"/>
  <c r="U201" i="1" l="1"/>
  <c r="AH201" i="1"/>
  <c r="J201" i="1"/>
  <c r="K201" i="1" s="1"/>
  <c r="AD201" i="1" s="1"/>
  <c r="R201" i="1"/>
  <c r="O201" i="1"/>
  <c r="AJ201" i="1" l="1"/>
  <c r="AO201" i="1" s="1"/>
  <c r="P201" i="1"/>
  <c r="L201" i="1"/>
  <c r="M201" i="1" s="1"/>
  <c r="S201" i="1"/>
  <c r="T201" i="1"/>
  <c r="V201" i="1"/>
  <c r="W201" i="1"/>
  <c r="AK200" i="1" l="1"/>
  <c r="AQ200" i="1" s="1"/>
  <c r="Y201" i="1"/>
  <c r="Z201" i="1" l="1"/>
  <c r="AM201" i="1" s="1"/>
  <c r="AA201" i="1" l="1"/>
  <c r="AN201" i="1" s="1"/>
  <c r="AB201" i="1" l="1"/>
  <c r="X202" i="1" s="1"/>
  <c r="AG202" i="1" s="1"/>
  <c r="AI202" i="1" s="1"/>
  <c r="AL202" i="1" s="1"/>
  <c r="I202" i="1" s="1"/>
  <c r="AC201" i="1" l="1"/>
  <c r="AE201" i="1" s="1"/>
  <c r="U202" i="1"/>
  <c r="AH202" i="1"/>
  <c r="J202" i="1"/>
  <c r="K202" i="1" s="1"/>
  <c r="AD202" i="1" s="1"/>
  <c r="R202" i="1"/>
  <c r="O202" i="1"/>
  <c r="AJ202" i="1" l="1"/>
  <c r="AO202" i="1" s="1"/>
  <c r="L202" i="1"/>
  <c r="M202" i="1" s="1"/>
  <c r="P202" i="1"/>
  <c r="V202" i="1"/>
  <c r="W202" i="1"/>
  <c r="S202" i="1"/>
  <c r="T202" i="1"/>
  <c r="AK201" i="1" l="1"/>
  <c r="AQ201" i="1" s="1"/>
  <c r="Y202" i="1"/>
  <c r="Z202" i="1" l="1"/>
  <c r="AA202" i="1" s="1"/>
  <c r="AM202" i="1" l="1"/>
  <c r="AN202" i="1"/>
  <c r="AB202" i="1"/>
  <c r="X203" i="1" l="1"/>
  <c r="AC202" i="1"/>
  <c r="AE202" i="1" s="1"/>
  <c r="AG203" i="1" l="1"/>
  <c r="AI203" i="1" s="1"/>
  <c r="AL203" i="1" s="1"/>
  <c r="I203" i="1" s="1"/>
  <c r="U203" i="1" l="1"/>
  <c r="AH203" i="1"/>
  <c r="J203" i="1"/>
  <c r="K203" i="1" s="1"/>
  <c r="AD203" i="1" s="1"/>
  <c r="R203" i="1"/>
  <c r="O203" i="1"/>
  <c r="AJ203" i="1" l="1"/>
  <c r="AK202" i="1" s="1"/>
  <c r="AQ202" i="1" s="1"/>
  <c r="L203" i="1"/>
  <c r="M203" i="1" s="1"/>
  <c r="P203" i="1"/>
  <c r="W203" i="1"/>
  <c r="V203" i="1"/>
  <c r="S203" i="1"/>
  <c r="T203" i="1"/>
  <c r="AO203" i="1" l="1"/>
  <c r="Y203" i="1"/>
  <c r="Z203" i="1" l="1"/>
  <c r="AA203" i="1" s="1"/>
  <c r="AM203" i="1" l="1"/>
  <c r="AN203" i="1"/>
  <c r="AB203" i="1" l="1"/>
  <c r="AC203" i="1" s="1"/>
  <c r="AE203" i="1" s="1"/>
  <c r="X204" i="1" l="1"/>
  <c r="AG204" i="1" l="1"/>
  <c r="AI204" i="1" s="1"/>
  <c r="AH204" i="1" l="1"/>
  <c r="AL204" i="1"/>
  <c r="I204" i="1" s="1"/>
  <c r="AJ204" i="1" l="1"/>
  <c r="AO204" i="1" s="1"/>
  <c r="J204" i="1"/>
  <c r="K204" i="1" s="1"/>
  <c r="AD204" i="1" s="1"/>
  <c r="O204" i="1"/>
  <c r="R204" i="1"/>
  <c r="U204" i="1" l="1"/>
  <c r="V204" i="1" s="1"/>
  <c r="AK203" i="1"/>
  <c r="AQ203" i="1" s="1"/>
  <c r="P204" i="1"/>
  <c r="L204" i="1"/>
  <c r="M204" i="1" s="1"/>
  <c r="Y204" i="1" s="1"/>
  <c r="S204" i="1"/>
  <c r="T204" i="1"/>
  <c r="Z204" i="1" l="1"/>
  <c r="AM204" i="1" s="1"/>
  <c r="W204" i="1"/>
  <c r="AA204" i="1" l="1"/>
  <c r="AN204" i="1" s="1"/>
  <c r="AB204" i="1" l="1"/>
  <c r="AC204" i="1" s="1"/>
  <c r="AE204" i="1" s="1"/>
  <c r="X205" i="1" l="1"/>
  <c r="AG205" i="1"/>
  <c r="AI205" i="1" s="1"/>
  <c r="AL205" i="1" s="1"/>
  <c r="I205" i="1" s="1"/>
  <c r="U205" i="1" l="1"/>
  <c r="AH205" i="1"/>
  <c r="J205" i="1"/>
  <c r="K205" i="1" s="1"/>
  <c r="AD205" i="1" s="1"/>
  <c r="R205" i="1"/>
  <c r="O205" i="1"/>
  <c r="AJ205" i="1" l="1"/>
  <c r="AK204" i="1" s="1"/>
  <c r="AQ204" i="1" s="1"/>
  <c r="L205" i="1"/>
  <c r="M205" i="1" s="1"/>
  <c r="P205" i="1"/>
  <c r="W205" i="1"/>
  <c r="V205" i="1"/>
  <c r="S205" i="1"/>
  <c r="T205" i="1"/>
  <c r="AO205" i="1" l="1"/>
  <c r="Y205" i="1"/>
  <c r="Z205" i="1" l="1"/>
  <c r="AA205" i="1" s="1"/>
  <c r="AM205" i="1" l="1"/>
  <c r="AN205" i="1"/>
  <c r="AB205" i="1"/>
  <c r="AC205" i="1" l="1"/>
  <c r="AE205" i="1" s="1"/>
  <c r="X206" i="1"/>
  <c r="AG206" i="1" l="1"/>
  <c r="AI206" i="1" s="1"/>
  <c r="AL206" i="1" s="1"/>
  <c r="I206" i="1" s="1"/>
  <c r="U206" i="1" l="1"/>
  <c r="AH206" i="1"/>
  <c r="J206" i="1"/>
  <c r="K206" i="1" s="1"/>
  <c r="AD206" i="1" s="1"/>
  <c r="R206" i="1"/>
  <c r="O206" i="1"/>
  <c r="AJ206" i="1" l="1"/>
  <c r="AO206" i="1" s="1"/>
  <c r="W206" i="1"/>
  <c r="V206" i="1"/>
  <c r="P206" i="1"/>
  <c r="L206" i="1"/>
  <c r="M206" i="1" s="1"/>
  <c r="S206" i="1"/>
  <c r="T206" i="1"/>
  <c r="AK205" i="1" l="1"/>
  <c r="AQ205" i="1" s="1"/>
  <c r="Y206" i="1"/>
  <c r="Z206" i="1" l="1"/>
  <c r="AM206" i="1" s="1"/>
  <c r="AA206" i="1" l="1"/>
  <c r="AN206" i="1" s="1"/>
  <c r="AB206" i="1" l="1"/>
  <c r="AC206" i="1" s="1"/>
  <c r="AE206" i="1" s="1"/>
  <c r="X207" i="1" l="1"/>
  <c r="AG207" i="1" s="1"/>
  <c r="AI207" i="1" s="1"/>
  <c r="AL207" i="1" s="1"/>
  <c r="I207" i="1" s="1"/>
  <c r="U207" i="1" l="1"/>
  <c r="AH207" i="1"/>
  <c r="J207" i="1"/>
  <c r="K207" i="1" s="1"/>
  <c r="AD207" i="1" s="1"/>
  <c r="R207" i="1"/>
  <c r="O207" i="1"/>
  <c r="AJ207" i="1" l="1"/>
  <c r="AO207" i="1" s="1"/>
  <c r="W207" i="1"/>
  <c r="V207" i="1"/>
  <c r="P207" i="1"/>
  <c r="L207" i="1"/>
  <c r="M207" i="1" s="1"/>
  <c r="T207" i="1"/>
  <c r="S207" i="1"/>
  <c r="AK206" i="1" l="1"/>
  <c r="AQ206" i="1" s="1"/>
  <c r="Y207" i="1"/>
  <c r="Z207" i="1" l="1"/>
  <c r="AM207" i="1" s="1"/>
  <c r="AA207" i="1" l="1"/>
  <c r="AN207" i="1" s="1"/>
  <c r="AB207" i="1" l="1"/>
  <c r="X208" i="1" s="1"/>
  <c r="AG208" i="1" s="1"/>
  <c r="AI208" i="1" s="1"/>
  <c r="AL208" i="1" s="1"/>
  <c r="I208" i="1" s="1"/>
  <c r="AC207" i="1" l="1"/>
  <c r="AE207" i="1" s="1"/>
  <c r="U208" i="1"/>
  <c r="AH208" i="1"/>
  <c r="J208" i="1"/>
  <c r="K208" i="1" s="1"/>
  <c r="AD208" i="1" s="1"/>
  <c r="R208" i="1"/>
  <c r="O208" i="1"/>
  <c r="AJ208" i="1" l="1"/>
  <c r="AO208" i="1" s="1"/>
  <c r="T208" i="1"/>
  <c r="S208" i="1"/>
  <c r="P208" i="1"/>
  <c r="L208" i="1"/>
  <c r="M208" i="1" s="1"/>
  <c r="W208" i="1"/>
  <c r="V208" i="1"/>
  <c r="AK207" i="1" l="1"/>
  <c r="AQ207" i="1" s="1"/>
  <c r="Y208" i="1"/>
  <c r="Z208" i="1" l="1"/>
  <c r="AM208" i="1" s="1"/>
  <c r="AA208" i="1" l="1"/>
  <c r="AN208" i="1" s="1"/>
  <c r="AB208" i="1" l="1"/>
  <c r="X209" i="1" s="1"/>
  <c r="AC208" i="1" l="1"/>
  <c r="AE208" i="1" s="1"/>
  <c r="AG209" i="1"/>
  <c r="AI209" i="1" s="1"/>
  <c r="AL209" i="1" s="1"/>
  <c r="I209" i="1" s="1"/>
  <c r="U209" i="1" l="1"/>
  <c r="AH209" i="1"/>
  <c r="J209" i="1"/>
  <c r="K209" i="1" s="1"/>
  <c r="AD209" i="1" s="1"/>
  <c r="R209" i="1"/>
  <c r="O209" i="1"/>
  <c r="AJ209" i="1" l="1"/>
  <c r="AK208" i="1" s="1"/>
  <c r="AQ208" i="1" s="1"/>
  <c r="V209" i="1"/>
  <c r="W209" i="1"/>
  <c r="P209" i="1"/>
  <c r="L209" i="1"/>
  <c r="M209" i="1" s="1"/>
  <c r="T209" i="1"/>
  <c r="S209" i="1"/>
  <c r="AO209" i="1" l="1"/>
  <c r="Y209" i="1"/>
  <c r="Z209" i="1" l="1"/>
  <c r="AM209" i="1" s="1"/>
  <c r="AA209" i="1" l="1"/>
  <c r="AN209" i="1" s="1"/>
  <c r="AB209" i="1" l="1"/>
  <c r="AC209" i="1" s="1"/>
  <c r="AE209" i="1" s="1"/>
  <c r="X210" i="1" l="1"/>
  <c r="AG210" i="1" s="1"/>
  <c r="AI210" i="1" s="1"/>
  <c r="AL210" i="1" s="1"/>
  <c r="I210" i="1" s="1"/>
  <c r="J210" i="1" s="1"/>
  <c r="K210" i="1" s="1"/>
  <c r="AD210" i="1" s="1"/>
  <c r="R210" i="1" l="1"/>
  <c r="S210" i="1" s="1"/>
  <c r="AH210" i="1"/>
  <c r="AJ210" i="1" s="1"/>
  <c r="AK209" i="1" s="1"/>
  <c r="AQ209" i="1" s="1"/>
  <c r="O210" i="1"/>
  <c r="L210" i="1" s="1"/>
  <c r="M210" i="1" s="1"/>
  <c r="U210" i="1"/>
  <c r="T210" i="1"/>
  <c r="AO210" i="1" l="1"/>
  <c r="P210" i="1"/>
  <c r="Y210" i="1" s="1"/>
  <c r="Z210" i="1" s="1"/>
  <c r="AM210" i="1" s="1"/>
  <c r="W210" i="1"/>
  <c r="V210" i="1"/>
  <c r="AA210" i="1" l="1"/>
  <c r="AN210" i="1" s="1"/>
  <c r="AB210" i="1" l="1"/>
  <c r="X211" i="1" s="1"/>
  <c r="AC210" i="1" l="1"/>
  <c r="AE210" i="1" s="1"/>
  <c r="AG211" i="1"/>
  <c r="AH211" i="1" s="1"/>
  <c r="AJ211" i="1" s="1"/>
  <c r="AI211" i="1" l="1"/>
  <c r="AL211" i="1" s="1"/>
  <c r="I211" i="1" s="1"/>
  <c r="AO211" i="1"/>
  <c r="AK210" i="1"/>
  <c r="AQ210" i="1" s="1"/>
  <c r="J211" i="1" l="1"/>
  <c r="K211" i="1" s="1"/>
  <c r="AD211" i="1" s="1"/>
  <c r="O211" i="1"/>
  <c r="L211" i="1" s="1"/>
  <c r="R211" i="1"/>
  <c r="M211" i="1" l="1"/>
  <c r="U211" i="1"/>
  <c r="W211" i="1" s="1"/>
  <c r="T211" i="1"/>
  <c r="P211" i="1"/>
  <c r="S211" i="1"/>
  <c r="Y211" i="1" l="1"/>
  <c r="Z211" i="1" s="1"/>
  <c r="AM211" i="1" s="1"/>
  <c r="V211" i="1"/>
  <c r="AA211" i="1" l="1"/>
  <c r="AN211" i="1" s="1"/>
  <c r="AB211" i="1" l="1"/>
  <c r="X212" i="1" s="1"/>
  <c r="AC211" i="1" l="1"/>
  <c r="AE211" i="1" s="1"/>
  <c r="AG212" i="1"/>
  <c r="AI212" i="1" s="1"/>
  <c r="AL212" i="1" s="1"/>
  <c r="I212" i="1" s="1"/>
  <c r="U212" i="1" l="1"/>
  <c r="AH212" i="1"/>
  <c r="J212" i="1"/>
  <c r="K212" i="1" s="1"/>
  <c r="AD212" i="1" s="1"/>
  <c r="R212" i="1"/>
  <c r="O212" i="1"/>
  <c r="AJ212" i="1" l="1"/>
  <c r="AK211" i="1" s="1"/>
  <c r="AQ211" i="1" s="1"/>
  <c r="W212" i="1"/>
  <c r="V212" i="1"/>
  <c r="P212" i="1"/>
  <c r="L212" i="1"/>
  <c r="M212" i="1" s="1"/>
  <c r="T212" i="1"/>
  <c r="S212" i="1"/>
  <c r="AO212" i="1" l="1"/>
  <c r="Y212" i="1"/>
  <c r="Z212" i="1" l="1"/>
  <c r="AM212" i="1" s="1"/>
  <c r="AA212" i="1" l="1"/>
  <c r="AN212" i="1" s="1"/>
  <c r="AB212" i="1" l="1"/>
  <c r="AC212" i="1" s="1"/>
  <c r="AE212" i="1" s="1"/>
  <c r="X213" i="1" l="1"/>
  <c r="AG213" i="1"/>
  <c r="AI213" i="1" s="1"/>
  <c r="AL213" i="1" s="1"/>
  <c r="I213" i="1" s="1"/>
  <c r="U213" i="1" l="1"/>
  <c r="AH213" i="1"/>
  <c r="J213" i="1"/>
  <c r="K213" i="1" s="1"/>
  <c r="AD213" i="1" s="1"/>
  <c r="R213" i="1"/>
  <c r="O213" i="1"/>
  <c r="AJ213" i="1" l="1"/>
  <c r="AO213" i="1" s="1"/>
  <c r="S213" i="1"/>
  <c r="T213" i="1"/>
  <c r="P213" i="1"/>
  <c r="L213" i="1"/>
  <c r="M213" i="1" s="1"/>
  <c r="V213" i="1"/>
  <c r="W213" i="1"/>
  <c r="AK212" i="1" l="1"/>
  <c r="AQ212" i="1" s="1"/>
  <c r="Y213" i="1"/>
  <c r="Z213" i="1" l="1"/>
  <c r="AM213" i="1" s="1"/>
  <c r="AA213" i="1" l="1"/>
  <c r="AN213" i="1" s="1"/>
  <c r="AB213" i="1" l="1"/>
  <c r="X214" i="1" s="1"/>
  <c r="AG214" i="1" s="1"/>
  <c r="AI214" i="1" s="1"/>
  <c r="AC213" i="1" l="1"/>
  <c r="AE213" i="1" s="1"/>
  <c r="AH214" i="1"/>
  <c r="AL214" i="1"/>
  <c r="I214" i="1" s="1"/>
  <c r="AJ214" i="1" l="1"/>
  <c r="AK213" i="1" s="1"/>
  <c r="AQ213" i="1" s="1"/>
  <c r="J214" i="1"/>
  <c r="K214" i="1" s="1"/>
  <c r="AD214" i="1" s="1"/>
  <c r="R214" i="1"/>
  <c r="O214" i="1"/>
  <c r="U214" i="1" l="1"/>
  <c r="V214" i="1" s="1"/>
  <c r="AO214" i="1"/>
  <c r="P214" i="1"/>
  <c r="L214" i="1"/>
  <c r="M214" i="1" s="1"/>
  <c r="S214" i="1"/>
  <c r="T214" i="1"/>
  <c r="W214" i="1" l="1"/>
  <c r="Y214" i="1"/>
  <c r="Z214" i="1" l="1"/>
  <c r="AM214" i="1" s="1"/>
  <c r="AA214" i="1" l="1"/>
  <c r="AN214" i="1" s="1"/>
  <c r="AB214" i="1" l="1"/>
  <c r="X215" i="1" s="1"/>
  <c r="AC214" i="1" l="1"/>
  <c r="AE214" i="1" s="1"/>
  <c r="AG215" i="1"/>
  <c r="AI215" i="1" l="1"/>
  <c r="AL215" i="1" s="1"/>
  <c r="I215" i="1" s="1"/>
  <c r="AH215" i="1"/>
  <c r="AJ215" i="1" l="1"/>
  <c r="AO215" i="1" s="1"/>
  <c r="J215" i="1"/>
  <c r="K215" i="1" s="1"/>
  <c r="AD215" i="1" s="1"/>
  <c r="R215" i="1"/>
  <c r="O215" i="1"/>
  <c r="U215" i="1" l="1"/>
  <c r="V215" i="1" s="1"/>
  <c r="L215" i="1"/>
  <c r="M215" i="1" s="1"/>
  <c r="P215" i="1"/>
  <c r="S215" i="1"/>
  <c r="T215" i="1"/>
  <c r="AK214" i="1"/>
  <c r="AQ214" i="1" s="1"/>
  <c r="W215" i="1" l="1"/>
  <c r="Y215" i="1"/>
  <c r="Z215" i="1" l="1"/>
  <c r="AA215" i="1" s="1"/>
  <c r="AM215" i="1" l="1"/>
  <c r="AN215" i="1"/>
  <c r="AB215" i="1"/>
  <c r="AC215" i="1" l="1"/>
  <c r="AE215" i="1" s="1"/>
  <c r="X216" i="1"/>
  <c r="AG216" i="1" l="1"/>
  <c r="AI216" i="1" l="1"/>
  <c r="AL216" i="1" s="1"/>
  <c r="I216" i="1" s="1"/>
  <c r="AH216" i="1"/>
  <c r="AJ216" i="1" l="1"/>
  <c r="AO216" i="1" s="1"/>
  <c r="J216" i="1"/>
  <c r="K216" i="1" s="1"/>
  <c r="AD216" i="1" s="1"/>
  <c r="O216" i="1"/>
  <c r="R216" i="1"/>
  <c r="U216" i="1" l="1"/>
  <c r="V216" i="1" s="1"/>
  <c r="W216" i="1"/>
  <c r="T216" i="1"/>
  <c r="S216" i="1"/>
  <c r="L216" i="1"/>
  <c r="M216" i="1" s="1"/>
  <c r="P216" i="1"/>
  <c r="AK215" i="1"/>
  <c r="AQ215" i="1" s="1"/>
  <c r="Y216" i="1" l="1"/>
  <c r="Z216" i="1" l="1"/>
  <c r="AA216" i="1" s="1"/>
  <c r="AM216" i="1" l="1"/>
  <c r="AN216" i="1"/>
  <c r="AB216" i="1"/>
  <c r="AC216" i="1" l="1"/>
  <c r="AE216" i="1" s="1"/>
  <c r="X217" i="1"/>
  <c r="AG217" i="1" l="1"/>
  <c r="AI217" i="1" l="1"/>
  <c r="AL217" i="1" s="1"/>
  <c r="I217" i="1" s="1"/>
  <c r="AH217" i="1"/>
  <c r="AJ217" i="1" l="1"/>
  <c r="AK216" i="1" s="1"/>
  <c r="AQ216" i="1" s="1"/>
  <c r="J217" i="1"/>
  <c r="K217" i="1" s="1"/>
  <c r="AD217" i="1" s="1"/>
  <c r="R217" i="1"/>
  <c r="O217" i="1"/>
  <c r="U217" i="1" l="1"/>
  <c r="V217" i="1" s="1"/>
  <c r="P217" i="1"/>
  <c r="L217" i="1"/>
  <c r="M217" i="1" s="1"/>
  <c r="S217" i="1"/>
  <c r="T217" i="1"/>
  <c r="AO217" i="1"/>
  <c r="W217" i="1" l="1"/>
  <c r="Y217" i="1"/>
  <c r="Z217" i="1" l="1"/>
  <c r="AM217" i="1" s="1"/>
  <c r="AA217" i="1" l="1"/>
  <c r="AN217" i="1" s="1"/>
  <c r="AB217" i="1" l="1"/>
  <c r="X218" i="1" s="1"/>
  <c r="AC217" i="1" l="1"/>
  <c r="AE217" i="1" s="1"/>
  <c r="AG218" i="1"/>
  <c r="AH218" i="1" s="1"/>
  <c r="AJ218" i="1" s="1"/>
  <c r="AK217" i="1" l="1"/>
  <c r="AQ217" i="1" s="1"/>
  <c r="AO218" i="1"/>
  <c r="AI218" i="1"/>
  <c r="AL218" i="1" s="1"/>
  <c r="I218" i="1" s="1"/>
  <c r="R218" i="1" l="1"/>
  <c r="J218" i="1"/>
  <c r="K218" i="1" s="1"/>
  <c r="AD218" i="1" s="1"/>
  <c r="O218" i="1"/>
  <c r="U218" i="1" l="1"/>
  <c r="W218" i="1" s="1"/>
  <c r="P218" i="1"/>
  <c r="L218" i="1"/>
  <c r="M218" i="1" s="1"/>
  <c r="S218" i="1"/>
  <c r="T218" i="1"/>
  <c r="V218" i="1" l="1"/>
  <c r="Y218" i="1"/>
  <c r="Z218" i="1" l="1"/>
  <c r="AA218" i="1" l="1"/>
  <c r="AN218" i="1" s="1"/>
  <c r="AM218" i="1"/>
  <c r="AB218" i="1" l="1"/>
  <c r="X219" i="1" s="1"/>
  <c r="AC218" i="1" l="1"/>
  <c r="AE218" i="1" s="1"/>
  <c r="AG219" i="1"/>
  <c r="AH219" i="1" s="1"/>
  <c r="AJ219" i="1" s="1"/>
  <c r="AI219" i="1" l="1"/>
  <c r="AL219" i="1" s="1"/>
  <c r="I219" i="1" s="1"/>
  <c r="AO219" i="1"/>
  <c r="AK218" i="1"/>
  <c r="AQ218" i="1" s="1"/>
  <c r="J219" i="1" l="1"/>
  <c r="K219" i="1" s="1"/>
  <c r="AD219" i="1" s="1"/>
  <c r="R219" i="1"/>
  <c r="S219" i="1" s="1"/>
  <c r="O219" i="1"/>
  <c r="L219" i="1" s="1"/>
  <c r="U219" i="1" l="1"/>
  <c r="W219" i="1" s="1"/>
  <c r="M219" i="1"/>
  <c r="T219" i="1"/>
  <c r="P219" i="1"/>
  <c r="V219" i="1"/>
  <c r="Y219" i="1" l="1"/>
  <c r="Z219" i="1" s="1"/>
  <c r="AM219" i="1" s="1"/>
  <c r="AA219" i="1" l="1"/>
  <c r="AN219" i="1" s="1"/>
  <c r="AB219" i="1" l="1"/>
  <c r="X220" i="1" s="1"/>
  <c r="AC219" i="1" l="1"/>
  <c r="AE219" i="1" s="1"/>
  <c r="AG220" i="1"/>
  <c r="AH220" i="1" s="1"/>
  <c r="AJ220" i="1" s="1"/>
  <c r="AO220" i="1" l="1"/>
  <c r="AK219" i="1"/>
  <c r="AQ219" i="1" s="1"/>
  <c r="AI220" i="1"/>
  <c r="AL220" i="1" s="1"/>
  <c r="I220" i="1" s="1"/>
  <c r="J220" i="1" l="1"/>
  <c r="K220" i="1" s="1"/>
  <c r="AD220" i="1" s="1"/>
  <c r="R220" i="1"/>
  <c r="O220" i="1"/>
  <c r="U220" i="1" l="1"/>
  <c r="W220" i="1" s="1"/>
  <c r="P220" i="1"/>
  <c r="L220" i="1"/>
  <c r="M220" i="1" s="1"/>
  <c r="S220" i="1"/>
  <c r="T220" i="1"/>
  <c r="V220" i="1"/>
  <c r="Y220" i="1" l="1"/>
  <c r="Z220" i="1" l="1"/>
  <c r="AM220" i="1" s="1"/>
  <c r="AA220" i="1" l="1"/>
  <c r="AN220" i="1" s="1"/>
  <c r="AB220" i="1" l="1"/>
  <c r="AC220" i="1" s="1"/>
  <c r="AE220" i="1" s="1"/>
  <c r="X221" i="1" l="1"/>
  <c r="AG221" i="1"/>
  <c r="AH221" i="1" s="1"/>
  <c r="AJ221" i="1" s="1"/>
  <c r="AI221" i="1" l="1"/>
  <c r="AL221" i="1" s="1"/>
  <c r="I221" i="1" s="1"/>
  <c r="AO221" i="1"/>
  <c r="AK220" i="1"/>
  <c r="AQ220" i="1" s="1"/>
  <c r="J221" i="1" l="1"/>
  <c r="K221" i="1" s="1"/>
  <c r="AD221" i="1" s="1"/>
  <c r="R221" i="1"/>
  <c r="S221" i="1" s="1"/>
  <c r="O221" i="1"/>
  <c r="L221" i="1" s="1"/>
  <c r="M221" i="1" l="1"/>
  <c r="U221" i="1"/>
  <c r="T221" i="1"/>
  <c r="P221" i="1"/>
  <c r="Y221" i="1" l="1"/>
  <c r="Z221" i="1" s="1"/>
  <c r="AM221" i="1" s="1"/>
  <c r="W221" i="1"/>
  <c r="V221" i="1"/>
  <c r="AA221" i="1" l="1"/>
  <c r="AN221" i="1" s="1"/>
  <c r="AB221" i="1" l="1"/>
  <c r="X222" i="1" s="1"/>
  <c r="AC221" i="1" l="1"/>
  <c r="AE221" i="1" s="1"/>
  <c r="AG222" i="1"/>
  <c r="AH222" i="1" s="1"/>
  <c r="AJ222" i="1" s="1"/>
  <c r="AO222" i="1" l="1"/>
  <c r="AK221" i="1"/>
  <c r="AQ221" i="1" s="1"/>
  <c r="AI222" i="1"/>
  <c r="AL222" i="1" s="1"/>
  <c r="I222" i="1" s="1"/>
  <c r="J222" i="1" l="1"/>
  <c r="K222" i="1" s="1"/>
  <c r="AD222" i="1" s="1"/>
  <c r="R222" i="1"/>
  <c r="O222" i="1"/>
  <c r="U222" i="1" l="1"/>
  <c r="T222" i="1"/>
  <c r="S222" i="1"/>
  <c r="W222" i="1"/>
  <c r="V222" i="1"/>
  <c r="P222" i="1"/>
  <c r="L222" i="1"/>
  <c r="M222" i="1" s="1"/>
  <c r="Y222" i="1" l="1"/>
  <c r="Z222" i="1" s="1"/>
  <c r="AA222" i="1" s="1"/>
  <c r="AM222" i="1" l="1"/>
  <c r="AN222" i="1"/>
  <c r="AB222" i="1"/>
  <c r="AC222" i="1" l="1"/>
  <c r="AE222" i="1" s="1"/>
  <c r="X223" i="1"/>
  <c r="AG223" i="1" l="1"/>
  <c r="AH223" i="1" s="1"/>
  <c r="AJ223" i="1" s="1"/>
  <c r="AK222" i="1" l="1"/>
  <c r="AQ222" i="1" s="1"/>
  <c r="AO223" i="1"/>
  <c r="AI223" i="1"/>
  <c r="AL223" i="1" s="1"/>
  <c r="I223" i="1" s="1"/>
  <c r="J223" i="1" l="1"/>
  <c r="K223" i="1" s="1"/>
  <c r="AD223" i="1" s="1"/>
  <c r="R223" i="1"/>
  <c r="O223" i="1"/>
  <c r="U223" i="1" l="1"/>
  <c r="W223" i="1" s="1"/>
  <c r="P223" i="1"/>
  <c r="L223" i="1"/>
  <c r="M223" i="1" s="1"/>
  <c r="T223" i="1"/>
  <c r="S223" i="1"/>
  <c r="V223" i="1"/>
  <c r="Y223" i="1" l="1"/>
  <c r="Z223" i="1" s="1"/>
  <c r="AA223" i="1" s="1"/>
  <c r="AM223" i="1" l="1"/>
  <c r="AN223" i="1"/>
  <c r="AB223" i="1" l="1"/>
  <c r="X224" i="1" l="1"/>
  <c r="AC223" i="1"/>
  <c r="AE223" i="1" s="1"/>
  <c r="AG224" i="1" l="1"/>
  <c r="AH224" i="1" s="1"/>
  <c r="AJ224" i="1" s="1"/>
  <c r="AK223" i="1" s="1"/>
  <c r="AQ223" i="1" s="1"/>
  <c r="AI224" i="1" l="1"/>
  <c r="AL224" i="1" s="1"/>
  <c r="I224" i="1" s="1"/>
  <c r="AO224" i="1"/>
  <c r="R224" i="1" l="1"/>
  <c r="J224" i="1"/>
  <c r="K224" i="1" s="1"/>
  <c r="AD224" i="1" s="1"/>
  <c r="O224" i="1"/>
  <c r="U224" i="1" l="1"/>
  <c r="P224" i="1"/>
  <c r="L224" i="1"/>
  <c r="M224" i="1" s="1"/>
  <c r="S224" i="1"/>
  <c r="T224" i="1"/>
  <c r="V224" i="1"/>
  <c r="W224" i="1"/>
  <c r="Y224" i="1" l="1"/>
  <c r="Z224" i="1" s="1"/>
  <c r="AA224" i="1" s="1"/>
  <c r="AM224" i="1" l="1"/>
  <c r="AN224" i="1"/>
  <c r="AB224" i="1"/>
  <c r="X225" i="1" l="1"/>
  <c r="AC224" i="1"/>
  <c r="AE224" i="1" s="1"/>
  <c r="AG225" i="1" l="1"/>
  <c r="AH225" i="1" s="1"/>
  <c r="AJ225" i="1" l="1"/>
  <c r="AO225" i="1" s="1"/>
  <c r="AI225" i="1"/>
  <c r="AL225" i="1" s="1"/>
  <c r="I225" i="1" s="1"/>
  <c r="O225" i="1" l="1"/>
  <c r="R225" i="1"/>
  <c r="J225" i="1"/>
  <c r="K225" i="1" s="1"/>
  <c r="AD225" i="1" s="1"/>
  <c r="AK224" i="1"/>
  <c r="AQ224" i="1" s="1"/>
  <c r="U225" i="1" l="1"/>
  <c r="W225" i="1" s="1"/>
  <c r="S225" i="1"/>
  <c r="T225" i="1"/>
  <c r="P225" i="1"/>
  <c r="L225" i="1"/>
  <c r="M225" i="1" s="1"/>
  <c r="Y225" i="1" l="1"/>
  <c r="Z225" i="1" s="1"/>
  <c r="V225" i="1"/>
  <c r="AA225" i="1" l="1"/>
  <c r="AN225" i="1" s="1"/>
  <c r="AM225" i="1"/>
  <c r="AB225" i="1"/>
  <c r="X226" i="1" l="1"/>
  <c r="AC225" i="1"/>
  <c r="AE225" i="1" s="1"/>
  <c r="AG226" i="1" l="1"/>
  <c r="AH226" i="1" s="1"/>
  <c r="AJ226" i="1" s="1"/>
  <c r="AK225" i="1" l="1"/>
  <c r="AQ225" i="1" s="1"/>
  <c r="AO226" i="1"/>
  <c r="AI226" i="1"/>
  <c r="AL226" i="1" s="1"/>
  <c r="I226" i="1" s="1"/>
  <c r="J226" i="1" l="1"/>
  <c r="K226" i="1" s="1"/>
  <c r="AD226" i="1" s="1"/>
  <c r="R226" i="1"/>
  <c r="O226" i="1"/>
  <c r="U226" i="1" l="1"/>
  <c r="W226" i="1" s="1"/>
  <c r="P226" i="1"/>
  <c r="L226" i="1"/>
  <c r="M226" i="1" s="1"/>
  <c r="S226" i="1"/>
  <c r="T226" i="1"/>
  <c r="V226" i="1" l="1"/>
  <c r="Y226" i="1"/>
  <c r="Z226" i="1" l="1"/>
  <c r="AM226" i="1" s="1"/>
  <c r="AA226" i="1" l="1"/>
  <c r="AN226" i="1" s="1"/>
  <c r="AB226" i="1" l="1"/>
  <c r="X227" i="1" s="1"/>
  <c r="AG227" i="1" s="1"/>
  <c r="AH227" i="1" s="1"/>
  <c r="AJ227" i="1" s="1"/>
  <c r="AC226" i="1" l="1"/>
  <c r="AE226" i="1" s="1"/>
  <c r="AI227" i="1"/>
  <c r="AL227" i="1" s="1"/>
  <c r="I227" i="1" s="1"/>
  <c r="AK226" i="1"/>
  <c r="AQ226" i="1" s="1"/>
  <c r="AO227" i="1"/>
  <c r="R227" i="1" l="1"/>
  <c r="S227" i="1" s="1"/>
  <c r="O227" i="1"/>
  <c r="P227" i="1" s="1"/>
  <c r="J227" i="1"/>
  <c r="K227" i="1" s="1"/>
  <c r="AD227" i="1" s="1"/>
  <c r="U227" i="1" l="1"/>
  <c r="L227" i="1"/>
  <c r="M227" i="1" s="1"/>
  <c r="Y227" i="1" s="1"/>
  <c r="T227" i="1"/>
  <c r="Z227" i="1" l="1"/>
  <c r="AM227" i="1" s="1"/>
  <c r="W227" i="1"/>
  <c r="V227" i="1"/>
  <c r="AA227" i="1" l="1"/>
  <c r="AN227" i="1" s="1"/>
  <c r="AB227" i="1" l="1"/>
  <c r="X228" i="1" s="1"/>
  <c r="AC227" i="1" l="1"/>
  <c r="AE227" i="1" s="1"/>
  <c r="AG228" i="1"/>
  <c r="AI228" i="1" l="1"/>
  <c r="AL228" i="1" s="1"/>
  <c r="I228" i="1" s="1"/>
  <c r="AH228" i="1"/>
  <c r="AJ228" i="1" l="1"/>
  <c r="AK227" i="1" s="1"/>
  <c r="AQ227" i="1" s="1"/>
  <c r="J228" i="1"/>
  <c r="K228" i="1" s="1"/>
  <c r="AD228" i="1" s="1"/>
  <c r="R228" i="1"/>
  <c r="O228" i="1"/>
  <c r="U228" i="1" l="1"/>
  <c r="V228" i="1" s="1"/>
  <c r="S228" i="1"/>
  <c r="T228" i="1"/>
  <c r="P228" i="1"/>
  <c r="L228" i="1"/>
  <c r="M228" i="1" s="1"/>
  <c r="AO228" i="1"/>
  <c r="W228" i="1" l="1"/>
  <c r="Y228" i="1"/>
  <c r="Z228" i="1" l="1"/>
  <c r="AM228" i="1" s="1"/>
  <c r="AA228" i="1" l="1"/>
  <c r="AN228" i="1" s="1"/>
  <c r="AB228" i="1" l="1"/>
  <c r="X229" i="1" s="1"/>
  <c r="AC228" i="1" l="1"/>
  <c r="AE228" i="1" s="1"/>
  <c r="AG229" i="1"/>
  <c r="AI229" i="1" l="1"/>
  <c r="AL229" i="1" s="1"/>
  <c r="I229" i="1" s="1"/>
  <c r="AH229" i="1"/>
  <c r="AJ229" i="1" l="1"/>
  <c r="AK228" i="1" s="1"/>
  <c r="AQ228" i="1" s="1"/>
  <c r="J229" i="1"/>
  <c r="K229" i="1" s="1"/>
  <c r="AD229" i="1" s="1"/>
  <c r="R229" i="1"/>
  <c r="O229" i="1"/>
  <c r="U229" i="1" l="1"/>
  <c r="V229" i="1" s="1"/>
  <c r="P229" i="1"/>
  <c r="L229" i="1"/>
  <c r="M229" i="1" s="1"/>
  <c r="T229" i="1"/>
  <c r="S229" i="1"/>
  <c r="AO229" i="1"/>
  <c r="W229" i="1" l="1"/>
  <c r="Y229" i="1"/>
  <c r="Z229" i="1" l="1"/>
  <c r="AM229" i="1" s="1"/>
  <c r="AA229" i="1" l="1"/>
  <c r="AB229" i="1" s="1"/>
  <c r="X230" i="1" s="1"/>
  <c r="AC229" i="1" l="1"/>
  <c r="AE229" i="1" s="1"/>
  <c r="AN229" i="1"/>
  <c r="AG230" i="1"/>
  <c r="AI230" i="1" l="1"/>
  <c r="AL230" i="1" s="1"/>
  <c r="I230" i="1" s="1"/>
  <c r="AH230" i="1"/>
  <c r="AJ230" i="1" l="1"/>
  <c r="AK229" i="1" s="1"/>
  <c r="AQ229" i="1" s="1"/>
  <c r="J230" i="1"/>
  <c r="K230" i="1" s="1"/>
  <c r="AD230" i="1" s="1"/>
  <c r="R230" i="1"/>
  <c r="O230" i="1"/>
  <c r="U230" i="1" l="1"/>
  <c r="W230" i="1" s="1"/>
  <c r="V230" i="1"/>
  <c r="P230" i="1"/>
  <c r="L230" i="1"/>
  <c r="M230" i="1" s="1"/>
  <c r="T230" i="1"/>
  <c r="S230" i="1"/>
  <c r="AO230" i="1"/>
  <c r="Y230" i="1" l="1"/>
  <c r="Z230" i="1" l="1"/>
  <c r="AM230" i="1" s="1"/>
  <c r="AA230" i="1" l="1"/>
  <c r="AN230" i="1" s="1"/>
  <c r="AB230" i="1" l="1"/>
  <c r="AC230" i="1" s="1"/>
  <c r="AE230" i="1" s="1"/>
  <c r="X231" i="1" l="1"/>
  <c r="AG231" i="1" s="1"/>
  <c r="AI231" i="1" s="1"/>
  <c r="AL231" i="1" s="1"/>
  <c r="I231" i="1" s="1"/>
  <c r="J231" i="1" s="1"/>
  <c r="K231" i="1" s="1"/>
  <c r="AD231" i="1" s="1"/>
  <c r="R231" i="1" l="1"/>
  <c r="O231" i="1"/>
  <c r="P231" i="1" s="1"/>
  <c r="AH231" i="1"/>
  <c r="AJ231" i="1" s="1"/>
  <c r="AO231" i="1" s="1"/>
  <c r="U231" i="1"/>
  <c r="V231" i="1" s="1"/>
  <c r="T231" i="1"/>
  <c r="S231" i="1"/>
  <c r="L231" i="1" l="1"/>
  <c r="M231" i="1" s="1"/>
  <c r="AK230" i="1"/>
  <c r="AQ230" i="1" s="1"/>
  <c r="W231" i="1"/>
  <c r="Y231" i="1"/>
  <c r="Z231" i="1" l="1"/>
  <c r="AM231" i="1" s="1"/>
  <c r="AA231" i="1" l="1"/>
  <c r="AN231" i="1" s="1"/>
  <c r="AB231" i="1" l="1"/>
  <c r="X232" i="1" s="1"/>
  <c r="AG232" i="1" s="1"/>
  <c r="AI232" i="1" s="1"/>
  <c r="AL232" i="1" s="1"/>
  <c r="I232" i="1" s="1"/>
  <c r="AC231" i="1" l="1"/>
  <c r="AE231" i="1" s="1"/>
  <c r="AH232" i="1"/>
  <c r="AJ232" i="1" s="1"/>
  <c r="AK231" i="1" s="1"/>
  <c r="AQ231" i="1" s="1"/>
  <c r="J232" i="1"/>
  <c r="K232" i="1" s="1"/>
  <c r="AD232" i="1" s="1"/>
  <c r="R232" i="1"/>
  <c r="O232" i="1"/>
  <c r="U232" i="1" l="1"/>
  <c r="V232" i="1" s="1"/>
  <c r="S232" i="1"/>
  <c r="T232" i="1"/>
  <c r="P232" i="1"/>
  <c r="L232" i="1"/>
  <c r="M232" i="1" s="1"/>
  <c r="AO232" i="1"/>
  <c r="W232" i="1" l="1"/>
  <c r="Y232" i="1"/>
  <c r="Z232" i="1" l="1"/>
  <c r="AM232" i="1" s="1"/>
  <c r="AA232" i="1" l="1"/>
  <c r="AN232" i="1" s="1"/>
  <c r="AB232" i="1" l="1"/>
  <c r="X233" i="1" s="1"/>
  <c r="AC232" i="1" l="1"/>
  <c r="AE232" i="1" s="1"/>
  <c r="AG233" i="1"/>
  <c r="AI233" i="1" l="1"/>
  <c r="AL233" i="1" s="1"/>
  <c r="I233" i="1" s="1"/>
  <c r="AH233" i="1"/>
  <c r="AJ233" i="1" l="1"/>
  <c r="AO233" i="1" s="1"/>
  <c r="J233" i="1"/>
  <c r="K233" i="1" s="1"/>
  <c r="AD233" i="1" s="1"/>
  <c r="R233" i="1"/>
  <c r="O233" i="1"/>
  <c r="U233" i="1" l="1"/>
  <c r="S233" i="1"/>
  <c r="T233" i="1"/>
  <c r="P233" i="1"/>
  <c r="L233" i="1"/>
  <c r="M233" i="1" s="1"/>
  <c r="W233" i="1"/>
  <c r="V233" i="1"/>
  <c r="AK232" i="1"/>
  <c r="AQ232" i="1" s="1"/>
  <c r="Y233" i="1" l="1"/>
  <c r="Z233" i="1" l="1"/>
  <c r="AM233" i="1" s="1"/>
  <c r="AA233" i="1" l="1"/>
  <c r="AB233" i="1" s="1"/>
  <c r="AC233" i="1" s="1"/>
  <c r="AE233" i="1" s="1"/>
  <c r="AN233" i="1" l="1"/>
  <c r="X234" i="1"/>
  <c r="AG234" i="1" s="1"/>
  <c r="AI234" i="1" l="1"/>
  <c r="AL234" i="1" s="1"/>
  <c r="I234" i="1" s="1"/>
  <c r="AH234" i="1"/>
  <c r="AJ234" i="1" l="1"/>
  <c r="AO234" i="1" s="1"/>
  <c r="J234" i="1"/>
  <c r="K234" i="1" s="1"/>
  <c r="AD234" i="1" s="1"/>
  <c r="R234" i="1"/>
  <c r="O234" i="1"/>
  <c r="U234" i="1" l="1"/>
  <c r="V234" i="1" s="1"/>
  <c r="S234" i="1"/>
  <c r="T234" i="1"/>
  <c r="P234" i="1"/>
  <c r="L234" i="1"/>
  <c r="M234" i="1" s="1"/>
  <c r="AK233" i="1"/>
  <c r="AQ233" i="1" s="1"/>
  <c r="W234" i="1" l="1"/>
  <c r="Y234" i="1"/>
  <c r="Z234" i="1" l="1"/>
  <c r="AM234" i="1" s="1"/>
  <c r="AA234" i="1" l="1"/>
  <c r="AB234" i="1" s="1"/>
  <c r="AN234" i="1" l="1"/>
  <c r="AC234" i="1"/>
  <c r="AE234" i="1" s="1"/>
  <c r="X235" i="1"/>
  <c r="AG235" i="1" s="1"/>
  <c r="AH235" i="1" s="1"/>
  <c r="AI235" i="1" l="1"/>
  <c r="AL235" i="1" s="1"/>
  <c r="AJ235" i="1"/>
  <c r="AO235" i="1" s="1"/>
  <c r="I235" i="1" l="1"/>
  <c r="J235" i="1" s="1"/>
  <c r="K235" i="1" s="1"/>
  <c r="AD235" i="1" s="1"/>
  <c r="O235" i="1"/>
  <c r="P235" i="1" s="1"/>
  <c r="R235" i="1"/>
  <c r="AK234" i="1"/>
  <c r="AQ234" i="1" s="1"/>
  <c r="T235" i="1" l="1"/>
  <c r="L235" i="1"/>
  <c r="M235" i="1" s="1"/>
  <c r="Y235" i="1" s="1"/>
  <c r="S235" i="1"/>
  <c r="U235" i="1"/>
  <c r="W235" i="1" s="1"/>
  <c r="V235" i="1" l="1"/>
  <c r="Z235" i="1"/>
  <c r="AM235" i="1" s="1"/>
  <c r="AA235" i="1" l="1"/>
  <c r="AB235" i="1" s="1"/>
  <c r="AN235" i="1" l="1"/>
  <c r="X236" i="1"/>
  <c r="AG236" i="1" s="1"/>
  <c r="AI236" i="1" s="1"/>
  <c r="AL236" i="1" s="1"/>
  <c r="I236" i="1" s="1"/>
  <c r="AC235" i="1"/>
  <c r="AE235" i="1" s="1"/>
  <c r="AH236" i="1" l="1"/>
  <c r="AJ236" i="1" s="1"/>
  <c r="AK235" i="1" s="1"/>
  <c r="AQ235" i="1" s="1"/>
  <c r="J236" i="1"/>
  <c r="K236" i="1" s="1"/>
  <c r="AD236" i="1" s="1"/>
  <c r="R236" i="1"/>
  <c r="O236" i="1"/>
  <c r="U236" i="1" l="1"/>
  <c r="S236" i="1"/>
  <c r="T236" i="1"/>
  <c r="P236" i="1"/>
  <c r="L236" i="1"/>
  <c r="M236" i="1" s="1"/>
  <c r="V236" i="1"/>
  <c r="W236" i="1"/>
  <c r="AO236" i="1"/>
  <c r="Y236" i="1" l="1"/>
  <c r="Z236" i="1" l="1"/>
  <c r="AM236" i="1" s="1"/>
  <c r="AA236" i="1" l="1"/>
  <c r="AN236" i="1" s="1"/>
  <c r="AB236" i="1" l="1"/>
  <c r="X237" i="1" s="1"/>
  <c r="AC236" i="1" l="1"/>
  <c r="AE236" i="1" s="1"/>
  <c r="AG237" i="1"/>
  <c r="AI237" i="1" l="1"/>
  <c r="AL237" i="1" s="1"/>
  <c r="I237" i="1" s="1"/>
  <c r="AH237" i="1"/>
  <c r="AJ237" i="1" l="1"/>
  <c r="AO237" i="1" s="1"/>
  <c r="J237" i="1"/>
  <c r="K237" i="1" s="1"/>
  <c r="AD237" i="1" s="1"/>
  <c r="R237" i="1"/>
  <c r="O237" i="1"/>
  <c r="U237" i="1" l="1"/>
  <c r="W237" i="1" s="1"/>
  <c r="P237" i="1"/>
  <c r="L237" i="1"/>
  <c r="M237" i="1" s="1"/>
  <c r="T237" i="1"/>
  <c r="S237" i="1"/>
  <c r="AK236" i="1"/>
  <c r="AQ236" i="1" s="1"/>
  <c r="V237" i="1" l="1"/>
  <c r="Y237" i="1"/>
  <c r="Z237" i="1" l="1"/>
  <c r="AM237" i="1" s="1"/>
  <c r="AA237" i="1" l="1"/>
  <c r="AN237" i="1" s="1"/>
  <c r="AB237" i="1" l="1"/>
  <c r="AC237" i="1" l="1"/>
  <c r="AE237" i="1" s="1"/>
  <c r="X238" i="1"/>
  <c r="AG238" i="1" s="1"/>
  <c r="AH238" i="1" s="1"/>
  <c r="AJ238" i="1" s="1"/>
  <c r="AI238" i="1" l="1"/>
  <c r="AL238" i="1" s="1"/>
  <c r="AK237" i="1"/>
  <c r="AQ237" i="1" s="1"/>
  <c r="AO238" i="1"/>
  <c r="I238" i="1" l="1"/>
  <c r="J238" i="1" s="1"/>
  <c r="K238" i="1" s="1"/>
  <c r="AD238" i="1" s="1"/>
  <c r="O238" i="1"/>
  <c r="P238" i="1" s="1"/>
  <c r="R238" i="1"/>
  <c r="L238" i="1" l="1"/>
  <c r="M238" i="1" s="1"/>
  <c r="Y238" i="1" s="1"/>
  <c r="T238" i="1"/>
  <c r="U238" i="1"/>
  <c r="S238" i="1"/>
  <c r="Z238" i="1" l="1"/>
  <c r="AM238" i="1" s="1"/>
  <c r="W238" i="1"/>
  <c r="V238" i="1"/>
  <c r="AA238" i="1" l="1"/>
  <c r="AN238" i="1" s="1"/>
  <c r="AB238" i="1" l="1"/>
  <c r="X239" i="1" s="1"/>
  <c r="AG239" i="1" s="1"/>
  <c r="AH239" i="1" s="1"/>
  <c r="AJ239" i="1" s="1"/>
  <c r="AC238" i="1" l="1"/>
  <c r="AE238" i="1" s="1"/>
  <c r="AK238" i="1"/>
  <c r="AQ238" i="1" s="1"/>
  <c r="AO239" i="1"/>
  <c r="AI239" i="1"/>
  <c r="AL239" i="1" s="1"/>
  <c r="I239" i="1" s="1"/>
  <c r="J239" i="1" l="1"/>
  <c r="K239" i="1" s="1"/>
  <c r="AD239" i="1" s="1"/>
  <c r="R239" i="1"/>
  <c r="O239" i="1"/>
  <c r="U239" i="1" l="1"/>
  <c r="V239" i="1" s="1"/>
  <c r="S239" i="1"/>
  <c r="T239" i="1"/>
  <c r="P239" i="1"/>
  <c r="L239" i="1"/>
  <c r="M239" i="1" s="1"/>
  <c r="W239" i="1"/>
  <c r="Y239" i="1" l="1"/>
  <c r="Z239" i="1" l="1"/>
  <c r="AA239" i="1" l="1"/>
  <c r="AN239" i="1" s="1"/>
  <c r="AM239" i="1"/>
  <c r="AB239" i="1" l="1"/>
  <c r="AC239" i="1" s="1"/>
  <c r="AE239" i="1" s="1"/>
  <c r="X240" i="1" l="1"/>
  <c r="AG240" i="1" s="1"/>
  <c r="AH240" i="1" s="1"/>
  <c r="AJ240" i="1" s="1"/>
  <c r="AK239" i="1" l="1"/>
  <c r="AQ239" i="1" s="1"/>
  <c r="AO240" i="1"/>
  <c r="AI240" i="1"/>
  <c r="AL240" i="1" s="1"/>
  <c r="I240" i="1" s="1"/>
  <c r="J240" i="1" l="1"/>
  <c r="K240" i="1" s="1"/>
  <c r="AD240" i="1" s="1"/>
  <c r="R240" i="1"/>
  <c r="O240" i="1"/>
  <c r="U240" i="1" l="1"/>
  <c r="W240" i="1" s="1"/>
  <c r="S240" i="1"/>
  <c r="T240" i="1"/>
  <c r="P240" i="1"/>
  <c r="L240" i="1"/>
  <c r="M240" i="1" s="1"/>
  <c r="V240" i="1" l="1"/>
  <c r="Y240" i="1"/>
  <c r="Z240" i="1" l="1"/>
  <c r="AM240" i="1" s="1"/>
  <c r="AA240" i="1" l="1"/>
  <c r="AN240" i="1" s="1"/>
  <c r="AB240" i="1" l="1"/>
  <c r="X241" i="1" s="1"/>
  <c r="AG241" i="1" s="1"/>
  <c r="AC240" i="1" l="1"/>
  <c r="AE240" i="1" s="1"/>
  <c r="AI241" i="1"/>
  <c r="AL241" i="1" s="1"/>
  <c r="I241" i="1" s="1"/>
  <c r="AH241" i="1"/>
  <c r="AJ241" i="1" l="1"/>
  <c r="AO241" i="1" s="1"/>
  <c r="J241" i="1"/>
  <c r="K241" i="1" s="1"/>
  <c r="AD241" i="1" s="1"/>
  <c r="R241" i="1"/>
  <c r="O241" i="1"/>
  <c r="U241" i="1" l="1"/>
  <c r="W241" i="1" s="1"/>
  <c r="T241" i="1"/>
  <c r="S241" i="1"/>
  <c r="P241" i="1"/>
  <c r="L241" i="1"/>
  <c r="M241" i="1" s="1"/>
  <c r="V241" i="1"/>
  <c r="AK240" i="1"/>
  <c r="AQ240" i="1" s="1"/>
  <c r="Y241" i="1" l="1"/>
  <c r="Z241" i="1" l="1"/>
  <c r="AM241" i="1" s="1"/>
  <c r="AA241" i="1" l="1"/>
  <c r="AN241" i="1" s="1"/>
  <c r="AB241" i="1" l="1"/>
  <c r="X242" i="1" s="1"/>
  <c r="AG242" i="1" s="1"/>
  <c r="AC241" i="1" l="1"/>
  <c r="AE241" i="1" s="1"/>
  <c r="AI242" i="1"/>
  <c r="AL242" i="1" s="1"/>
  <c r="I242" i="1" s="1"/>
  <c r="AH242" i="1"/>
  <c r="AJ242" i="1" l="1"/>
  <c r="AK241" i="1" s="1"/>
  <c r="AQ241" i="1" s="1"/>
  <c r="J242" i="1"/>
  <c r="K242" i="1" s="1"/>
  <c r="AD242" i="1" s="1"/>
  <c r="R242" i="1"/>
  <c r="O242" i="1"/>
  <c r="U242" i="1" l="1"/>
  <c r="V242" i="1" s="1"/>
  <c r="T242" i="1"/>
  <c r="S242" i="1"/>
  <c r="P242" i="1"/>
  <c r="L242" i="1"/>
  <c r="M242" i="1" s="1"/>
  <c r="AO242" i="1"/>
  <c r="W242" i="1" l="1"/>
  <c r="Y242" i="1"/>
  <c r="Z242" i="1" l="1"/>
  <c r="AM242" i="1" s="1"/>
  <c r="AA242" i="1" l="1"/>
  <c r="AN242" i="1" s="1"/>
  <c r="AB242" i="1" l="1"/>
  <c r="AC242" i="1" l="1"/>
  <c r="AE242" i="1" s="1"/>
  <c r="X243" i="1"/>
  <c r="AG243" i="1" s="1"/>
  <c r="AH243" i="1" s="1"/>
  <c r="AJ243" i="1" s="1"/>
  <c r="AO243" i="1" s="1"/>
  <c r="AK242" i="1" l="1"/>
  <c r="AQ242" i="1" s="1"/>
  <c r="AI243" i="1"/>
  <c r="AL243" i="1" s="1"/>
  <c r="I243" i="1" l="1"/>
  <c r="J243" i="1" s="1"/>
  <c r="K243" i="1" s="1"/>
  <c r="R243" i="1"/>
  <c r="S243" i="1" s="1"/>
  <c r="O243" i="1"/>
  <c r="L243" i="1" s="1"/>
  <c r="AD243" i="1" l="1"/>
  <c r="T243" i="1"/>
  <c r="M243" i="1"/>
  <c r="P243" i="1"/>
  <c r="U243" i="1"/>
  <c r="W243" i="1" s="1"/>
  <c r="V243" i="1" l="1"/>
  <c r="Y243" i="1"/>
  <c r="Z243" i="1" s="1"/>
  <c r="AM243" i="1" s="1"/>
  <c r="AA243" i="1" l="1"/>
  <c r="AN243" i="1" l="1"/>
  <c r="AB243" i="1"/>
  <c r="X244" i="1" l="1"/>
  <c r="AC243" i="1"/>
  <c r="AE243" i="1" s="1"/>
  <c r="AG244" i="1" l="1"/>
  <c r="AH244" i="1" s="1"/>
  <c r="AJ244" i="1" s="1"/>
  <c r="AI244" i="1" l="1"/>
  <c r="AL244" i="1" s="1"/>
  <c r="R244" i="1" s="1"/>
  <c r="AO244" i="1"/>
  <c r="AK243" i="1"/>
  <c r="AQ243" i="1" s="1"/>
  <c r="O244" i="1" l="1"/>
  <c r="I244" i="1"/>
  <c r="J244" i="1" s="1"/>
  <c r="K244" i="1" s="1"/>
  <c r="AD244" i="1" s="1"/>
  <c r="S244" i="1"/>
  <c r="P244" i="1"/>
  <c r="L244" i="1"/>
  <c r="U244" i="1" l="1"/>
  <c r="M244" i="1"/>
  <c r="Y244" i="1" s="1"/>
  <c r="T244" i="1"/>
  <c r="W244" i="1"/>
  <c r="V244" i="1"/>
  <c r="Z244" i="1" l="1"/>
  <c r="AM244" i="1" s="1"/>
  <c r="AA244" i="1" l="1"/>
  <c r="AN244" i="1" l="1"/>
  <c r="AB244" i="1"/>
  <c r="AC244" i="1" l="1"/>
  <c r="AE244" i="1" s="1"/>
  <c r="X245" i="1"/>
  <c r="AG245" i="1" l="1"/>
  <c r="AH245" i="1" s="1"/>
  <c r="AJ245" i="1" s="1"/>
  <c r="AI245" i="1" l="1"/>
  <c r="AL245" i="1" s="1"/>
  <c r="AO245" i="1"/>
  <c r="AK244" i="1"/>
  <c r="AQ244" i="1" s="1"/>
  <c r="I245" i="1" l="1"/>
  <c r="J245" i="1" s="1"/>
  <c r="K245" i="1" s="1"/>
  <c r="AD245" i="1" s="1"/>
  <c r="R245" i="1"/>
  <c r="O245" i="1"/>
  <c r="P245" i="1" l="1"/>
  <c r="L245" i="1"/>
  <c r="M245" i="1" s="1"/>
  <c r="Y245" i="1" s="1"/>
  <c r="T245" i="1"/>
  <c r="S245" i="1"/>
  <c r="U245" i="1"/>
  <c r="Z245" i="1" l="1"/>
  <c r="AM245" i="1" s="1"/>
  <c r="W245" i="1"/>
  <c r="V245" i="1"/>
  <c r="AA245" i="1" l="1"/>
  <c r="AN245" i="1" s="1"/>
  <c r="AB245" i="1" l="1"/>
  <c r="X246" i="1" s="1"/>
  <c r="AC245" i="1" l="1"/>
  <c r="AE245" i="1" s="1"/>
  <c r="AG246" i="1"/>
  <c r="AH246" i="1" s="1"/>
  <c r="AJ246" i="1" s="1"/>
  <c r="AI246" i="1" l="1"/>
  <c r="AL246" i="1" s="1"/>
  <c r="AO246" i="1"/>
  <c r="AK245" i="1"/>
  <c r="AQ245" i="1" s="1"/>
  <c r="I246" i="1" l="1"/>
  <c r="J246" i="1" s="1"/>
  <c r="K246" i="1" s="1"/>
  <c r="AD246" i="1" s="1"/>
  <c r="O246" i="1"/>
  <c r="R246" i="1"/>
  <c r="U246" i="1" l="1"/>
  <c r="T246" i="1"/>
  <c r="S246" i="1"/>
  <c r="L246" i="1"/>
  <c r="M246" i="1" s="1"/>
  <c r="Y246" i="1" s="1"/>
  <c r="P246" i="1"/>
  <c r="Z246" i="1" l="1"/>
  <c r="AM246" i="1" s="1"/>
  <c r="W246" i="1"/>
  <c r="V246" i="1"/>
  <c r="AA246" i="1" l="1"/>
  <c r="AN246" i="1" s="1"/>
  <c r="AB246" i="1" l="1"/>
  <c r="X247" i="1" s="1"/>
  <c r="AG247" i="1" s="1"/>
  <c r="AI247" i="1" s="1"/>
  <c r="AL247" i="1" s="1"/>
  <c r="I247" i="1" s="1"/>
  <c r="AC246" i="1"/>
  <c r="AE246" i="1" s="1"/>
  <c r="AH247" i="1"/>
  <c r="AJ247" i="1" s="1"/>
  <c r="AO247" i="1" l="1"/>
  <c r="AK246" i="1"/>
  <c r="AQ246" i="1" s="1"/>
  <c r="J247" i="1"/>
  <c r="K247" i="1" s="1"/>
  <c r="AD247" i="1" s="1"/>
  <c r="R247" i="1"/>
  <c r="O247" i="1"/>
  <c r="U247" i="1" l="1"/>
  <c r="P247" i="1"/>
  <c r="L247" i="1"/>
  <c r="M247" i="1" s="1"/>
  <c r="S247" i="1"/>
  <c r="T247" i="1"/>
  <c r="V247" i="1"/>
  <c r="W247" i="1"/>
  <c r="Y247" i="1" l="1"/>
  <c r="Z247" i="1" s="1"/>
  <c r="AA247" i="1" s="1"/>
  <c r="AM247" i="1" l="1"/>
  <c r="AN247" i="1"/>
  <c r="AB247" i="1"/>
  <c r="X248" i="1" l="1"/>
  <c r="AC247" i="1"/>
  <c r="AE247" i="1" s="1"/>
  <c r="AG248" i="1" l="1"/>
  <c r="AH248" i="1" s="1"/>
  <c r="AJ248" i="1" s="1"/>
  <c r="AI248" i="1" l="1"/>
  <c r="AL248" i="1" s="1"/>
  <c r="I248" i="1" s="1"/>
  <c r="AK247" i="1"/>
  <c r="AQ247" i="1" s="1"/>
  <c r="AO248" i="1"/>
  <c r="R248" i="1" l="1"/>
  <c r="S248" i="1" s="1"/>
  <c r="O248" i="1"/>
  <c r="P248" i="1" s="1"/>
  <c r="J248" i="1"/>
  <c r="K248" i="1" s="1"/>
  <c r="AD248" i="1" s="1"/>
  <c r="U248" i="1" l="1"/>
  <c r="L248" i="1"/>
  <c r="M248" i="1" s="1"/>
  <c r="Y248" i="1" s="1"/>
  <c r="T248" i="1"/>
  <c r="Z248" i="1" l="1"/>
  <c r="AM248" i="1" s="1"/>
  <c r="W248" i="1"/>
  <c r="V248" i="1"/>
  <c r="AA248" i="1" l="1"/>
  <c r="AN248" i="1" s="1"/>
  <c r="AB248" i="1" l="1"/>
  <c r="AC248" i="1" s="1"/>
  <c r="AE248" i="1" s="1"/>
  <c r="X249" i="1" l="1"/>
  <c r="AG249" i="1" s="1"/>
  <c r="AI249" i="1" l="1"/>
  <c r="AL249" i="1" s="1"/>
  <c r="I249" i="1" s="1"/>
  <c r="AH249" i="1"/>
  <c r="AJ249" i="1" l="1"/>
  <c r="AO249" i="1" s="1"/>
  <c r="J249" i="1"/>
  <c r="K249" i="1" s="1"/>
  <c r="AD249" i="1" s="1"/>
  <c r="R249" i="1"/>
  <c r="O249" i="1"/>
  <c r="U249" i="1" l="1"/>
  <c r="P249" i="1"/>
  <c r="L249" i="1"/>
  <c r="M249" i="1" s="1"/>
  <c r="V249" i="1"/>
  <c r="W249" i="1"/>
  <c r="S249" i="1"/>
  <c r="T249" i="1"/>
  <c r="AK248" i="1"/>
  <c r="AQ248" i="1" s="1"/>
  <c r="Y249" i="1" l="1"/>
  <c r="Z249" i="1" l="1"/>
  <c r="AA249" i="1" s="1"/>
  <c r="AM249" i="1" l="1"/>
  <c r="AN249" i="1"/>
  <c r="AB249" i="1"/>
  <c r="AC249" i="1" l="1"/>
  <c r="AE249" i="1" s="1"/>
  <c r="X250" i="1"/>
  <c r="AG250" i="1" l="1"/>
  <c r="AI250" i="1" l="1"/>
  <c r="AL250" i="1" s="1"/>
  <c r="I250" i="1" s="1"/>
  <c r="AH250" i="1"/>
  <c r="AJ250" i="1" l="1"/>
  <c r="AK249" i="1" s="1"/>
  <c r="AQ249" i="1" s="1"/>
  <c r="J250" i="1"/>
  <c r="K250" i="1" s="1"/>
  <c r="AD250" i="1" s="1"/>
  <c r="R250" i="1"/>
  <c r="O250" i="1"/>
  <c r="U250" i="1" l="1"/>
  <c r="V250" i="1" s="1"/>
  <c r="P250" i="1"/>
  <c r="L250" i="1"/>
  <c r="M250" i="1" s="1"/>
  <c r="W250" i="1"/>
  <c r="S250" i="1"/>
  <c r="T250" i="1"/>
  <c r="AO250" i="1"/>
  <c r="Y250" i="1" l="1"/>
  <c r="Z250" i="1" s="1"/>
  <c r="AA250" i="1" s="1"/>
  <c r="AM250" i="1" l="1"/>
  <c r="AN250" i="1"/>
  <c r="AB250" i="1" l="1"/>
  <c r="AC250" i="1" s="1"/>
  <c r="AE250" i="1" s="1"/>
  <c r="X251" i="1" l="1"/>
  <c r="AG251" i="1" s="1"/>
  <c r="AI251" i="1" l="1"/>
  <c r="AL251" i="1" s="1"/>
  <c r="I251" i="1" s="1"/>
  <c r="AH251" i="1"/>
  <c r="AJ251" i="1" l="1"/>
  <c r="AO251" i="1" s="1"/>
  <c r="J251" i="1"/>
  <c r="K251" i="1" s="1"/>
  <c r="AD251" i="1" s="1"/>
  <c r="R251" i="1"/>
  <c r="O251" i="1"/>
  <c r="U251" i="1" l="1"/>
  <c r="V251" i="1" s="1"/>
  <c r="S251" i="1"/>
  <c r="T251" i="1"/>
  <c r="P251" i="1"/>
  <c r="L251" i="1"/>
  <c r="M251" i="1" s="1"/>
  <c r="AK250" i="1"/>
  <c r="AQ250" i="1" s="1"/>
  <c r="W251" i="1" l="1"/>
  <c r="Y251" i="1"/>
  <c r="Z251" i="1" l="1"/>
  <c r="AM251" i="1" s="1"/>
  <c r="AA251" i="1" l="1"/>
  <c r="AN251" i="1" s="1"/>
  <c r="AB251" i="1" l="1"/>
  <c r="X252" i="1" s="1"/>
  <c r="AG252" i="1" s="1"/>
  <c r="AC251" i="1" l="1"/>
  <c r="AE251" i="1" s="1"/>
  <c r="AI252" i="1"/>
  <c r="AL252" i="1" s="1"/>
  <c r="I252" i="1" s="1"/>
  <c r="AH252" i="1"/>
  <c r="AJ252" i="1" l="1"/>
  <c r="AK251" i="1" s="1"/>
  <c r="AQ251" i="1" s="1"/>
  <c r="J252" i="1"/>
  <c r="K252" i="1" s="1"/>
  <c r="AD252" i="1" s="1"/>
  <c r="R252" i="1"/>
  <c r="O252" i="1"/>
  <c r="U252" i="1" l="1"/>
  <c r="T252" i="1"/>
  <c r="S252" i="1"/>
  <c r="P252" i="1"/>
  <c r="L252" i="1"/>
  <c r="M252" i="1" s="1"/>
  <c r="V252" i="1"/>
  <c r="W252" i="1"/>
  <c r="AO252" i="1"/>
  <c r="Y252" i="1" l="1"/>
  <c r="Z252" i="1" l="1"/>
  <c r="AM252" i="1" s="1"/>
  <c r="AA252" i="1" l="1"/>
  <c r="AN252" i="1" s="1"/>
  <c r="AB252" i="1" l="1"/>
  <c r="AC252" i="1" s="1"/>
  <c r="AE252" i="1" s="1"/>
  <c r="X253" i="1" l="1"/>
  <c r="AG253" i="1" s="1"/>
  <c r="AI253" i="1" l="1"/>
  <c r="AL253" i="1" s="1"/>
  <c r="I253" i="1" s="1"/>
  <c r="AH253" i="1"/>
  <c r="AJ253" i="1" l="1"/>
  <c r="AK252" i="1" s="1"/>
  <c r="AQ252" i="1" s="1"/>
  <c r="J253" i="1"/>
  <c r="K253" i="1" s="1"/>
  <c r="AD253" i="1" s="1"/>
  <c r="R253" i="1"/>
  <c r="O253" i="1"/>
  <c r="U253" i="1" l="1"/>
  <c r="W253" i="1" s="1"/>
  <c r="P253" i="1"/>
  <c r="L253" i="1"/>
  <c r="M253" i="1" s="1"/>
  <c r="S253" i="1"/>
  <c r="T253" i="1"/>
  <c r="AO253" i="1"/>
  <c r="V253" i="1" l="1"/>
  <c r="Y253" i="1"/>
  <c r="Z253" i="1" l="1"/>
  <c r="AM253" i="1" s="1"/>
  <c r="AA253" i="1" l="1"/>
  <c r="AN253" i="1" s="1"/>
  <c r="AB253" i="1" l="1"/>
  <c r="X254" i="1" s="1"/>
  <c r="AC253" i="1" l="1"/>
  <c r="AE253" i="1" s="1"/>
  <c r="AG254" i="1"/>
  <c r="AH254" i="1" s="1"/>
  <c r="AJ254" i="1" s="1"/>
  <c r="AI254" i="1" l="1"/>
  <c r="AL254" i="1" s="1"/>
  <c r="I254" i="1" s="1"/>
  <c r="AO254" i="1"/>
  <c r="AK253" i="1"/>
  <c r="AQ253" i="1" s="1"/>
  <c r="J254" i="1" l="1"/>
  <c r="K254" i="1" s="1"/>
  <c r="AD254" i="1" s="1"/>
  <c r="R254" i="1"/>
  <c r="O254" i="1"/>
  <c r="U254" i="1" l="1"/>
  <c r="P254" i="1"/>
  <c r="L254" i="1"/>
  <c r="M254" i="1" s="1"/>
  <c r="Y254" i="1" s="1"/>
  <c r="S254" i="1"/>
  <c r="T254" i="1"/>
  <c r="V254" i="1"/>
  <c r="W254" i="1"/>
  <c r="Z254" i="1" l="1"/>
  <c r="AA254" i="1" s="1"/>
  <c r="AM254" i="1" l="1"/>
  <c r="AN254" i="1"/>
  <c r="AB254" i="1"/>
  <c r="X255" i="1" l="1"/>
  <c r="AC254" i="1"/>
  <c r="AE254" i="1" s="1"/>
  <c r="AG255" i="1" l="1"/>
  <c r="AI255" i="1" l="1"/>
  <c r="AL255" i="1" s="1"/>
  <c r="I255" i="1" s="1"/>
  <c r="AH255" i="1"/>
  <c r="AJ255" i="1" l="1"/>
  <c r="AO255" i="1" s="1"/>
  <c r="J255" i="1"/>
  <c r="K255" i="1" s="1"/>
  <c r="AD255" i="1" s="1"/>
  <c r="R255" i="1"/>
  <c r="O255" i="1"/>
  <c r="U255" i="1" l="1"/>
  <c r="W255" i="1" s="1"/>
  <c r="AK254" i="1"/>
  <c r="AQ254" i="1" s="1"/>
  <c r="T255" i="1"/>
  <c r="S255" i="1"/>
  <c r="P255" i="1"/>
  <c r="L255" i="1"/>
  <c r="M255" i="1" s="1"/>
  <c r="Y255" i="1" s="1"/>
  <c r="Z255" i="1" l="1"/>
  <c r="V255" i="1"/>
  <c r="AA255" i="1" l="1"/>
  <c r="AN255" i="1" s="1"/>
  <c r="AM255" i="1"/>
  <c r="AB255" i="1" l="1"/>
  <c r="X256" i="1" l="1"/>
  <c r="AC255" i="1"/>
  <c r="AE255" i="1" s="1"/>
  <c r="AG256" i="1" l="1"/>
  <c r="AI256" i="1" l="1"/>
  <c r="AL256" i="1" s="1"/>
  <c r="I256" i="1" s="1"/>
  <c r="AH256" i="1"/>
  <c r="AJ256" i="1" l="1"/>
  <c r="AO256" i="1" s="1"/>
  <c r="J256" i="1"/>
  <c r="K256" i="1" s="1"/>
  <c r="AD256" i="1" s="1"/>
  <c r="R256" i="1"/>
  <c r="O256" i="1"/>
  <c r="U256" i="1" l="1"/>
  <c r="W256" i="1" s="1"/>
  <c r="P256" i="1"/>
  <c r="L256" i="1"/>
  <c r="M256" i="1" s="1"/>
  <c r="T256" i="1"/>
  <c r="S256" i="1"/>
  <c r="AK255" i="1"/>
  <c r="AQ255" i="1" s="1"/>
  <c r="V256" i="1" l="1"/>
  <c r="Y256" i="1"/>
  <c r="Z256" i="1" l="1"/>
  <c r="AM256" i="1" s="1"/>
  <c r="AA256" i="1" l="1"/>
  <c r="AN256" i="1" s="1"/>
  <c r="AB256" i="1"/>
  <c r="X257" i="1" s="1"/>
  <c r="AC256" i="1" l="1"/>
  <c r="AE256" i="1" s="1"/>
  <c r="AG257" i="1"/>
  <c r="AI257" i="1" l="1"/>
  <c r="AL257" i="1" s="1"/>
  <c r="I257" i="1" s="1"/>
  <c r="AH257" i="1"/>
  <c r="AJ257" i="1" l="1"/>
  <c r="AK256" i="1" s="1"/>
  <c r="AQ256" i="1" s="1"/>
  <c r="J257" i="1"/>
  <c r="K257" i="1" s="1"/>
  <c r="AD257" i="1" s="1"/>
  <c r="R257" i="1"/>
  <c r="O257" i="1"/>
  <c r="U257" i="1" l="1"/>
  <c r="V257" i="1" s="1"/>
  <c r="P257" i="1"/>
  <c r="L257" i="1"/>
  <c r="M257" i="1" s="1"/>
  <c r="S257" i="1"/>
  <c r="T257" i="1"/>
  <c r="AO257" i="1"/>
  <c r="Y257" i="1" l="1"/>
  <c r="W257" i="1"/>
  <c r="Z257" i="1" l="1"/>
  <c r="AM257" i="1" s="1"/>
  <c r="AA257" i="1" l="1"/>
  <c r="AB257" i="1" s="1"/>
  <c r="AN257" i="1" l="1"/>
  <c r="X258" i="1"/>
  <c r="AG258" i="1" s="1"/>
  <c r="AH258" i="1" s="1"/>
  <c r="AC257" i="1"/>
  <c r="AE257" i="1" s="1"/>
  <c r="AI258" i="1" l="1"/>
  <c r="AL258" i="1" s="1"/>
  <c r="AJ258" i="1"/>
  <c r="AK257" i="1" s="1"/>
  <c r="AQ257" i="1" s="1"/>
  <c r="I258" i="1" l="1"/>
  <c r="J258" i="1" s="1"/>
  <c r="K258" i="1" s="1"/>
  <c r="R258" i="1"/>
  <c r="S258" i="1" s="1"/>
  <c r="O258" i="1"/>
  <c r="P258" i="1" s="1"/>
  <c r="AO258" i="1"/>
  <c r="AD258" i="1" l="1"/>
  <c r="T258" i="1"/>
  <c r="U258" i="1"/>
  <c r="V258" i="1" s="1"/>
  <c r="L258" i="1"/>
  <c r="M258" i="1" s="1"/>
  <c r="Y258" i="1" s="1"/>
  <c r="W258" i="1" l="1"/>
  <c r="Z258" i="1"/>
  <c r="AM258" i="1" s="1"/>
  <c r="AA258" i="1" l="1"/>
  <c r="AN258" i="1" s="1"/>
  <c r="AB258" i="1" l="1"/>
  <c r="AC258" i="1" s="1"/>
  <c r="AE258" i="1" s="1"/>
  <c r="X259" i="1" l="1"/>
  <c r="AG259" i="1" s="1"/>
  <c r="AH259" i="1" s="1"/>
  <c r="AJ259" i="1" s="1"/>
  <c r="AI259" i="1" l="1"/>
  <c r="AL259" i="1" s="1"/>
  <c r="I259" i="1" s="1"/>
  <c r="AK258" i="1"/>
  <c r="AQ258" i="1" s="1"/>
  <c r="AO259" i="1"/>
  <c r="J259" i="1" l="1"/>
  <c r="K259" i="1" s="1"/>
  <c r="AD259" i="1" s="1"/>
  <c r="R259" i="1"/>
  <c r="O259" i="1"/>
  <c r="U259" i="1" l="1"/>
  <c r="V259" i="1" s="1"/>
  <c r="P259" i="1"/>
  <c r="L259" i="1"/>
  <c r="M259" i="1" s="1"/>
  <c r="Y259" i="1" s="1"/>
  <c r="W259" i="1"/>
  <c r="S259" i="1"/>
  <c r="T259" i="1"/>
  <c r="Z259" i="1" l="1"/>
  <c r="AA259" i="1" s="1"/>
  <c r="AM259" i="1" l="1"/>
  <c r="AN259" i="1"/>
  <c r="AB259" i="1" l="1"/>
  <c r="AC259" i="1" l="1"/>
  <c r="AE259" i="1" s="1"/>
  <c r="X260" i="1"/>
  <c r="AG260" i="1" l="1"/>
  <c r="AI260" i="1" l="1"/>
  <c r="AL260" i="1" s="1"/>
  <c r="I260" i="1" s="1"/>
  <c r="AH260" i="1"/>
  <c r="AJ260" i="1" l="1"/>
  <c r="AO260" i="1" s="1"/>
  <c r="J260" i="1"/>
  <c r="K260" i="1" s="1"/>
  <c r="AD260" i="1" s="1"/>
  <c r="R260" i="1"/>
  <c r="O260" i="1"/>
  <c r="U260" i="1" l="1"/>
  <c r="V260" i="1" s="1"/>
  <c r="S260" i="1"/>
  <c r="T260" i="1"/>
  <c r="P260" i="1"/>
  <c r="L260" i="1"/>
  <c r="M260" i="1" s="1"/>
  <c r="AK259" i="1"/>
  <c r="AQ259" i="1" s="1"/>
  <c r="W260" i="1" l="1"/>
  <c r="Y260" i="1"/>
  <c r="Z260" i="1" l="1"/>
  <c r="AM260" i="1" s="1"/>
  <c r="AA260" i="1" l="1"/>
  <c r="AN260" i="1" s="1"/>
  <c r="AB260" i="1" l="1"/>
  <c r="X261" i="1" s="1"/>
  <c r="AC260" i="1" l="1"/>
  <c r="AE260" i="1" s="1"/>
  <c r="AG261" i="1"/>
  <c r="AI261" i="1" l="1"/>
  <c r="AL261" i="1" s="1"/>
  <c r="I261" i="1" s="1"/>
  <c r="AH261" i="1"/>
  <c r="AJ261" i="1" s="1"/>
  <c r="AK260" i="1" l="1"/>
  <c r="AQ260" i="1" s="1"/>
  <c r="AO261" i="1"/>
  <c r="J261" i="1"/>
  <c r="K261" i="1" s="1"/>
  <c r="AD261" i="1" s="1"/>
  <c r="R261" i="1"/>
  <c r="O261" i="1"/>
  <c r="L261" i="1" l="1"/>
  <c r="M261" i="1" s="1"/>
  <c r="P261" i="1"/>
  <c r="T261" i="1"/>
  <c r="S261" i="1"/>
  <c r="U261" i="1"/>
  <c r="Y261" i="1" l="1"/>
  <c r="Z261" i="1" s="1"/>
  <c r="AM261" i="1" s="1"/>
  <c r="V261" i="1"/>
  <c r="W261" i="1"/>
  <c r="AA261" i="1" l="1"/>
  <c r="AN261" i="1" s="1"/>
  <c r="AB261" i="1" l="1"/>
  <c r="X262" i="1" s="1"/>
  <c r="AC261" i="1" l="1"/>
  <c r="AE261" i="1" s="1"/>
  <c r="AG262" i="1"/>
  <c r="AH262" i="1" s="1"/>
  <c r="AJ262" i="1" s="1"/>
  <c r="AO262" i="1" l="1"/>
  <c r="AK261" i="1"/>
  <c r="AQ261" i="1" s="1"/>
  <c r="AI262" i="1"/>
  <c r="AL262" i="1" s="1"/>
  <c r="I262" i="1" s="1"/>
  <c r="J262" i="1" l="1"/>
  <c r="K262" i="1" s="1"/>
  <c r="AD262" i="1" s="1"/>
  <c r="O262" i="1"/>
  <c r="R262" i="1"/>
  <c r="S262" i="1" l="1"/>
  <c r="T262" i="1"/>
  <c r="U262" i="1"/>
  <c r="P262" i="1"/>
  <c r="L262" i="1"/>
  <c r="M262" i="1" s="1"/>
  <c r="V262" i="1" l="1"/>
  <c r="W262" i="1"/>
  <c r="Y262" i="1"/>
  <c r="Z262" i="1" l="1"/>
  <c r="AM262" i="1" s="1"/>
  <c r="AA262" i="1" l="1"/>
  <c r="AN262" i="1" s="1"/>
  <c r="AB262" i="1" l="1"/>
  <c r="AC262" i="1" s="1"/>
  <c r="AE262" i="1" s="1"/>
  <c r="X263" i="1" l="1"/>
  <c r="AG263" i="1" s="1"/>
  <c r="AH263" i="1" s="1"/>
  <c r="AJ263" i="1" s="1"/>
  <c r="AI263" i="1" l="1"/>
  <c r="AL263" i="1" s="1"/>
  <c r="AK262" i="1"/>
  <c r="AQ262" i="1" s="1"/>
  <c r="AO263" i="1"/>
  <c r="R263" i="1" l="1"/>
  <c r="S263" i="1" s="1"/>
  <c r="I263" i="1"/>
  <c r="U263" i="1" s="1"/>
  <c r="O263" i="1"/>
  <c r="P263" i="1" s="1"/>
  <c r="J263" i="1" l="1"/>
  <c r="K263" i="1" s="1"/>
  <c r="AD263" i="1" s="1"/>
  <c r="L263" i="1"/>
  <c r="W263" i="1"/>
  <c r="V263" i="1"/>
  <c r="T263" i="1" l="1"/>
  <c r="M263" i="1"/>
  <c r="Y263" i="1" s="1"/>
  <c r="Z263" i="1" l="1"/>
  <c r="AM263" i="1" l="1"/>
  <c r="AA263" i="1"/>
  <c r="AN263" i="1" l="1"/>
  <c r="AB263" i="1"/>
  <c r="AC263" i="1" l="1"/>
  <c r="AE263" i="1" s="1"/>
  <c r="X264" i="1"/>
  <c r="AG264" i="1" s="1"/>
  <c r="AH264" i="1" s="1"/>
  <c r="AJ264" i="1" s="1"/>
  <c r="AK263" i="1" s="1"/>
  <c r="AQ263" i="1" s="1"/>
  <c r="AI264" i="1" l="1"/>
  <c r="AL264" i="1" s="1"/>
  <c r="I264" i="1" s="1"/>
  <c r="J264" i="1" s="1"/>
  <c r="K264" i="1" s="1"/>
  <c r="AD264" i="1" s="1"/>
  <c r="AO264" i="1"/>
  <c r="O264" i="1" l="1"/>
  <c r="L264" i="1" s="1"/>
  <c r="M264" i="1" s="1"/>
  <c r="R264" i="1"/>
  <c r="S264" i="1" s="1"/>
  <c r="U264" i="1"/>
  <c r="P264" i="1" l="1"/>
  <c r="T264" i="1"/>
  <c r="Y264" i="1"/>
  <c r="Z264" i="1" s="1"/>
  <c r="AM264" i="1" s="1"/>
  <c r="W264" i="1"/>
  <c r="V264" i="1"/>
  <c r="AA264" i="1" l="1"/>
  <c r="AN264" i="1" s="1"/>
  <c r="AB264" i="1" l="1"/>
  <c r="AC264" i="1" l="1"/>
  <c r="AE264" i="1" s="1"/>
  <c r="X265" i="1"/>
  <c r="AG265" i="1" l="1"/>
  <c r="AH265" i="1" s="1"/>
  <c r="AJ265" i="1" s="1"/>
  <c r="AK264" i="1" l="1"/>
  <c r="AQ264" i="1" s="1"/>
  <c r="AO265" i="1"/>
  <c r="AI265" i="1"/>
  <c r="AL265" i="1" s="1"/>
  <c r="I265" i="1" s="1"/>
  <c r="J265" i="1" l="1"/>
  <c r="K265" i="1" s="1"/>
  <c r="AD265" i="1" s="1"/>
  <c r="R265" i="1"/>
  <c r="O265" i="1"/>
  <c r="P265" i="1" l="1"/>
  <c r="L265" i="1"/>
  <c r="M265" i="1" s="1"/>
  <c r="Y265" i="1" s="1"/>
  <c r="U265" i="1"/>
  <c r="S265" i="1"/>
  <c r="T265" i="1"/>
  <c r="V265" i="1" l="1"/>
  <c r="W265" i="1"/>
  <c r="Z265" i="1"/>
  <c r="AM265" i="1" s="1"/>
  <c r="AA265" i="1" l="1"/>
  <c r="AN265" i="1" s="1"/>
  <c r="AB265" i="1" l="1"/>
  <c r="AC265" i="1" s="1"/>
  <c r="AE265" i="1" s="1"/>
  <c r="X266" i="1" l="1"/>
  <c r="AG266" i="1" s="1"/>
  <c r="AH266" i="1" s="1"/>
  <c r="AJ266" i="1" s="1"/>
  <c r="AK265" i="1" l="1"/>
  <c r="AQ265" i="1" s="1"/>
  <c r="AO266" i="1"/>
  <c r="AO14" i="1" s="1"/>
  <c r="AI266" i="1"/>
  <c r="AL266" i="1" s="1"/>
  <c r="I266" i="1" s="1"/>
  <c r="J266" i="1" l="1"/>
  <c r="K266" i="1" s="1"/>
  <c r="AD266" i="1" s="1"/>
  <c r="R266" i="1"/>
  <c r="O266" i="1"/>
  <c r="P266" i="1" l="1"/>
  <c r="L266" i="1"/>
  <c r="M266" i="1" s="1"/>
  <c r="Y266" i="1" s="1"/>
  <c r="U266" i="1"/>
  <c r="T266" i="1"/>
  <c r="S266" i="1"/>
  <c r="Z266" i="1" l="1"/>
  <c r="AM266" i="1" s="1"/>
  <c r="AM14" i="1" s="1"/>
  <c r="V266" i="1"/>
  <c r="W266" i="1"/>
  <c r="AA266" i="1" l="1"/>
  <c r="AN266" i="1" s="1"/>
  <c r="AN14" i="1" s="1"/>
  <c r="AB266" i="1" l="1"/>
  <c r="AC266" i="1" s="1"/>
  <c r="AE266" i="1" s="1"/>
  <c r="AP267" i="1" l="1"/>
  <c r="AK266" i="1" s="1"/>
  <c r="AQ266" i="1" s="1"/>
  <c r="AQ14" i="1" s="1"/>
  <c r="AT7" i="1" s="1"/>
  <c r="AP14" i="1"/>
  <c r="AP12" i="1" s="1"/>
  <c r="AQ12" i="1" l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H5" i="4" l="1"/>
  <c r="D5" i="4"/>
  <c r="I5" i="4" s="1"/>
  <c r="E5" i="4"/>
  <c r="J5" i="4" s="1"/>
  <c r="F5" i="4"/>
  <c r="K5" i="4" s="1"/>
  <c r="F6" i="4" l="1"/>
  <c r="K6" i="4" s="1"/>
  <c r="D6" i="4"/>
  <c r="I6" i="4" s="1"/>
  <c r="E6" i="4"/>
  <c r="J6" i="4" s="1"/>
  <c r="H6" i="4"/>
  <c r="F7" i="4" l="1"/>
  <c r="K7" i="4" s="1"/>
  <c r="D7" i="4"/>
  <c r="I7" i="4" s="1"/>
  <c r="E7" i="4"/>
  <c r="J7" i="4" s="1"/>
  <c r="H7" i="4"/>
  <c r="F8" i="4" l="1"/>
  <c r="K8" i="4" s="1"/>
  <c r="D8" i="4"/>
  <c r="I8" i="4" s="1"/>
  <c r="E8" i="4"/>
  <c r="J8" i="4" s="1"/>
  <c r="H8" i="4"/>
  <c r="F9" i="4" l="1"/>
  <c r="K9" i="4" s="1"/>
  <c r="D9" i="4"/>
  <c r="I9" i="4" s="1"/>
  <c r="E9" i="4"/>
  <c r="J9" i="4" s="1"/>
  <c r="H9" i="4"/>
  <c r="E10" i="4" l="1"/>
  <c r="J10" i="4" s="1"/>
  <c r="F10" i="4"/>
  <c r="K10" i="4" s="1"/>
  <c r="D10" i="4"/>
  <c r="I10" i="4" s="1"/>
  <c r="H10" i="4"/>
  <c r="E11" i="4" l="1"/>
  <c r="J11" i="4" s="1"/>
  <c r="F11" i="4"/>
  <c r="K11" i="4" s="1"/>
  <c r="D11" i="4"/>
  <c r="I11" i="4" s="1"/>
  <c r="H11" i="4"/>
  <c r="F12" i="4" l="1"/>
  <c r="K12" i="4" s="1"/>
  <c r="E12" i="4"/>
  <c r="J12" i="4" s="1"/>
  <c r="D12" i="4"/>
  <c r="I12" i="4" s="1"/>
  <c r="H12" i="4"/>
  <c r="F13" i="4" l="1"/>
  <c r="K13" i="4" s="1"/>
  <c r="D13" i="4"/>
  <c r="I13" i="4" s="1"/>
  <c r="E13" i="4"/>
  <c r="J13" i="4" s="1"/>
  <c r="H13" i="4"/>
  <c r="D14" i="4" l="1"/>
  <c r="I14" i="4" s="1"/>
  <c r="E14" i="4"/>
  <c r="J14" i="4" s="1"/>
  <c r="F14" i="4"/>
  <c r="K14" i="4" s="1"/>
  <c r="H14" i="4"/>
  <c r="E15" i="4" l="1"/>
  <c r="J15" i="4" s="1"/>
  <c r="D15" i="4"/>
  <c r="I15" i="4" s="1"/>
  <c r="F15" i="4"/>
  <c r="K15" i="4" s="1"/>
  <c r="H15" i="4"/>
  <c r="D16" i="4" l="1"/>
  <c r="I16" i="4" s="1"/>
  <c r="F16" i="4"/>
  <c r="K16" i="4" s="1"/>
  <c r="E16" i="4"/>
  <c r="J16" i="4" s="1"/>
  <c r="H16" i="4"/>
  <c r="D17" i="4" l="1"/>
  <c r="I17" i="4" s="1"/>
  <c r="E17" i="4"/>
  <c r="J17" i="4" s="1"/>
  <c r="F17" i="4"/>
  <c r="K17" i="4" s="1"/>
  <c r="H17" i="4"/>
  <c r="D18" i="4" l="1"/>
  <c r="I18" i="4" s="1"/>
  <c r="E18" i="4"/>
  <c r="J18" i="4" s="1"/>
  <c r="F18" i="4"/>
  <c r="K18" i="4" s="1"/>
  <c r="H18" i="4"/>
  <c r="D19" i="4" l="1"/>
  <c r="I19" i="4" s="1"/>
  <c r="F19" i="4"/>
  <c r="K19" i="4" s="1"/>
  <c r="E19" i="4"/>
  <c r="J19" i="4" s="1"/>
  <c r="H19" i="4"/>
  <c r="F20" i="4" l="1"/>
  <c r="K20" i="4" s="1"/>
  <c r="D20" i="4"/>
  <c r="I20" i="4" s="1"/>
  <c r="E20" i="4"/>
  <c r="J20" i="4" s="1"/>
  <c r="H20" i="4"/>
  <c r="F21" i="4" l="1"/>
  <c r="K21" i="4" s="1"/>
  <c r="E21" i="4"/>
  <c r="J21" i="4" s="1"/>
  <c r="D21" i="4"/>
  <c r="I21" i="4" s="1"/>
  <c r="H21" i="4"/>
  <c r="E22" i="4" l="1"/>
  <c r="J22" i="4" s="1"/>
  <c r="F22" i="4"/>
  <c r="K22" i="4" s="1"/>
  <c r="D22" i="4"/>
  <c r="I22" i="4" s="1"/>
  <c r="H22" i="4"/>
  <c r="D23" i="4" l="1"/>
  <c r="I23" i="4" s="1"/>
  <c r="E23" i="4"/>
  <c r="J23" i="4" s="1"/>
  <c r="F23" i="4"/>
  <c r="K23" i="4" s="1"/>
  <c r="H23" i="4"/>
  <c r="D24" i="4" l="1"/>
  <c r="I24" i="4" s="1"/>
  <c r="E24" i="4"/>
  <c r="J24" i="4" s="1"/>
  <c r="F24" i="4"/>
  <c r="K24" i="4" s="1"/>
  <c r="H24" i="4"/>
  <c r="E25" i="4" l="1"/>
  <c r="J25" i="4" s="1"/>
  <c r="F25" i="4"/>
  <c r="K25" i="4" s="1"/>
  <c r="D25" i="4"/>
  <c r="I25" i="4" s="1"/>
  <c r="H26" i="4"/>
  <c r="H25" i="4"/>
  <c r="F26" i="4" l="1"/>
  <c r="K26" i="4" s="1"/>
  <c r="D26" i="4"/>
  <c r="I26" i="4" s="1"/>
  <c r="E26" i="4"/>
  <c r="J26" i="4" s="1"/>
  <c r="D27" i="4" l="1"/>
  <c r="I27" i="4" s="1"/>
  <c r="E27" i="4"/>
  <c r="J27" i="4" s="1"/>
  <c r="F27" i="4"/>
  <c r="K27" i="4" s="1"/>
  <c r="H27" i="4"/>
  <c r="D28" i="4" l="1"/>
  <c r="I28" i="4" s="1"/>
  <c r="E28" i="4"/>
  <c r="J28" i="4" s="1"/>
  <c r="F28" i="4"/>
  <c r="K28" i="4" s="1"/>
  <c r="H28" i="4"/>
  <c r="E29" i="4" l="1"/>
  <c r="J29" i="4" s="1"/>
  <c r="F29" i="4"/>
  <c r="K29" i="4" s="1"/>
  <c r="D29" i="4"/>
  <c r="I29" i="4" s="1"/>
  <c r="H29" i="4"/>
  <c r="F30" i="4" l="1"/>
  <c r="K30" i="4" s="1"/>
  <c r="D30" i="4"/>
  <c r="I30" i="4" s="1"/>
  <c r="E30" i="4"/>
  <c r="J30" i="4" s="1"/>
  <c r="H30" i="4"/>
  <c r="E31" i="4" l="1"/>
  <c r="J31" i="4" s="1"/>
  <c r="D31" i="4"/>
  <c r="I31" i="4" s="1"/>
  <c r="F31" i="4"/>
  <c r="K31" i="4" s="1"/>
  <c r="H31" i="4"/>
  <c r="D32" i="4" l="1"/>
  <c r="I32" i="4" s="1"/>
  <c r="E32" i="4"/>
  <c r="J32" i="4" s="1"/>
  <c r="F32" i="4"/>
  <c r="K32" i="4" s="1"/>
  <c r="H32" i="4"/>
  <c r="F33" i="4" l="1"/>
  <c r="K33" i="4" s="1"/>
  <c r="D33" i="4"/>
  <c r="I33" i="4" s="1"/>
  <c r="E33" i="4"/>
  <c r="J33" i="4" s="1"/>
  <c r="H33" i="4"/>
  <c r="F34" i="4" l="1"/>
  <c r="K34" i="4" s="1"/>
  <c r="D34" i="4"/>
  <c r="I34" i="4" s="1"/>
  <c r="E34" i="4"/>
  <c r="J34" i="4" s="1"/>
  <c r="H34" i="4"/>
  <c r="F35" i="4" l="1"/>
  <c r="K35" i="4" s="1"/>
  <c r="E35" i="4"/>
  <c r="J35" i="4" s="1"/>
  <c r="D35" i="4"/>
  <c r="I35" i="4" s="1"/>
  <c r="H35" i="4"/>
  <c r="D36" i="4" l="1"/>
  <c r="I36" i="4" s="1"/>
  <c r="E36" i="4"/>
  <c r="J36" i="4" s="1"/>
  <c r="F36" i="4"/>
  <c r="K36" i="4" s="1"/>
  <c r="H36" i="4"/>
  <c r="D37" i="4" l="1"/>
  <c r="I37" i="4" s="1"/>
  <c r="E37" i="4"/>
  <c r="J37" i="4" s="1"/>
  <c r="F37" i="4"/>
  <c r="K37" i="4" s="1"/>
  <c r="H37" i="4"/>
  <c r="D38" i="4" l="1"/>
  <c r="I38" i="4" s="1"/>
  <c r="F38" i="4"/>
  <c r="K38" i="4" s="1"/>
  <c r="E38" i="4"/>
  <c r="J38" i="4" s="1"/>
  <c r="H38" i="4"/>
  <c r="E39" i="4" l="1"/>
  <c r="J39" i="4" s="1"/>
  <c r="F39" i="4"/>
  <c r="K39" i="4" s="1"/>
  <c r="D39" i="4"/>
  <c r="I39" i="4" s="1"/>
  <c r="H39" i="4"/>
  <c r="D40" i="4" l="1"/>
  <c r="I40" i="4" s="1"/>
  <c r="E40" i="4"/>
  <c r="J40" i="4" s="1"/>
  <c r="F40" i="4"/>
  <c r="K40" i="4" s="1"/>
  <c r="H40" i="4"/>
  <c r="D41" i="4" l="1"/>
  <c r="I41" i="4" s="1"/>
  <c r="F41" i="4"/>
  <c r="K41" i="4" s="1"/>
  <c r="E41" i="4"/>
  <c r="J41" i="4" s="1"/>
  <c r="H41" i="4"/>
  <c r="D42" i="4" l="1"/>
  <c r="I42" i="4" s="1"/>
  <c r="F42" i="4"/>
  <c r="K42" i="4" s="1"/>
  <c r="E42" i="4"/>
  <c r="J42" i="4" s="1"/>
  <c r="H42" i="4"/>
  <c r="D43" i="4" l="1"/>
  <c r="I43" i="4" s="1"/>
  <c r="F43" i="4"/>
  <c r="K43" i="4" s="1"/>
  <c r="E43" i="4"/>
  <c r="J43" i="4" s="1"/>
  <c r="H43" i="4"/>
  <c r="D44" i="4" l="1"/>
  <c r="I44" i="4" s="1"/>
  <c r="E44" i="4"/>
  <c r="J44" i="4" s="1"/>
  <c r="F44" i="4"/>
  <c r="K44" i="4" s="1"/>
  <c r="H44" i="4"/>
  <c r="D45" i="4" l="1"/>
  <c r="I45" i="4" s="1"/>
  <c r="F45" i="4"/>
  <c r="K45" i="4" s="1"/>
  <c r="E45" i="4"/>
  <c r="J45" i="4" s="1"/>
  <c r="H45" i="4"/>
  <c r="E46" i="4" l="1"/>
  <c r="J46" i="4" s="1"/>
  <c r="D46" i="4"/>
  <c r="I46" i="4" s="1"/>
  <c r="F46" i="4"/>
  <c r="K46" i="4" s="1"/>
  <c r="H46" i="4"/>
  <c r="F47" i="4" l="1"/>
  <c r="K47" i="4" s="1"/>
  <c r="D47" i="4"/>
  <c r="I47" i="4" s="1"/>
  <c r="E47" i="4"/>
  <c r="J47" i="4" s="1"/>
  <c r="H47" i="4"/>
  <c r="E48" i="4" l="1"/>
  <c r="J48" i="4" s="1"/>
  <c r="D48" i="4"/>
  <c r="I48" i="4" s="1"/>
  <c r="F48" i="4"/>
  <c r="K48" i="4" s="1"/>
  <c r="H48" i="4"/>
  <c r="D49" i="4" l="1"/>
  <c r="I49" i="4" s="1"/>
  <c r="E49" i="4"/>
  <c r="J49" i="4" s="1"/>
  <c r="F49" i="4"/>
  <c r="K49" i="4" s="1"/>
  <c r="H49" i="4"/>
  <c r="F50" i="4" l="1"/>
  <c r="K50" i="4" s="1"/>
  <c r="D50" i="4"/>
  <c r="I50" i="4" s="1"/>
  <c r="E50" i="4"/>
  <c r="J50" i="4" s="1"/>
  <c r="H50" i="4"/>
  <c r="E51" i="4" l="1"/>
  <c r="J51" i="4" s="1"/>
  <c r="D51" i="4"/>
  <c r="I51" i="4" s="1"/>
  <c r="F51" i="4"/>
  <c r="K51" i="4" s="1"/>
  <c r="H51" i="4"/>
  <c r="D52" i="4" l="1"/>
  <c r="I52" i="4" s="1"/>
  <c r="F52" i="4"/>
  <c r="K52" i="4" s="1"/>
  <c r="E52" i="4"/>
  <c r="J52" i="4" s="1"/>
  <c r="H52" i="4"/>
  <c r="E53" i="4" l="1"/>
  <c r="J53" i="4" s="1"/>
  <c r="F53" i="4"/>
  <c r="K53" i="4" s="1"/>
  <c r="D53" i="4"/>
  <c r="I53" i="4" s="1"/>
  <c r="H53" i="4"/>
  <c r="F54" i="4" l="1"/>
  <c r="K54" i="4" s="1"/>
  <c r="D54" i="4"/>
  <c r="I54" i="4" s="1"/>
  <c r="E54" i="4"/>
  <c r="J54" i="4" s="1"/>
  <c r="H54" i="4"/>
  <c r="E55" i="4" l="1"/>
  <c r="J55" i="4" s="1"/>
  <c r="D55" i="4"/>
  <c r="I55" i="4" s="1"/>
  <c r="F55" i="4"/>
  <c r="K55" i="4" s="1"/>
  <c r="H55" i="4"/>
  <c r="D56" i="4" l="1"/>
  <c r="I56" i="4" s="1"/>
  <c r="F56" i="4"/>
  <c r="K56" i="4" s="1"/>
  <c r="E56" i="4"/>
  <c r="J56" i="4" s="1"/>
  <c r="H56" i="4"/>
  <c r="D57" i="4" l="1"/>
  <c r="I57" i="4" s="1"/>
  <c r="E57" i="4"/>
  <c r="J57" i="4" s="1"/>
  <c r="F57" i="4"/>
  <c r="K57" i="4" s="1"/>
  <c r="H57" i="4"/>
  <c r="E58" i="4" l="1"/>
  <c r="J58" i="4" s="1"/>
  <c r="H59" i="4"/>
  <c r="F58" i="4"/>
  <c r="K58" i="4" s="1"/>
  <c r="D58" i="4"/>
  <c r="I58" i="4" s="1"/>
  <c r="H58" i="4"/>
  <c r="D59" i="4" l="1"/>
  <c r="I59" i="4" s="1"/>
  <c r="F59" i="4"/>
  <c r="K59" i="4" s="1"/>
  <c r="E59" i="4"/>
  <c r="J59" i="4" s="1"/>
  <c r="E60" i="4" l="1"/>
  <c r="J60" i="4" s="1"/>
  <c r="D60" i="4"/>
  <c r="I60" i="4" s="1"/>
  <c r="F60" i="4"/>
  <c r="K60" i="4" s="1"/>
  <c r="H60" i="4"/>
  <c r="D61" i="4" l="1"/>
  <c r="I61" i="4" s="1"/>
  <c r="E61" i="4"/>
  <c r="J61" i="4" s="1"/>
  <c r="F61" i="4"/>
  <c r="K61" i="4" s="1"/>
  <c r="H61" i="4"/>
  <c r="D62" i="4" l="1"/>
  <c r="I62" i="4" s="1"/>
  <c r="F62" i="4"/>
  <c r="K62" i="4" s="1"/>
  <c r="E62" i="4"/>
  <c r="J62" i="4" s="1"/>
  <c r="H62" i="4"/>
  <c r="D63" i="4" l="1"/>
  <c r="I63" i="4" s="1"/>
  <c r="E63" i="4"/>
  <c r="J63" i="4" s="1"/>
  <c r="F63" i="4"/>
  <c r="K63" i="4" s="1"/>
  <c r="H63" i="4"/>
  <c r="E64" i="4" l="1"/>
  <c r="J64" i="4" s="1"/>
  <c r="F64" i="4"/>
  <c r="K64" i="4" s="1"/>
  <c r="D64" i="4"/>
  <c r="I64" i="4" s="1"/>
  <c r="H64" i="4"/>
  <c r="D65" i="4" l="1"/>
  <c r="I65" i="4" s="1"/>
  <c r="F65" i="4"/>
  <c r="K65" i="4" s="1"/>
  <c r="E65" i="4"/>
  <c r="J65" i="4" s="1"/>
  <c r="H65" i="4"/>
</calcChain>
</file>

<file path=xl/sharedStrings.xml><?xml version="1.0" encoding="utf-8"?>
<sst xmlns="http://schemas.openxmlformats.org/spreadsheetml/2006/main" count="351" uniqueCount="81">
  <si>
    <t>Day</t>
    <phoneticPr fontId="2"/>
  </si>
  <si>
    <t>Start Price</t>
    <phoneticPr fontId="2"/>
  </si>
  <si>
    <t>Strike Price</t>
    <phoneticPr fontId="2"/>
  </si>
  <si>
    <t>Number of days in yr</t>
    <phoneticPr fontId="2"/>
  </si>
  <si>
    <t>Beg of period</t>
    <phoneticPr fontId="2"/>
  </si>
  <si>
    <t>End of period</t>
    <phoneticPr fontId="2"/>
  </si>
  <si>
    <t>Price</t>
    <phoneticPr fontId="2"/>
  </si>
  <si>
    <t>Uniform</t>
    <phoneticPr fontId="2"/>
  </si>
  <si>
    <t>Simulation Number</t>
    <phoneticPr fontId="2"/>
  </si>
  <si>
    <t>Actual Position</t>
    <phoneticPr fontId="2"/>
  </si>
  <si>
    <t>x</t>
    <phoneticPr fontId="2"/>
  </si>
  <si>
    <t>Normal (Box-Muller)</t>
    <phoneticPr fontId="2"/>
  </si>
  <si>
    <t>Simulation - Delta Hedging a Short Position in a Put Option</t>
    <phoneticPr fontId="2"/>
  </si>
  <si>
    <t>d1</t>
    <phoneticPr fontId="2"/>
  </si>
  <si>
    <t>d2</t>
    <phoneticPr fontId="2"/>
  </si>
  <si>
    <t>Delta - beg</t>
    <phoneticPr fontId="2"/>
  </si>
  <si>
    <t>BS delta</t>
    <phoneticPr fontId="2"/>
  </si>
  <si>
    <t>T-t</t>
    <phoneticPr fontId="2"/>
  </si>
  <si>
    <t>Rebalancing Interval</t>
    <phoneticPr fontId="2"/>
  </si>
  <si>
    <t>BS Option Price at Start</t>
    <phoneticPr fontId="2"/>
  </si>
  <si>
    <t>Total Cost</t>
    <phoneticPr fontId="2"/>
  </si>
  <si>
    <t># Sims :</t>
    <phoneticPr fontId="2"/>
  </si>
  <si>
    <t xml:space="preserve">  1 day</t>
    <phoneticPr fontId="2"/>
  </si>
  <si>
    <t xml:space="preserve">  5 days</t>
    <phoneticPr fontId="2"/>
  </si>
  <si>
    <t xml:space="preserve">  10 days</t>
    <phoneticPr fontId="2"/>
  </si>
  <si>
    <t>BS Price</t>
    <phoneticPr fontId="2"/>
  </si>
  <si>
    <t>Economic Gain/Loss</t>
    <phoneticPr fontId="2"/>
  </si>
  <si>
    <t>Check</t>
    <phoneticPr fontId="2"/>
  </si>
  <si>
    <t>Total</t>
    <phoneticPr fontId="2"/>
  </si>
  <si>
    <t>Interest Rate (OIS)</t>
  </si>
  <si>
    <t>Interest</t>
  </si>
  <si>
    <t>Random Normal 1</t>
  </si>
  <si>
    <t>Random Normal 2</t>
  </si>
  <si>
    <t>Random 1</t>
  </si>
  <si>
    <t>Random 2</t>
  </si>
  <si>
    <t>Fund: Risky Volatility Controlled Fund (E) + Low-risk Money Market Fund (M), assume zero correlation between Fund E and Fund M</t>
  </si>
  <si>
    <t>Fund E</t>
  </si>
  <si>
    <t>Fund M</t>
  </si>
  <si>
    <t>Real World Mean (annual continuous)</t>
  </si>
  <si>
    <t>Volatility (annual continuous, RN=RW)</t>
  </si>
  <si>
    <t>Target E+M</t>
  </si>
  <si>
    <t>(OIS use constant for simplicity)</t>
  </si>
  <si>
    <t>Total E+M</t>
  </si>
  <si>
    <t>Return</t>
  </si>
  <si>
    <r>
      <t>E+M return after TRS is R</t>
    </r>
    <r>
      <rPr>
        <vertAlign val="subscript"/>
        <sz val="10"/>
        <rFont val="Arial"/>
        <family val="2"/>
      </rPr>
      <t>E</t>
    </r>
    <r>
      <rPr>
        <sz val="10"/>
        <rFont val="Arial"/>
        <family val="2"/>
      </rPr>
      <t xml:space="preserve"> + D/(1-D) * (R</t>
    </r>
    <r>
      <rPr>
        <vertAlign val="subscript"/>
        <sz val="10"/>
        <rFont val="Arial"/>
        <family val="2"/>
      </rPr>
      <t>M</t>
    </r>
    <r>
      <rPr>
        <sz val="10"/>
        <rFont val="Arial"/>
        <family val="2"/>
      </rPr>
      <t>-R</t>
    </r>
    <r>
      <rPr>
        <vertAlign val="subscript"/>
        <sz val="10"/>
        <rFont val="Arial"/>
        <family val="2"/>
      </rPr>
      <t>OIS</t>
    </r>
    <r>
      <rPr>
        <sz val="10"/>
        <rFont val="Arial"/>
        <family val="2"/>
      </rPr>
      <t>), so target vol is applied to this, assuming zero correlation between items, for simplicity</t>
    </r>
  </si>
  <si>
    <t>Or Vol_E^2 + [D/(1-D)]^2 * Vol_M^2 = TargetVol^2</t>
  </si>
  <si>
    <t>Beg Period</t>
  </si>
  <si>
    <t>Target Vol E</t>
  </si>
  <si>
    <t>D/(1-D)</t>
  </si>
  <si>
    <t>Daily</t>
  </si>
  <si>
    <t>TRS 1</t>
  </si>
  <si>
    <t>Fund pays OIS</t>
  </si>
  <si>
    <t>Fund receives</t>
  </si>
  <si>
    <t>daily:</t>
  </si>
  <si>
    <t>TRS 2</t>
  </si>
  <si>
    <t>Notional</t>
  </si>
  <si>
    <t>End, before TRS</t>
  </si>
  <si>
    <t>Overall Return</t>
  </si>
  <si>
    <t>Implied</t>
  </si>
  <si>
    <t>Expected</t>
  </si>
  <si>
    <t>Check</t>
  </si>
  <si>
    <t>Interest on collateral</t>
  </si>
  <si>
    <t>R_OIS</t>
  </si>
  <si>
    <t>Payout</t>
  </si>
  <si>
    <t>Cap at:</t>
  </si>
  <si>
    <t>Average</t>
  </si>
  <si>
    <t>First Q</t>
  </si>
  <si>
    <t>Third Q</t>
  </si>
  <si>
    <t>Avg</t>
  </si>
  <si>
    <t>Q1</t>
  </si>
  <si>
    <t>Q3</t>
  </si>
  <si>
    <t>increment</t>
  </si>
  <si>
    <t>Max Range</t>
  </si>
  <si>
    <t>Interquant</t>
  </si>
  <si>
    <t>Times</t>
  </si>
  <si>
    <t>Range</t>
  </si>
  <si>
    <t>Max</t>
  </si>
  <si>
    <t>Symmetric Range</t>
  </si>
  <si>
    <t>Capped, fund must be positive</t>
  </si>
  <si>
    <t>Notional capped, see left</t>
  </si>
  <si>
    <t>Simulated Hedge P&amp;L: (bps of 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</si>
</sst>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_(* #,##0.0_);_(* \(#,##0.0\);_(* &quot;-&quot;??_);_(@_)"/>
    <numFmt numFmtId="167" formatCode="0.000%"/>
    <numFmt numFmtId="168" formatCode="0.0%"/>
    <numFmt numFmtId="169" formatCode="0.0000%"/>
  </numFmts>
  <fonts count="7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Arial"/>
      <family val="2"/>
    </font>
    <font>
      <b/>
      <sz val="10"/>
      <color theme="4"/>
      <name val="Arial"/>
      <family val="2"/>
    </font>
    <font>
      <vertAlign val="subscript"/>
      <sz val="1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165" fontId="0" fillId="2" borderId="0" xfId="1" applyNumberFormat="1" applyFont="1" applyFill="1"/>
    <xf numFmtId="0" fontId="0" fillId="0" borderId="0" xfId="0" quotePrefix="1"/>
    <xf numFmtId="43" fontId="0" fillId="0" borderId="0" xfId="0" applyNumberFormat="1"/>
    <xf numFmtId="0" fontId="3" fillId="3" borderId="0" xfId="0" applyFont="1" applyFill="1"/>
    <xf numFmtId="0" fontId="0" fillId="4" borderId="0" xfId="0" applyFill="1"/>
    <xf numFmtId="43" fontId="0" fillId="4" borderId="0" xfId="0" applyNumberFormat="1" applyFill="1"/>
    <xf numFmtId="43" fontId="0" fillId="0" borderId="0" xfId="1" applyFont="1"/>
    <xf numFmtId="166" fontId="0" fillId="0" borderId="0" xfId="1" applyNumberFormat="1" applyFont="1"/>
    <xf numFmtId="10" fontId="0" fillId="0" borderId="0" xfId="2" applyNumberFormat="1" applyFont="1"/>
    <xf numFmtId="0" fontId="0" fillId="0" borderId="1" xfId="0" applyBorder="1"/>
    <xf numFmtId="4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0" xfId="0" applyFont="1" applyFill="1"/>
    <xf numFmtId="43" fontId="3" fillId="5" borderId="0" xfId="0" applyNumberFormat="1" applyFont="1" applyFill="1"/>
    <xf numFmtId="0" fontId="0" fillId="6" borderId="0" xfId="0" applyFill="1"/>
    <xf numFmtId="0" fontId="0" fillId="7" borderId="0" xfId="0" applyFill="1"/>
    <xf numFmtId="164" fontId="0" fillId="7" borderId="0" xfId="1" applyNumberFormat="1" applyFont="1" applyFill="1"/>
    <xf numFmtId="167" fontId="0" fillId="0" borderId="0" xfId="2" applyNumberFormat="1" applyFont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4" fillId="8" borderId="0" xfId="0" applyFont="1" applyFill="1"/>
    <xf numFmtId="43" fontId="0" fillId="0" borderId="0" xfId="1" applyFont="1" applyAlignment="1">
      <alignment horizontal="left"/>
    </xf>
    <xf numFmtId="169" fontId="0" fillId="0" borderId="0" xfId="2" applyNumberFormat="1" applyFont="1"/>
    <xf numFmtId="0" fontId="0" fillId="9" borderId="0" xfId="0" applyFill="1" applyAlignment="1">
      <alignment horizontal="right"/>
    </xf>
    <xf numFmtId="169" fontId="0" fillId="9" borderId="0" xfId="2" applyNumberFormat="1" applyFont="1" applyFill="1"/>
    <xf numFmtId="0" fontId="6" fillId="0" borderId="0" xfId="0" applyFont="1"/>
    <xf numFmtId="168" fontId="4" fillId="8" borderId="0" xfId="0" applyNumberFormat="1" applyFont="1" applyFill="1"/>
    <xf numFmtId="0" fontId="0" fillId="0" borderId="7" xfId="0" applyBorder="1"/>
    <xf numFmtId="0" fontId="0" fillId="9" borderId="4" xfId="0" applyFill="1" applyBorder="1" applyAlignment="1">
      <alignment horizontal="right"/>
    </xf>
    <xf numFmtId="166" fontId="0" fillId="9" borderId="4" xfId="1" applyNumberFormat="1" applyFont="1" applyFill="1" applyBorder="1"/>
    <xf numFmtId="166" fontId="0" fillId="0" borderId="8" xfId="1" applyNumberFormat="1" applyFont="1" applyBorder="1"/>
    <xf numFmtId="166" fontId="0" fillId="9" borderId="6" xfId="1" applyNumberFormat="1" applyFont="1" applyFill="1" applyBorder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Simulated Hedge</a:t>
            </a:r>
            <a:r>
              <a:rPr lang="en-US" baseline="0"/>
              <a:t> Gain/Loss</a:t>
            </a:r>
            <a:r>
              <a:rPr lang="en-US"/>
              <a:t> of Dynamic Hedging a 1 Year Put Option under Various Rebalancing Intervals</a:t>
            </a:r>
            <a:br>
              <a:rPr lang="en-US"/>
            </a:br>
            <a:r>
              <a:rPr lang="en-US"/>
              <a:t>as basis points (bps)</a:t>
            </a:r>
            <a:r>
              <a:rPr lang="en-US" baseline="0"/>
              <a:t> of starting fund value</a:t>
            </a:r>
            <a:endParaRPr lang="en-US"/>
          </a:p>
        </c:rich>
      </c:tx>
      <c:layout>
        <c:manualLayout>
          <c:xMode val="edge"/>
          <c:yMode val="edge"/>
          <c:x val="0.17580144777662876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071354705274043E-2"/>
          <c:y val="0.11355932203389831"/>
          <c:w val="0.8024819027921406"/>
          <c:h val="0.74406779661016953"/>
        </c:manualLayout>
      </c:layout>
      <c:lineChart>
        <c:grouping val="standard"/>
        <c:varyColors val="0"/>
        <c:ser>
          <c:idx val="0"/>
          <c:order val="0"/>
          <c:tx>
            <c:strRef>
              <c:f>analysis!$I$4</c:f>
              <c:strCache>
                <c:ptCount val="1"/>
                <c:pt idx="0">
                  <c:v>1day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analysis!$H$5:$H$65</c:f>
              <c:numCache>
                <c:formatCode>_(* #,##0.0_);_(* \(#,##0.0\);_(* "-"??_);_(@_)</c:formatCode>
                <c:ptCount val="61"/>
                <c:pt idx="0">
                  <c:v>-61.374406287010956</c:v>
                </c:pt>
                <c:pt idx="1">
                  <c:v>-59.362130671043374</c:v>
                </c:pt>
                <c:pt idx="2">
                  <c:v>-57.349855055075807</c:v>
                </c:pt>
                <c:pt idx="3">
                  <c:v>-55.337579439108225</c:v>
                </c:pt>
                <c:pt idx="4">
                  <c:v>-53.325303823140658</c:v>
                </c:pt>
                <c:pt idx="5">
                  <c:v>-51.313028207173076</c:v>
                </c:pt>
                <c:pt idx="6">
                  <c:v>-49.300752591205509</c:v>
                </c:pt>
                <c:pt idx="7">
                  <c:v>-47.288476975237927</c:v>
                </c:pt>
                <c:pt idx="8">
                  <c:v>-45.27620135927036</c:v>
                </c:pt>
                <c:pt idx="9">
                  <c:v>-43.263925743302778</c:v>
                </c:pt>
                <c:pt idx="10">
                  <c:v>-41.251650127335211</c:v>
                </c:pt>
                <c:pt idx="11">
                  <c:v>-39.239374511367629</c:v>
                </c:pt>
                <c:pt idx="12">
                  <c:v>-37.227098895400061</c:v>
                </c:pt>
                <c:pt idx="13">
                  <c:v>-35.21482327943248</c:v>
                </c:pt>
                <c:pt idx="14">
                  <c:v>-33.202547663464912</c:v>
                </c:pt>
                <c:pt idx="15">
                  <c:v>-31.190272047497338</c:v>
                </c:pt>
                <c:pt idx="16">
                  <c:v>-29.177996431529763</c:v>
                </c:pt>
                <c:pt idx="17">
                  <c:v>-27.165720815562196</c:v>
                </c:pt>
                <c:pt idx="18">
                  <c:v>-25.153445199594621</c:v>
                </c:pt>
                <c:pt idx="19">
                  <c:v>-23.141169583627054</c:v>
                </c:pt>
                <c:pt idx="20">
                  <c:v>-21.128893967659479</c:v>
                </c:pt>
                <c:pt idx="21">
                  <c:v>-19.116618351691912</c:v>
                </c:pt>
                <c:pt idx="22">
                  <c:v>-17.104342735724337</c:v>
                </c:pt>
                <c:pt idx="23">
                  <c:v>-15.092067119756766</c:v>
                </c:pt>
                <c:pt idx="24">
                  <c:v>-13.079791503789195</c:v>
                </c:pt>
                <c:pt idx="25">
                  <c:v>-11.067515887821621</c:v>
                </c:pt>
                <c:pt idx="26">
                  <c:v>-9.0552402718540499</c:v>
                </c:pt>
                <c:pt idx="27">
                  <c:v>-7.0429646558864762</c:v>
                </c:pt>
                <c:pt idx="28">
                  <c:v>-5.0306890399189035</c:v>
                </c:pt>
                <c:pt idx="29">
                  <c:v>-3.0184134239513307</c:v>
                </c:pt>
                <c:pt idx="30">
                  <c:v>-1.0061378079837586</c:v>
                </c:pt>
                <c:pt idx="31">
                  <c:v>1.0061378079838137</c:v>
                </c:pt>
                <c:pt idx="32">
                  <c:v>3.0184134239513858</c:v>
                </c:pt>
                <c:pt idx="33">
                  <c:v>5.0306890399189585</c:v>
                </c:pt>
                <c:pt idx="34">
                  <c:v>7.0429646558865313</c:v>
                </c:pt>
                <c:pt idx="35">
                  <c:v>9.0552402718541032</c:v>
                </c:pt>
                <c:pt idx="36">
                  <c:v>11.067515887821678</c:v>
                </c:pt>
                <c:pt idx="37">
                  <c:v>13.079791503789249</c:v>
                </c:pt>
                <c:pt idx="38">
                  <c:v>15.092067119756821</c:v>
                </c:pt>
                <c:pt idx="39">
                  <c:v>17.104342735724394</c:v>
                </c:pt>
                <c:pt idx="40">
                  <c:v>19.116618351691962</c:v>
                </c:pt>
                <c:pt idx="41">
                  <c:v>21.128893967659536</c:v>
                </c:pt>
                <c:pt idx="42">
                  <c:v>23.141169583627104</c:v>
                </c:pt>
                <c:pt idx="43">
                  <c:v>25.153445199594678</c:v>
                </c:pt>
                <c:pt idx="44">
                  <c:v>27.165720815562246</c:v>
                </c:pt>
                <c:pt idx="45">
                  <c:v>29.17799643152982</c:v>
                </c:pt>
                <c:pt idx="46">
                  <c:v>31.190272047497391</c:v>
                </c:pt>
                <c:pt idx="47">
                  <c:v>33.202547663464969</c:v>
                </c:pt>
                <c:pt idx="48">
                  <c:v>35.214823279432537</c:v>
                </c:pt>
                <c:pt idx="49">
                  <c:v>37.227098895400118</c:v>
                </c:pt>
                <c:pt idx="50">
                  <c:v>39.239374511367686</c:v>
                </c:pt>
                <c:pt idx="51">
                  <c:v>41.251650127335267</c:v>
                </c:pt>
                <c:pt idx="52">
                  <c:v>43.263925743302835</c:v>
                </c:pt>
                <c:pt idx="53">
                  <c:v>45.276201359270416</c:v>
                </c:pt>
                <c:pt idx="54">
                  <c:v>47.288476975237984</c:v>
                </c:pt>
                <c:pt idx="55">
                  <c:v>49.300752591205566</c:v>
                </c:pt>
                <c:pt idx="56">
                  <c:v>51.313028207173133</c:v>
                </c:pt>
                <c:pt idx="57">
                  <c:v>53.325303823140715</c:v>
                </c:pt>
                <c:pt idx="58">
                  <c:v>55.337579439108282</c:v>
                </c:pt>
                <c:pt idx="59">
                  <c:v>57.349855055075864</c:v>
                </c:pt>
                <c:pt idx="60">
                  <c:v>59.362130671043431</c:v>
                </c:pt>
              </c:numCache>
            </c:numRef>
          </c:cat>
          <c:val>
            <c:numRef>
              <c:f>analysis!$I$5:$I$65</c:f>
              <c:numCache>
                <c:formatCode>0.00%</c:formatCode>
                <c:ptCount val="61"/>
                <c:pt idx="0">
                  <c:v>4.0000000000000002E-4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2.0000000000000001E-4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2.0000000000000001E-4</c:v>
                </c:pt>
                <c:pt idx="9">
                  <c:v>5.9999999999999995E-4</c:v>
                </c:pt>
                <c:pt idx="10">
                  <c:v>1E-3</c:v>
                </c:pt>
                <c:pt idx="11">
                  <c:v>1E-3</c:v>
                </c:pt>
                <c:pt idx="12">
                  <c:v>5.9999999999999995E-4</c:v>
                </c:pt>
                <c:pt idx="13">
                  <c:v>2.0000000000000001E-4</c:v>
                </c:pt>
                <c:pt idx="14">
                  <c:v>1.1999999999999999E-3</c:v>
                </c:pt>
                <c:pt idx="15">
                  <c:v>5.9999999999999995E-4</c:v>
                </c:pt>
                <c:pt idx="16">
                  <c:v>5.9999999999999995E-4</c:v>
                </c:pt>
                <c:pt idx="17">
                  <c:v>2E-3</c:v>
                </c:pt>
                <c:pt idx="18">
                  <c:v>2.3999999999999998E-3</c:v>
                </c:pt>
                <c:pt idx="19">
                  <c:v>2.2000000000000001E-3</c:v>
                </c:pt>
                <c:pt idx="20">
                  <c:v>2.2000000000000001E-3</c:v>
                </c:pt>
                <c:pt idx="21">
                  <c:v>4.4000000000000003E-3</c:v>
                </c:pt>
                <c:pt idx="22">
                  <c:v>5.4000000000000003E-3</c:v>
                </c:pt>
                <c:pt idx="23">
                  <c:v>7.1999999999999998E-3</c:v>
                </c:pt>
                <c:pt idx="24">
                  <c:v>1.32E-2</c:v>
                </c:pt>
                <c:pt idx="25">
                  <c:v>1.8599999999999998E-2</c:v>
                </c:pt>
                <c:pt idx="26">
                  <c:v>3.44E-2</c:v>
                </c:pt>
                <c:pt idx="27">
                  <c:v>5.6800000000000003E-2</c:v>
                </c:pt>
                <c:pt idx="28">
                  <c:v>9.4E-2</c:v>
                </c:pt>
                <c:pt idx="29">
                  <c:v>0.1308</c:v>
                </c:pt>
                <c:pt idx="30">
                  <c:v>0.15359999999999999</c:v>
                </c:pt>
                <c:pt idx="31">
                  <c:v>0.14979999999999999</c:v>
                </c:pt>
                <c:pt idx="32">
                  <c:v>0.1202</c:v>
                </c:pt>
                <c:pt idx="33">
                  <c:v>7.7399999999999997E-2</c:v>
                </c:pt>
                <c:pt idx="34">
                  <c:v>4.58E-2</c:v>
                </c:pt>
                <c:pt idx="35">
                  <c:v>2.58E-2</c:v>
                </c:pt>
                <c:pt idx="36">
                  <c:v>1.4E-2</c:v>
                </c:pt>
                <c:pt idx="37">
                  <c:v>9.1999999999999998E-3</c:v>
                </c:pt>
                <c:pt idx="38">
                  <c:v>5.0000000000000001E-3</c:v>
                </c:pt>
                <c:pt idx="39">
                  <c:v>4.1999999999999997E-3</c:v>
                </c:pt>
                <c:pt idx="40">
                  <c:v>2E-3</c:v>
                </c:pt>
                <c:pt idx="41">
                  <c:v>1.6000000000000001E-3</c:v>
                </c:pt>
                <c:pt idx="42">
                  <c:v>1.1999999999999999E-3</c:v>
                </c:pt>
                <c:pt idx="43">
                  <c:v>1E-3</c:v>
                </c:pt>
                <c:pt idx="44">
                  <c:v>1.4E-3</c:v>
                </c:pt>
                <c:pt idx="45">
                  <c:v>4.0000000000000002E-4</c:v>
                </c:pt>
                <c:pt idx="46">
                  <c:v>0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D-439C-AFBE-B5C27CD2FCF2}"/>
            </c:ext>
          </c:extLst>
        </c:ser>
        <c:ser>
          <c:idx val="1"/>
          <c:order val="1"/>
          <c:tx>
            <c:strRef>
              <c:f>analysis!$J$4</c:f>
              <c:strCache>
                <c:ptCount val="1"/>
                <c:pt idx="0">
                  <c:v>5 days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analysis!$H$5:$H$65</c:f>
              <c:numCache>
                <c:formatCode>_(* #,##0.0_);_(* \(#,##0.0\);_(* "-"??_);_(@_)</c:formatCode>
                <c:ptCount val="61"/>
                <c:pt idx="0">
                  <c:v>-61.374406287010956</c:v>
                </c:pt>
                <c:pt idx="1">
                  <c:v>-59.362130671043374</c:v>
                </c:pt>
                <c:pt idx="2">
                  <c:v>-57.349855055075807</c:v>
                </c:pt>
                <c:pt idx="3">
                  <c:v>-55.337579439108225</c:v>
                </c:pt>
                <c:pt idx="4">
                  <c:v>-53.325303823140658</c:v>
                </c:pt>
                <c:pt idx="5">
                  <c:v>-51.313028207173076</c:v>
                </c:pt>
                <c:pt idx="6">
                  <c:v>-49.300752591205509</c:v>
                </c:pt>
                <c:pt idx="7">
                  <c:v>-47.288476975237927</c:v>
                </c:pt>
                <c:pt idx="8">
                  <c:v>-45.27620135927036</c:v>
                </c:pt>
                <c:pt idx="9">
                  <c:v>-43.263925743302778</c:v>
                </c:pt>
                <c:pt idx="10">
                  <c:v>-41.251650127335211</c:v>
                </c:pt>
                <c:pt idx="11">
                  <c:v>-39.239374511367629</c:v>
                </c:pt>
                <c:pt idx="12">
                  <c:v>-37.227098895400061</c:v>
                </c:pt>
                <c:pt idx="13">
                  <c:v>-35.21482327943248</c:v>
                </c:pt>
                <c:pt idx="14">
                  <c:v>-33.202547663464912</c:v>
                </c:pt>
                <c:pt idx="15">
                  <c:v>-31.190272047497338</c:v>
                </c:pt>
                <c:pt idx="16">
                  <c:v>-29.177996431529763</c:v>
                </c:pt>
                <c:pt idx="17">
                  <c:v>-27.165720815562196</c:v>
                </c:pt>
                <c:pt idx="18">
                  <c:v>-25.153445199594621</c:v>
                </c:pt>
                <c:pt idx="19">
                  <c:v>-23.141169583627054</c:v>
                </c:pt>
                <c:pt idx="20">
                  <c:v>-21.128893967659479</c:v>
                </c:pt>
                <c:pt idx="21">
                  <c:v>-19.116618351691912</c:v>
                </c:pt>
                <c:pt idx="22">
                  <c:v>-17.104342735724337</c:v>
                </c:pt>
                <c:pt idx="23">
                  <c:v>-15.092067119756766</c:v>
                </c:pt>
                <c:pt idx="24">
                  <c:v>-13.079791503789195</c:v>
                </c:pt>
                <c:pt idx="25">
                  <c:v>-11.067515887821621</c:v>
                </c:pt>
                <c:pt idx="26">
                  <c:v>-9.0552402718540499</c:v>
                </c:pt>
                <c:pt idx="27">
                  <c:v>-7.0429646558864762</c:v>
                </c:pt>
                <c:pt idx="28">
                  <c:v>-5.0306890399189035</c:v>
                </c:pt>
                <c:pt idx="29">
                  <c:v>-3.0184134239513307</c:v>
                </c:pt>
                <c:pt idx="30">
                  <c:v>-1.0061378079837586</c:v>
                </c:pt>
                <c:pt idx="31">
                  <c:v>1.0061378079838137</c:v>
                </c:pt>
                <c:pt idx="32">
                  <c:v>3.0184134239513858</c:v>
                </c:pt>
                <c:pt idx="33">
                  <c:v>5.0306890399189585</c:v>
                </c:pt>
                <c:pt idx="34">
                  <c:v>7.0429646558865313</c:v>
                </c:pt>
                <c:pt idx="35">
                  <c:v>9.0552402718541032</c:v>
                </c:pt>
                <c:pt idx="36">
                  <c:v>11.067515887821678</c:v>
                </c:pt>
                <c:pt idx="37">
                  <c:v>13.079791503789249</c:v>
                </c:pt>
                <c:pt idx="38">
                  <c:v>15.092067119756821</c:v>
                </c:pt>
                <c:pt idx="39">
                  <c:v>17.104342735724394</c:v>
                </c:pt>
                <c:pt idx="40">
                  <c:v>19.116618351691962</c:v>
                </c:pt>
                <c:pt idx="41">
                  <c:v>21.128893967659536</c:v>
                </c:pt>
                <c:pt idx="42">
                  <c:v>23.141169583627104</c:v>
                </c:pt>
                <c:pt idx="43">
                  <c:v>25.153445199594678</c:v>
                </c:pt>
                <c:pt idx="44">
                  <c:v>27.165720815562246</c:v>
                </c:pt>
                <c:pt idx="45">
                  <c:v>29.17799643152982</c:v>
                </c:pt>
                <c:pt idx="46">
                  <c:v>31.190272047497391</c:v>
                </c:pt>
                <c:pt idx="47">
                  <c:v>33.202547663464969</c:v>
                </c:pt>
                <c:pt idx="48">
                  <c:v>35.214823279432537</c:v>
                </c:pt>
                <c:pt idx="49">
                  <c:v>37.227098895400118</c:v>
                </c:pt>
                <c:pt idx="50">
                  <c:v>39.239374511367686</c:v>
                </c:pt>
                <c:pt idx="51">
                  <c:v>41.251650127335267</c:v>
                </c:pt>
                <c:pt idx="52">
                  <c:v>43.263925743302835</c:v>
                </c:pt>
                <c:pt idx="53">
                  <c:v>45.276201359270416</c:v>
                </c:pt>
                <c:pt idx="54">
                  <c:v>47.288476975237984</c:v>
                </c:pt>
                <c:pt idx="55">
                  <c:v>49.300752591205566</c:v>
                </c:pt>
                <c:pt idx="56">
                  <c:v>51.313028207173133</c:v>
                </c:pt>
                <c:pt idx="57">
                  <c:v>53.325303823140715</c:v>
                </c:pt>
                <c:pt idx="58">
                  <c:v>55.337579439108282</c:v>
                </c:pt>
                <c:pt idx="59">
                  <c:v>57.349855055075864</c:v>
                </c:pt>
                <c:pt idx="60">
                  <c:v>59.362130671043431</c:v>
                </c:pt>
              </c:numCache>
            </c:numRef>
          </c:cat>
          <c:val>
            <c:numRef>
              <c:f>analysis!$J$5:$J$65</c:f>
              <c:numCache>
                <c:formatCode>0.00%</c:formatCode>
                <c:ptCount val="61"/>
                <c:pt idx="0">
                  <c:v>5.9999999999999995E-4</c:v>
                </c:pt>
                <c:pt idx="1">
                  <c:v>1E-3</c:v>
                </c:pt>
                <c:pt idx="2">
                  <c:v>4.0000000000000002E-4</c:v>
                </c:pt>
                <c:pt idx="3">
                  <c:v>1.4E-3</c:v>
                </c:pt>
                <c:pt idx="4">
                  <c:v>1.4E-3</c:v>
                </c:pt>
                <c:pt idx="5">
                  <c:v>2E-3</c:v>
                </c:pt>
                <c:pt idx="6">
                  <c:v>4.0000000000000002E-4</c:v>
                </c:pt>
                <c:pt idx="7">
                  <c:v>2E-3</c:v>
                </c:pt>
                <c:pt idx="8">
                  <c:v>2.2000000000000001E-3</c:v>
                </c:pt>
                <c:pt idx="9">
                  <c:v>1.6000000000000001E-3</c:v>
                </c:pt>
                <c:pt idx="10">
                  <c:v>1.6000000000000001E-3</c:v>
                </c:pt>
                <c:pt idx="11">
                  <c:v>2.5999999999999999E-3</c:v>
                </c:pt>
                <c:pt idx="12">
                  <c:v>3.0000000000000001E-3</c:v>
                </c:pt>
                <c:pt idx="13">
                  <c:v>3.8E-3</c:v>
                </c:pt>
                <c:pt idx="14">
                  <c:v>5.1999999999999998E-3</c:v>
                </c:pt>
                <c:pt idx="15">
                  <c:v>6.4000000000000003E-3</c:v>
                </c:pt>
                <c:pt idx="16">
                  <c:v>8.6E-3</c:v>
                </c:pt>
                <c:pt idx="17">
                  <c:v>8.0000000000000002E-3</c:v>
                </c:pt>
                <c:pt idx="18">
                  <c:v>0.01</c:v>
                </c:pt>
                <c:pt idx="19">
                  <c:v>1.18E-2</c:v>
                </c:pt>
                <c:pt idx="20">
                  <c:v>1.6E-2</c:v>
                </c:pt>
                <c:pt idx="21">
                  <c:v>2.2800000000000001E-2</c:v>
                </c:pt>
                <c:pt idx="22">
                  <c:v>2.52E-2</c:v>
                </c:pt>
                <c:pt idx="23">
                  <c:v>3.6200000000000003E-2</c:v>
                </c:pt>
                <c:pt idx="24">
                  <c:v>3.7400000000000003E-2</c:v>
                </c:pt>
                <c:pt idx="25">
                  <c:v>4.4200000000000003E-2</c:v>
                </c:pt>
                <c:pt idx="26">
                  <c:v>0.06</c:v>
                </c:pt>
                <c:pt idx="27">
                  <c:v>5.96E-2</c:v>
                </c:pt>
                <c:pt idx="28">
                  <c:v>6.9199999999999998E-2</c:v>
                </c:pt>
                <c:pt idx="29">
                  <c:v>7.3999999999999996E-2</c:v>
                </c:pt>
                <c:pt idx="30">
                  <c:v>7.2599999999999998E-2</c:v>
                </c:pt>
                <c:pt idx="31">
                  <c:v>6.2600000000000003E-2</c:v>
                </c:pt>
                <c:pt idx="32">
                  <c:v>6.8000000000000005E-2</c:v>
                </c:pt>
                <c:pt idx="33">
                  <c:v>5.7200000000000001E-2</c:v>
                </c:pt>
                <c:pt idx="34">
                  <c:v>4.2799999999999998E-2</c:v>
                </c:pt>
                <c:pt idx="35">
                  <c:v>3.4799999999999998E-2</c:v>
                </c:pt>
                <c:pt idx="36">
                  <c:v>3.0599999999999999E-2</c:v>
                </c:pt>
                <c:pt idx="37">
                  <c:v>2.18E-2</c:v>
                </c:pt>
                <c:pt idx="38">
                  <c:v>1.7000000000000001E-2</c:v>
                </c:pt>
                <c:pt idx="39">
                  <c:v>1.2E-2</c:v>
                </c:pt>
                <c:pt idx="40">
                  <c:v>7.7999999999999996E-3</c:v>
                </c:pt>
                <c:pt idx="41">
                  <c:v>8.3999999999999995E-3</c:v>
                </c:pt>
                <c:pt idx="42">
                  <c:v>5.7999999999999996E-3</c:v>
                </c:pt>
                <c:pt idx="43">
                  <c:v>4.5999999999999999E-3</c:v>
                </c:pt>
                <c:pt idx="44">
                  <c:v>6.0000000000000001E-3</c:v>
                </c:pt>
                <c:pt idx="45">
                  <c:v>4.1999999999999997E-3</c:v>
                </c:pt>
                <c:pt idx="46">
                  <c:v>3.0000000000000001E-3</c:v>
                </c:pt>
                <c:pt idx="47">
                  <c:v>2.3999999999999998E-3</c:v>
                </c:pt>
                <c:pt idx="48">
                  <c:v>1.6000000000000001E-3</c:v>
                </c:pt>
                <c:pt idx="49">
                  <c:v>5.9999999999999995E-4</c:v>
                </c:pt>
                <c:pt idx="50">
                  <c:v>1.6000000000000001E-3</c:v>
                </c:pt>
                <c:pt idx="51">
                  <c:v>1E-3</c:v>
                </c:pt>
                <c:pt idx="52">
                  <c:v>8.0000000000000004E-4</c:v>
                </c:pt>
                <c:pt idx="53">
                  <c:v>5.9999999999999995E-4</c:v>
                </c:pt>
                <c:pt idx="54">
                  <c:v>1.4E-3</c:v>
                </c:pt>
                <c:pt idx="55">
                  <c:v>5.9999999999999995E-4</c:v>
                </c:pt>
                <c:pt idx="56">
                  <c:v>5.9999999999999995E-4</c:v>
                </c:pt>
                <c:pt idx="57">
                  <c:v>2.0000000000000001E-4</c:v>
                </c:pt>
                <c:pt idx="58">
                  <c:v>1E-3</c:v>
                </c:pt>
                <c:pt idx="59">
                  <c:v>2.0000000000000001E-4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D-439C-AFBE-B5C27CD2FCF2}"/>
            </c:ext>
          </c:extLst>
        </c:ser>
        <c:ser>
          <c:idx val="2"/>
          <c:order val="2"/>
          <c:tx>
            <c:strRef>
              <c:f>analysis!$K$4</c:f>
              <c:strCache>
                <c:ptCount val="1"/>
                <c:pt idx="0">
                  <c:v>10 days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analysis!$H$5:$H$65</c:f>
              <c:numCache>
                <c:formatCode>_(* #,##0.0_);_(* \(#,##0.0\);_(* "-"??_);_(@_)</c:formatCode>
                <c:ptCount val="61"/>
                <c:pt idx="0">
                  <c:v>-61.374406287010956</c:v>
                </c:pt>
                <c:pt idx="1">
                  <c:v>-59.362130671043374</c:v>
                </c:pt>
                <c:pt idx="2">
                  <c:v>-57.349855055075807</c:v>
                </c:pt>
                <c:pt idx="3">
                  <c:v>-55.337579439108225</c:v>
                </c:pt>
                <c:pt idx="4">
                  <c:v>-53.325303823140658</c:v>
                </c:pt>
                <c:pt idx="5">
                  <c:v>-51.313028207173076</c:v>
                </c:pt>
                <c:pt idx="6">
                  <c:v>-49.300752591205509</c:v>
                </c:pt>
                <c:pt idx="7">
                  <c:v>-47.288476975237927</c:v>
                </c:pt>
                <c:pt idx="8">
                  <c:v>-45.27620135927036</c:v>
                </c:pt>
                <c:pt idx="9">
                  <c:v>-43.263925743302778</c:v>
                </c:pt>
                <c:pt idx="10">
                  <c:v>-41.251650127335211</c:v>
                </c:pt>
                <c:pt idx="11">
                  <c:v>-39.239374511367629</c:v>
                </c:pt>
                <c:pt idx="12">
                  <c:v>-37.227098895400061</c:v>
                </c:pt>
                <c:pt idx="13">
                  <c:v>-35.21482327943248</c:v>
                </c:pt>
                <c:pt idx="14">
                  <c:v>-33.202547663464912</c:v>
                </c:pt>
                <c:pt idx="15">
                  <c:v>-31.190272047497338</c:v>
                </c:pt>
                <c:pt idx="16">
                  <c:v>-29.177996431529763</c:v>
                </c:pt>
                <c:pt idx="17">
                  <c:v>-27.165720815562196</c:v>
                </c:pt>
                <c:pt idx="18">
                  <c:v>-25.153445199594621</c:v>
                </c:pt>
                <c:pt idx="19">
                  <c:v>-23.141169583627054</c:v>
                </c:pt>
                <c:pt idx="20">
                  <c:v>-21.128893967659479</c:v>
                </c:pt>
                <c:pt idx="21">
                  <c:v>-19.116618351691912</c:v>
                </c:pt>
                <c:pt idx="22">
                  <c:v>-17.104342735724337</c:v>
                </c:pt>
                <c:pt idx="23">
                  <c:v>-15.092067119756766</c:v>
                </c:pt>
                <c:pt idx="24">
                  <c:v>-13.079791503789195</c:v>
                </c:pt>
                <c:pt idx="25">
                  <c:v>-11.067515887821621</c:v>
                </c:pt>
                <c:pt idx="26">
                  <c:v>-9.0552402718540499</c:v>
                </c:pt>
                <c:pt idx="27">
                  <c:v>-7.0429646558864762</c:v>
                </c:pt>
                <c:pt idx="28">
                  <c:v>-5.0306890399189035</c:v>
                </c:pt>
                <c:pt idx="29">
                  <c:v>-3.0184134239513307</c:v>
                </c:pt>
                <c:pt idx="30">
                  <c:v>-1.0061378079837586</c:v>
                </c:pt>
                <c:pt idx="31">
                  <c:v>1.0061378079838137</c:v>
                </c:pt>
                <c:pt idx="32">
                  <c:v>3.0184134239513858</c:v>
                </c:pt>
                <c:pt idx="33">
                  <c:v>5.0306890399189585</c:v>
                </c:pt>
                <c:pt idx="34">
                  <c:v>7.0429646558865313</c:v>
                </c:pt>
                <c:pt idx="35">
                  <c:v>9.0552402718541032</c:v>
                </c:pt>
                <c:pt idx="36">
                  <c:v>11.067515887821678</c:v>
                </c:pt>
                <c:pt idx="37">
                  <c:v>13.079791503789249</c:v>
                </c:pt>
                <c:pt idx="38">
                  <c:v>15.092067119756821</c:v>
                </c:pt>
                <c:pt idx="39">
                  <c:v>17.104342735724394</c:v>
                </c:pt>
                <c:pt idx="40">
                  <c:v>19.116618351691962</c:v>
                </c:pt>
                <c:pt idx="41">
                  <c:v>21.128893967659536</c:v>
                </c:pt>
                <c:pt idx="42">
                  <c:v>23.141169583627104</c:v>
                </c:pt>
                <c:pt idx="43">
                  <c:v>25.153445199594678</c:v>
                </c:pt>
                <c:pt idx="44">
                  <c:v>27.165720815562246</c:v>
                </c:pt>
                <c:pt idx="45">
                  <c:v>29.17799643152982</c:v>
                </c:pt>
                <c:pt idx="46">
                  <c:v>31.190272047497391</c:v>
                </c:pt>
                <c:pt idx="47">
                  <c:v>33.202547663464969</c:v>
                </c:pt>
                <c:pt idx="48">
                  <c:v>35.214823279432537</c:v>
                </c:pt>
                <c:pt idx="49">
                  <c:v>37.227098895400118</c:v>
                </c:pt>
                <c:pt idx="50">
                  <c:v>39.239374511367686</c:v>
                </c:pt>
                <c:pt idx="51">
                  <c:v>41.251650127335267</c:v>
                </c:pt>
                <c:pt idx="52">
                  <c:v>43.263925743302835</c:v>
                </c:pt>
                <c:pt idx="53">
                  <c:v>45.276201359270416</c:v>
                </c:pt>
                <c:pt idx="54">
                  <c:v>47.288476975237984</c:v>
                </c:pt>
                <c:pt idx="55">
                  <c:v>49.300752591205566</c:v>
                </c:pt>
                <c:pt idx="56">
                  <c:v>51.313028207173133</c:v>
                </c:pt>
                <c:pt idx="57">
                  <c:v>53.325303823140715</c:v>
                </c:pt>
                <c:pt idx="58">
                  <c:v>55.337579439108282</c:v>
                </c:pt>
                <c:pt idx="59">
                  <c:v>57.349855055075864</c:v>
                </c:pt>
                <c:pt idx="60">
                  <c:v>59.362130671043431</c:v>
                </c:pt>
              </c:numCache>
            </c:numRef>
          </c:cat>
          <c:val>
            <c:numRef>
              <c:f>analysis!$K$5:$K$65</c:f>
              <c:numCache>
                <c:formatCode>0.00%</c:formatCode>
                <c:ptCount val="61"/>
                <c:pt idx="0">
                  <c:v>2.8E-3</c:v>
                </c:pt>
                <c:pt idx="1">
                  <c:v>1.4E-3</c:v>
                </c:pt>
                <c:pt idx="2">
                  <c:v>2.3999999999999998E-3</c:v>
                </c:pt>
                <c:pt idx="3">
                  <c:v>2.3999999999999998E-3</c:v>
                </c:pt>
                <c:pt idx="4">
                  <c:v>3.0000000000000001E-3</c:v>
                </c:pt>
                <c:pt idx="5">
                  <c:v>1.8E-3</c:v>
                </c:pt>
                <c:pt idx="6">
                  <c:v>3.0000000000000001E-3</c:v>
                </c:pt>
                <c:pt idx="7">
                  <c:v>3.5999999999999999E-3</c:v>
                </c:pt>
                <c:pt idx="8">
                  <c:v>3.3999999999999998E-3</c:v>
                </c:pt>
                <c:pt idx="9">
                  <c:v>4.7999999999999996E-3</c:v>
                </c:pt>
                <c:pt idx="10">
                  <c:v>4.1999999999999997E-3</c:v>
                </c:pt>
                <c:pt idx="11">
                  <c:v>6.4000000000000003E-3</c:v>
                </c:pt>
                <c:pt idx="12">
                  <c:v>8.0000000000000002E-3</c:v>
                </c:pt>
                <c:pt idx="13">
                  <c:v>6.4000000000000003E-3</c:v>
                </c:pt>
                <c:pt idx="14">
                  <c:v>1.0800000000000001E-2</c:v>
                </c:pt>
                <c:pt idx="15">
                  <c:v>1.0999999999999999E-2</c:v>
                </c:pt>
                <c:pt idx="16">
                  <c:v>1.46E-2</c:v>
                </c:pt>
                <c:pt idx="17">
                  <c:v>1.3599999999999999E-2</c:v>
                </c:pt>
                <c:pt idx="18">
                  <c:v>0.02</c:v>
                </c:pt>
                <c:pt idx="19">
                  <c:v>2.3E-2</c:v>
                </c:pt>
                <c:pt idx="20">
                  <c:v>2.6200000000000001E-2</c:v>
                </c:pt>
                <c:pt idx="21">
                  <c:v>3.1399999999999997E-2</c:v>
                </c:pt>
                <c:pt idx="22">
                  <c:v>3.1800000000000002E-2</c:v>
                </c:pt>
                <c:pt idx="23">
                  <c:v>3.9199999999999999E-2</c:v>
                </c:pt>
                <c:pt idx="24">
                  <c:v>4.7600000000000003E-2</c:v>
                </c:pt>
                <c:pt idx="25">
                  <c:v>3.56E-2</c:v>
                </c:pt>
                <c:pt idx="26">
                  <c:v>4.1599999999999998E-2</c:v>
                </c:pt>
                <c:pt idx="27">
                  <c:v>4.9200000000000001E-2</c:v>
                </c:pt>
                <c:pt idx="28">
                  <c:v>4.82E-2</c:v>
                </c:pt>
                <c:pt idx="29">
                  <c:v>5.5199999999999999E-2</c:v>
                </c:pt>
                <c:pt idx="30">
                  <c:v>4.7399999999999998E-2</c:v>
                </c:pt>
                <c:pt idx="31">
                  <c:v>4.3200000000000002E-2</c:v>
                </c:pt>
                <c:pt idx="32">
                  <c:v>3.9E-2</c:v>
                </c:pt>
                <c:pt idx="33">
                  <c:v>3.8600000000000002E-2</c:v>
                </c:pt>
                <c:pt idx="34">
                  <c:v>4.4600000000000001E-2</c:v>
                </c:pt>
                <c:pt idx="35">
                  <c:v>3.1199999999999999E-2</c:v>
                </c:pt>
                <c:pt idx="36">
                  <c:v>2.64E-2</c:v>
                </c:pt>
                <c:pt idx="37">
                  <c:v>2.2200000000000001E-2</c:v>
                </c:pt>
                <c:pt idx="38">
                  <c:v>1.9800000000000002E-2</c:v>
                </c:pt>
                <c:pt idx="39">
                  <c:v>1.66E-2</c:v>
                </c:pt>
                <c:pt idx="40">
                  <c:v>1.4200000000000001E-2</c:v>
                </c:pt>
                <c:pt idx="41">
                  <c:v>1.4200000000000001E-2</c:v>
                </c:pt>
                <c:pt idx="42">
                  <c:v>9.7999999999999997E-3</c:v>
                </c:pt>
                <c:pt idx="43">
                  <c:v>8.2000000000000007E-3</c:v>
                </c:pt>
                <c:pt idx="44">
                  <c:v>7.4000000000000003E-3</c:v>
                </c:pt>
                <c:pt idx="45">
                  <c:v>5.5999999999999999E-3</c:v>
                </c:pt>
                <c:pt idx="46">
                  <c:v>6.0000000000000001E-3</c:v>
                </c:pt>
                <c:pt idx="47">
                  <c:v>4.4000000000000003E-3</c:v>
                </c:pt>
                <c:pt idx="48">
                  <c:v>3.5999999999999999E-3</c:v>
                </c:pt>
                <c:pt idx="49">
                  <c:v>3.2000000000000002E-3</c:v>
                </c:pt>
                <c:pt idx="50">
                  <c:v>3.3999999999999998E-3</c:v>
                </c:pt>
                <c:pt idx="51">
                  <c:v>2E-3</c:v>
                </c:pt>
                <c:pt idx="52">
                  <c:v>3.2000000000000002E-3</c:v>
                </c:pt>
                <c:pt idx="53">
                  <c:v>1.1999999999999999E-3</c:v>
                </c:pt>
                <c:pt idx="54">
                  <c:v>1E-3</c:v>
                </c:pt>
                <c:pt idx="55">
                  <c:v>1.6000000000000001E-3</c:v>
                </c:pt>
                <c:pt idx="56">
                  <c:v>1.4E-3</c:v>
                </c:pt>
                <c:pt idx="57">
                  <c:v>8.0000000000000004E-4</c:v>
                </c:pt>
                <c:pt idx="58">
                  <c:v>4.0000000000000002E-4</c:v>
                </c:pt>
                <c:pt idx="59">
                  <c:v>5.9999999999999995E-4</c:v>
                </c:pt>
                <c:pt idx="60">
                  <c:v>1.4E-3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0D-439C-AFBE-B5C27CD2F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203920"/>
        <c:axId val="1"/>
      </c:lineChart>
      <c:catAx>
        <c:axId val="40820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/>
                  <a:t>Total Cost</a:t>
                </a:r>
              </a:p>
            </c:rich>
          </c:tx>
          <c:layout>
            <c:manualLayout>
              <c:xMode val="edge"/>
              <c:yMode val="edge"/>
              <c:x val="0.45811789038262668"/>
              <c:y val="0.944067796610169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/>
                  <a:t>Probability of Outcome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357627118644067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08203920"/>
        <c:crossesAt val="32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92864529472594"/>
          <c:y val="0.43389830508474575"/>
          <c:w val="8.8934850051706302E-2"/>
          <c:h val="0.103389830508474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3"/>
  <sheetViews>
    <sheetView tabSelected="1" zoomScale="12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95EAC-F9E9-48C9-A512-57DB89DD6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W5007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M7" sqref="M7"/>
    </sheetView>
  </sheetViews>
  <sheetFormatPr defaultRowHeight="12.75" x14ac:dyDescent="0.2"/>
  <cols>
    <col min="2" max="2" width="7.28515625" customWidth="1"/>
    <col min="3" max="4" width="11.85546875" customWidth="1"/>
    <col min="5" max="10" width="11.28515625" customWidth="1"/>
    <col min="11" max="13" width="11.42578125" customWidth="1"/>
    <col min="14" max="16" width="12.140625" customWidth="1"/>
    <col min="17" max="17" width="11.140625" customWidth="1"/>
    <col min="18" max="23" width="12.5703125" customWidth="1"/>
    <col min="24" max="27" width="13.7109375" customWidth="1"/>
    <col min="28" max="31" width="13.140625" customWidth="1"/>
    <col min="32" max="35" width="11.7109375" customWidth="1"/>
    <col min="36" max="37" width="13.140625" customWidth="1"/>
    <col min="38" max="38" width="14.28515625" customWidth="1"/>
    <col min="39" max="40" width="16.5703125" customWidth="1"/>
    <col min="41" max="41" width="22.85546875" customWidth="1"/>
  </cols>
  <sheetData>
    <row r="2" spans="2:49" x14ac:dyDescent="0.2">
      <c r="B2" s="1" t="s">
        <v>12</v>
      </c>
    </row>
    <row r="3" spans="2:49" x14ac:dyDescent="0.2">
      <c r="B3" s="1" t="s">
        <v>35</v>
      </c>
      <c r="AT3" t="s">
        <v>66</v>
      </c>
      <c r="AU3">
        <f>_xlfn.QUARTILE.EXC(AU8:AU5007,1)</f>
        <v>-4.1066871734767423</v>
      </c>
      <c r="AV3">
        <f t="shared" ref="AV3:AW3" si="0">_xlfn.QUARTILE.EXC(AV8:AV5007,1)</f>
        <v>-10.707953315883865</v>
      </c>
      <c r="AW3">
        <f t="shared" si="0"/>
        <v>-16.448684010919727</v>
      </c>
    </row>
    <row r="4" spans="2:49" x14ac:dyDescent="0.2">
      <c r="AT4" t="s">
        <v>67</v>
      </c>
      <c r="AU4">
        <f>_xlfn.QUARTILE.EXC(AU8:AU5007,3)</f>
        <v>2.9251603525774099</v>
      </c>
      <c r="AV4">
        <f t="shared" ref="AV4:AW4" si="1">_xlfn.QUARTILE.EXC(AV8:AV5007,3)</f>
        <v>4.7245576002731369</v>
      </c>
      <c r="AW4">
        <f t="shared" si="1"/>
        <v>6.5172460311177769</v>
      </c>
    </row>
    <row r="5" spans="2:49" x14ac:dyDescent="0.2">
      <c r="B5" t="s">
        <v>1</v>
      </c>
      <c r="E5" s="28">
        <v>100</v>
      </c>
      <c r="H5" t="s">
        <v>38</v>
      </c>
      <c r="N5" t="s">
        <v>49</v>
      </c>
      <c r="X5" s="3"/>
      <c r="Y5" s="3"/>
      <c r="Z5" s="3"/>
      <c r="AA5" s="3"/>
      <c r="AT5" t="s">
        <v>65</v>
      </c>
      <c r="AU5">
        <f>AVERAGE(AU8:AU5119)</f>
        <v>-1.3556907804725775</v>
      </c>
      <c r="AV5">
        <f>AVERAGE(AV8:AV5119)</f>
        <v>-3.6948846071841559</v>
      </c>
      <c r="AW5">
        <f>AVERAGE(AW8:AW5119)</f>
        <v>-5.8762524928071649</v>
      </c>
    </row>
    <row r="6" spans="2:49" x14ac:dyDescent="0.2">
      <c r="B6" t="s">
        <v>2</v>
      </c>
      <c r="E6" s="28">
        <v>100</v>
      </c>
      <c r="L6" s="27" t="s">
        <v>36</v>
      </c>
      <c r="M6" s="34">
        <v>0.1</v>
      </c>
      <c r="N6" s="25">
        <f>M6/$E$7</f>
        <v>4.0000000000000002E-4</v>
      </c>
    </row>
    <row r="7" spans="2:49" x14ac:dyDescent="0.2">
      <c r="B7" t="s">
        <v>3</v>
      </c>
      <c r="E7" s="28">
        <v>250</v>
      </c>
      <c r="F7" s="2"/>
      <c r="G7" s="29"/>
      <c r="L7" s="27" t="s">
        <v>37</v>
      </c>
      <c r="M7" s="34">
        <v>0.01</v>
      </c>
      <c r="N7" s="25">
        <f>M7/$E$7</f>
        <v>4.0000000000000003E-5</v>
      </c>
      <c r="AT7" s="12">
        <f ca="1">AQ14/E5*10000</f>
        <v>0.78159827811806115</v>
      </c>
      <c r="AU7" s="10">
        <v>1</v>
      </c>
      <c r="AV7" s="10">
        <v>5</v>
      </c>
      <c r="AW7" s="10">
        <v>10</v>
      </c>
    </row>
    <row r="8" spans="2:49" x14ac:dyDescent="0.2">
      <c r="B8" t="s">
        <v>29</v>
      </c>
      <c r="E8" s="34">
        <v>0.02</v>
      </c>
      <c r="F8" t="s">
        <v>53</v>
      </c>
      <c r="H8" t="s">
        <v>39</v>
      </c>
      <c r="AT8">
        <v>1</v>
      </c>
      <c r="AU8" s="12">
        <f t="dataTable" ref="AU8:AW5007" dt2D="1" dtr="0" r1="E13" r2="E12" ca="1"/>
        <v>9.4748485614886881</v>
      </c>
      <c r="AV8" s="12">
        <v>6.6222425400013201</v>
      </c>
      <c r="AW8" s="12">
        <v>1.9866699301067383</v>
      </c>
    </row>
    <row r="9" spans="2:49" x14ac:dyDescent="0.2">
      <c r="E9" s="7" t="s">
        <v>41</v>
      </c>
      <c r="L9" t="s">
        <v>37</v>
      </c>
      <c r="M9" s="34">
        <v>0.01</v>
      </c>
      <c r="N9" s="25">
        <f>M9/SQRT(E7)</f>
        <v>6.3245553203367588E-4</v>
      </c>
      <c r="AT9">
        <v>2</v>
      </c>
      <c r="AU9" s="12">
        <v>2.0207566263803765</v>
      </c>
      <c r="AV9" s="12">
        <v>-10.627158195099275</v>
      </c>
      <c r="AW9" s="12">
        <v>-7.8258930580286989</v>
      </c>
    </row>
    <row r="10" spans="2:49" x14ac:dyDescent="0.2">
      <c r="G10" s="7"/>
      <c r="H10" s="7"/>
      <c r="I10" s="7"/>
      <c r="J10" s="7"/>
      <c r="K10" s="7"/>
      <c r="L10" s="7" t="s">
        <v>40</v>
      </c>
      <c r="M10" s="34">
        <v>0.05</v>
      </c>
      <c r="N10" s="25">
        <f>M10/SQRT(E7)</f>
        <v>3.1622776601683794E-3</v>
      </c>
      <c r="AI10" s="5"/>
      <c r="AT10">
        <v>3</v>
      </c>
      <c r="AU10" s="12">
        <v>-6.2009567818574185</v>
      </c>
      <c r="AV10" s="12">
        <v>-18.161511143484862</v>
      </c>
      <c r="AW10" s="12">
        <v>-30.806240972039451</v>
      </c>
    </row>
    <row r="11" spans="2:49" ht="15.75" x14ac:dyDescent="0.3">
      <c r="H11" t="s">
        <v>44</v>
      </c>
      <c r="AG11" t="s">
        <v>19</v>
      </c>
      <c r="AI11" s="8"/>
      <c r="AQ11" s="20" t="s">
        <v>27</v>
      </c>
      <c r="AT11">
        <v>4</v>
      </c>
      <c r="AU11" s="12">
        <v>-2.5563800969615813</v>
      </c>
      <c r="AV11" s="12">
        <v>10.184828761272012</v>
      </c>
      <c r="AW11" s="12">
        <v>-67.638043858031594</v>
      </c>
    </row>
    <row r="12" spans="2:49" x14ac:dyDescent="0.2">
      <c r="B12" s="9" t="s">
        <v>8</v>
      </c>
      <c r="C12" s="9"/>
      <c r="D12" s="9"/>
      <c r="E12" s="9">
        <v>2</v>
      </c>
      <c r="H12" t="s">
        <v>45</v>
      </c>
      <c r="AG12" s="10" t="s">
        <v>6</v>
      </c>
      <c r="AH12" s="10"/>
      <c r="AI12" s="11">
        <f>AJ17</f>
        <v>1.1405587913046205</v>
      </c>
      <c r="AM12" s="9" t="s">
        <v>20</v>
      </c>
      <c r="AN12" s="9"/>
      <c r="AO12" s="9"/>
      <c r="AP12" s="9">
        <f ca="1">-SUM(AM14:AP14)</f>
        <v>1.1327428085234401</v>
      </c>
      <c r="AQ12" s="21">
        <f ca="1">AI12-AQ14-AP12</f>
        <v>0</v>
      </c>
      <c r="AT12">
        <v>5</v>
      </c>
      <c r="AU12" s="12">
        <v>1.0649371570165018</v>
      </c>
      <c r="AV12" s="12">
        <v>-5.2610823581592152</v>
      </c>
      <c r="AW12" s="12">
        <v>0.7101846670719042</v>
      </c>
    </row>
    <row r="13" spans="2:49" x14ac:dyDescent="0.2">
      <c r="B13" s="9" t="s">
        <v>18</v>
      </c>
      <c r="C13" s="9"/>
      <c r="D13" s="9"/>
      <c r="E13" s="9">
        <v>1</v>
      </c>
      <c r="I13" s="33" t="s">
        <v>64</v>
      </c>
      <c r="AT13">
        <v>6</v>
      </c>
      <c r="AU13" s="12">
        <v>0.30153555014639682</v>
      </c>
      <c r="AV13" s="12">
        <v>9.4453719093066884</v>
      </c>
      <c r="AW13" s="12">
        <v>-3.2014191275469059</v>
      </c>
    </row>
    <row r="14" spans="2:49" x14ac:dyDescent="0.2">
      <c r="I14" s="28">
        <v>10</v>
      </c>
      <c r="U14" s="33" t="s">
        <v>79</v>
      </c>
      <c r="X14" t="s">
        <v>42</v>
      </c>
      <c r="Z14" s="33" t="s">
        <v>78</v>
      </c>
      <c r="AC14" s="3" t="s">
        <v>57</v>
      </c>
      <c r="AM14" s="22">
        <f ca="1">SUM(AM17:AM267)</f>
        <v>-1.1858518187959686</v>
      </c>
      <c r="AN14" s="22">
        <f ca="1">SUM(AN17:AN267)</f>
        <v>4.9551667156280156E-2</v>
      </c>
      <c r="AO14" s="22">
        <f ca="1">SUM(AO17:AO267)</f>
        <v>3.5573431162483982E-3</v>
      </c>
      <c r="AP14" s="22">
        <f ca="1">SUM(AP17:AP267)</f>
        <v>0</v>
      </c>
      <c r="AQ14" s="22">
        <f ca="1">SUM(AQ17:AQ267)</f>
        <v>7.8159827811806123E-3</v>
      </c>
      <c r="AT14">
        <v>7</v>
      </c>
      <c r="AU14" s="12">
        <v>-4.8134917169676639</v>
      </c>
      <c r="AV14" s="12">
        <v>-23.426597960712311</v>
      </c>
      <c r="AW14" s="12">
        <v>-56.038740717999069</v>
      </c>
    </row>
    <row r="15" spans="2:49" x14ac:dyDescent="0.2">
      <c r="B15" s="2" t="s">
        <v>0</v>
      </c>
      <c r="C15" t="s">
        <v>33</v>
      </c>
      <c r="D15" t="s">
        <v>31</v>
      </c>
      <c r="F15" t="s">
        <v>34</v>
      </c>
      <c r="G15" t="s">
        <v>32</v>
      </c>
      <c r="I15" s="3" t="s">
        <v>48</v>
      </c>
      <c r="J15" s="3" t="s">
        <v>47</v>
      </c>
      <c r="K15" t="s">
        <v>36</v>
      </c>
      <c r="N15" t="s">
        <v>37</v>
      </c>
      <c r="Q15" s="3" t="s">
        <v>30</v>
      </c>
      <c r="R15" t="s">
        <v>50</v>
      </c>
      <c r="U15" t="s">
        <v>54</v>
      </c>
      <c r="X15" s="3" t="s">
        <v>4</v>
      </c>
      <c r="Y15" s="3"/>
      <c r="Z15" s="3"/>
      <c r="AA15" s="3"/>
      <c r="AB15" s="3" t="s">
        <v>5</v>
      </c>
      <c r="AC15" s="3" t="s">
        <v>58</v>
      </c>
      <c r="AD15" s="3" t="s">
        <v>59</v>
      </c>
      <c r="AE15" s="31" t="s">
        <v>60</v>
      </c>
      <c r="AF15" t="s">
        <v>15</v>
      </c>
      <c r="AJ15" t="s">
        <v>25</v>
      </c>
      <c r="AQ15" s="23" t="s">
        <v>26</v>
      </c>
      <c r="AT15">
        <v>8</v>
      </c>
      <c r="AU15" s="12">
        <v>-9.1702349068117748</v>
      </c>
      <c r="AV15" s="12">
        <v>-58.016191703837734</v>
      </c>
      <c r="AW15" s="12">
        <v>-10.706133943080328</v>
      </c>
    </row>
    <row r="16" spans="2:49" x14ac:dyDescent="0.2">
      <c r="B16" s="2">
        <v>0</v>
      </c>
      <c r="C16" t="s">
        <v>7</v>
      </c>
      <c r="D16" t="s">
        <v>11</v>
      </c>
      <c r="F16" t="s">
        <v>7</v>
      </c>
      <c r="G16" t="s">
        <v>11</v>
      </c>
      <c r="I16" s="3" t="s">
        <v>46</v>
      </c>
      <c r="J16" s="3" t="s">
        <v>46</v>
      </c>
      <c r="K16" s="3" t="s">
        <v>43</v>
      </c>
      <c r="L16" s="3" t="s">
        <v>4</v>
      </c>
      <c r="M16" s="3" t="s">
        <v>5</v>
      </c>
      <c r="N16" s="3" t="s">
        <v>43</v>
      </c>
      <c r="O16" s="3" t="s">
        <v>4</v>
      </c>
      <c r="P16" s="3" t="s">
        <v>5</v>
      </c>
      <c r="Q16" s="3" t="s">
        <v>62</v>
      </c>
      <c r="R16" s="3" t="s">
        <v>55</v>
      </c>
      <c r="S16" s="3" t="s">
        <v>51</v>
      </c>
      <c r="T16" s="3" t="s">
        <v>52</v>
      </c>
      <c r="U16" s="3" t="s">
        <v>55</v>
      </c>
      <c r="V16" s="3" t="s">
        <v>51</v>
      </c>
      <c r="W16" s="3" t="s">
        <v>52</v>
      </c>
      <c r="Y16" s="3" t="s">
        <v>56</v>
      </c>
      <c r="Z16" s="3" t="s">
        <v>50</v>
      </c>
      <c r="AA16" s="3" t="s">
        <v>54</v>
      </c>
      <c r="AB16" s="6">
        <f>E5</f>
        <v>100</v>
      </c>
      <c r="AC16" s="3"/>
      <c r="AD16" s="3"/>
      <c r="AE16" s="31"/>
      <c r="AF16" s="3" t="s">
        <v>17</v>
      </c>
      <c r="AG16" s="3" t="s">
        <v>13</v>
      </c>
      <c r="AH16" s="3" t="s">
        <v>14</v>
      </c>
      <c r="AI16" s="3" t="s">
        <v>16</v>
      </c>
      <c r="AJ16" s="3" t="s">
        <v>4</v>
      </c>
      <c r="AK16" s="3" t="s">
        <v>5</v>
      </c>
      <c r="AL16" s="3" t="s">
        <v>9</v>
      </c>
      <c r="AM16" s="3" t="s">
        <v>50</v>
      </c>
      <c r="AN16" s="3" t="s">
        <v>54</v>
      </c>
      <c r="AO16" s="3" t="s">
        <v>61</v>
      </c>
      <c r="AP16" s="3" t="s">
        <v>63</v>
      </c>
      <c r="AQ16" s="26" t="s">
        <v>28</v>
      </c>
      <c r="AT16">
        <v>9</v>
      </c>
      <c r="AU16" s="12">
        <v>-3.6185675005545792</v>
      </c>
      <c r="AV16" s="12">
        <v>-11.202063253533682</v>
      </c>
      <c r="AW16" s="12">
        <v>-10.613061678916257</v>
      </c>
    </row>
    <row r="17" spans="2:49" x14ac:dyDescent="0.2">
      <c r="B17" s="2">
        <v>1</v>
      </c>
      <c r="C17">
        <f t="shared" ref="C17:C80" ca="1" si="2">RAND()+sim_num*0</f>
        <v>0.98979962129207288</v>
      </c>
      <c r="D17">
        <f ca="1">SQRT(-2*LN(C17))</f>
        <v>0.14319747955169695</v>
      </c>
      <c r="E17">
        <f ca="1">D17*COS(2*PI()*C18)</f>
        <v>0.14255657119275178</v>
      </c>
      <c r="F17">
        <f t="shared" ref="F17:F80" ca="1" si="3">RAND()+sim_num*0</f>
        <v>0.34196644462826653</v>
      </c>
      <c r="G17">
        <f ca="1">SQRT(-2*LN(F17))</f>
        <v>1.4649523281357404</v>
      </c>
      <c r="H17">
        <f ca="1">G17*COS(2*PI()*F18)</f>
        <v>0.45371754141313436</v>
      </c>
      <c r="I17" s="8">
        <f t="shared" ref="I17:I80" si="4">IFERROR(MIN(Leverage_Cap,-AL17/(1+AL17)),Leverage_Cap)</f>
        <v>0.50470597705461573</v>
      </c>
      <c r="J17" s="14">
        <f t="shared" ref="J17:J80" si="5">IFERROR(SQRT(sigma_unit*sigma_unit-I17*I17*sigma_unit_m*sigma_unit_m),0)</f>
        <v>3.1461259909117021E-3</v>
      </c>
      <c r="K17" s="14">
        <f t="shared" ref="K17:K80" ca="1" si="6">EXP(mu_unit_E+J17*E17)-1</f>
        <v>8.4886101255721158E-4</v>
      </c>
      <c r="L17" s="8">
        <f>AB16-O17</f>
        <v>66.458166262983042</v>
      </c>
      <c r="M17" s="8">
        <f ca="1">L17*(1+K17)</f>
        <v>66.51458000928973</v>
      </c>
      <c r="N17" s="14">
        <f t="shared" ref="N17:N80" ca="1" si="7">EXP(mu_unit_m+sigma_unit_m*H17)-1</f>
        <v>3.2700962504139675E-4</v>
      </c>
      <c r="O17" s="8">
        <f>-AB16*AL17</f>
        <v>33.541833737016958</v>
      </c>
      <c r="P17" s="8">
        <f ca="1">O17*(1+N17)</f>
        <v>33.552802239490504</v>
      </c>
      <c r="Q17" s="25">
        <f t="shared" ref="Q17:Q80" si="8">EXP(r_OIS/t_per_yr)-1</f>
        <v>8.000320008538786E-5</v>
      </c>
      <c r="R17" s="8">
        <f>-AL17*AB16</f>
        <v>33.541833737016958</v>
      </c>
      <c r="S17" s="5">
        <f t="shared" ref="S17:S80" si="9">R17*Q17</f>
        <v>2.6834540356933806E-3</v>
      </c>
      <c r="T17" s="8">
        <f ca="1">R17*K17</f>
        <v>2.8472354949029857E-2</v>
      </c>
      <c r="U17" s="8">
        <f>-AL17*I17*AB16</f>
        <v>16.928763968444617</v>
      </c>
      <c r="V17" s="5">
        <f t="shared" ref="V17:V80" si="10">U17*Q17</f>
        <v>1.3543552909657793E-3</v>
      </c>
      <c r="W17" s="5">
        <f ca="1">U17*N17</f>
        <v>5.5358687577353816E-3</v>
      </c>
      <c r="X17" s="5">
        <f>AB16</f>
        <v>100</v>
      </c>
      <c r="Y17" s="5">
        <f ca="1">M17+P17</f>
        <v>100.06738224878023</v>
      </c>
      <c r="Z17" s="5">
        <f ca="1">MAX(-Y17+0.1,-S17+T17)</f>
        <v>2.5788900913336476E-2</v>
      </c>
      <c r="AA17" s="5">
        <f ca="1">MAX(-(Y17+Z17),-V17+W17)</f>
        <v>4.1815134667696026E-3</v>
      </c>
      <c r="AB17" s="4">
        <f ca="1">SUM(Y17:AA17)</f>
        <v>100.09735266316035</v>
      </c>
      <c r="AC17" s="30">
        <f ca="1">AB17/X17-1</f>
        <v>9.7352663160354957E-4</v>
      </c>
      <c r="AD17" s="30">
        <f ca="1">K17+I17*(N17-Q17)</f>
        <v>9.7352663160340169E-4</v>
      </c>
      <c r="AE17" s="32">
        <f ca="1">AC17-AD17</f>
        <v>1.478851763270228E-16</v>
      </c>
      <c r="AF17" s="4">
        <f t="shared" ref="AF17:AF80" si="11">($B$266-B16)/t_per_yr</f>
        <v>1</v>
      </c>
      <c r="AG17" s="4">
        <f t="shared" ref="AG17:AG80" si="12">(LN(X17/strike)+(r_OIS+sigma*sigma*0.5)*AF17)/(sigma*SQRT(AF17))</f>
        <v>0.42499999999999999</v>
      </c>
      <c r="AH17" s="4">
        <f t="shared" ref="AH17:AH80" si="13">AG17-sigma*SQRT(AF17)</f>
        <v>0.375</v>
      </c>
      <c r="AI17" s="8">
        <f>IF(X17&lt;=0,-1,NORMDIST(AG17,0,1,TRUE)-1)</f>
        <v>-0.33541833737016957</v>
      </c>
      <c r="AJ17" s="6">
        <f t="shared" ref="AJ17:AJ80" si="14">IF(X17&lt;=0,strike*EXP(-r_OIS*AF17),strike*EXP(-r_OIS*AF17)*NORMDIST(-AH17,0,1,TRUE)-X17*NORMDIST(-AG17,0,1,TRUE))</f>
        <v>1.1405587913046205</v>
      </c>
      <c r="AK17" s="4">
        <f ca="1">AJ18</f>
        <v>1.1073464831355295</v>
      </c>
      <c r="AL17" s="4">
        <f t="shared" ref="AL17:AL80" si="15">IF(MOD(B16,rebal_interv)=0,AI17,AL16)</f>
        <v>-0.33541833737016957</v>
      </c>
      <c r="AM17" s="5">
        <f ca="1">-Z17</f>
        <v>-2.5788900913336476E-2</v>
      </c>
      <c r="AN17" s="5">
        <f ca="1">-AA17</f>
        <v>-4.1815134667696026E-3</v>
      </c>
      <c r="AO17" s="5">
        <f t="shared" ref="AO17:AO80" si="16">AJ17*Q17</f>
        <v>9.1248353189891685E-5</v>
      </c>
      <c r="AQ17" s="24">
        <f ca="1">AJ17-AK17+AM17+AN17+AO17</f>
        <v>3.3331421421747449E-3</v>
      </c>
      <c r="AT17">
        <v>10</v>
      </c>
      <c r="AU17" s="12">
        <v>1.1231064698459616</v>
      </c>
      <c r="AV17" s="12">
        <v>-6.8582256678320395</v>
      </c>
      <c r="AW17" s="12">
        <v>-17.082247133363534</v>
      </c>
    </row>
    <row r="18" spans="2:49" x14ac:dyDescent="0.2">
      <c r="B18" s="2">
        <v>2</v>
      </c>
      <c r="C18">
        <f t="shared" ca="1" si="2"/>
        <v>0.98493644337508057</v>
      </c>
      <c r="D18" t="s">
        <v>10</v>
      </c>
      <c r="E18">
        <f ca="1">D17*SIN(2*PI()*C18)</f>
        <v>-1.3533002613040546E-2</v>
      </c>
      <c r="F18">
        <f t="shared" ca="1" si="3"/>
        <v>0.80011680268110352</v>
      </c>
      <c r="G18" t="s">
        <v>10</v>
      </c>
      <c r="H18">
        <f ca="1">G17*SIN(2*PI()*F18)</f>
        <v>-1.3929198527999902</v>
      </c>
      <c r="I18" s="8">
        <f t="shared" ca="1" si="4"/>
        <v>0.48953178664933839</v>
      </c>
      <c r="J18" s="14">
        <f t="shared" ca="1" si="5"/>
        <v>3.1470849133672838E-3</v>
      </c>
      <c r="K18" s="14">
        <f t="shared" ca="1" si="6"/>
        <v>3.5747437038380347E-4</v>
      </c>
      <c r="L18" s="8">
        <f t="shared" ref="L18:L81" ca="1" si="17">AB17-O18</f>
        <v>67.200548226182292</v>
      </c>
      <c r="M18" s="8">
        <f t="shared" ref="M18:M81" ca="1" si="18">L18*(1+K18)</f>
        <v>67.224570699848897</v>
      </c>
      <c r="N18" s="14">
        <f t="shared" ca="1" si="7"/>
        <v>-8.4060635893645763E-4</v>
      </c>
      <c r="O18" s="8">
        <f t="shared" ref="O18:O81" ca="1" si="19">-AB17*AL18</f>
        <v>32.896804436978051</v>
      </c>
      <c r="P18" s="8">
        <f t="shared" ref="P18:P81" ca="1" si="20">O18*(1+N18)</f>
        <v>32.869151173979638</v>
      </c>
      <c r="Q18" s="25">
        <f t="shared" si="8"/>
        <v>8.000320008538786E-5</v>
      </c>
      <c r="R18" s="8">
        <f t="shared" ref="R18:R81" ca="1" si="21">-AL18*AB17</f>
        <v>32.896804436978051</v>
      </c>
      <c r="S18" s="5">
        <f t="shared" ca="1" si="9"/>
        <v>2.6318496275414302E-3</v>
      </c>
      <c r="T18" s="8">
        <f t="shared" ref="T18:T81" ca="1" si="22">R18*K18</f>
        <v>1.1759764453747842E-2</v>
      </c>
      <c r="U18" s="8">
        <f t="shared" ref="U18:U81" ca="1" si="23">-AL18*I18*AB17</f>
        <v>16.104031451087746</v>
      </c>
      <c r="V18" s="5">
        <f t="shared" ca="1" si="10"/>
        <v>1.2883740503627518E-3</v>
      </c>
      <c r="W18" s="5">
        <f t="shared" ref="W18:W81" ca="1" si="24">U18*N18</f>
        <v>-1.3537151242297069E-2</v>
      </c>
      <c r="X18" s="5">
        <f t="shared" ref="X18:X81" ca="1" si="25">AB17</f>
        <v>100.09735266316035</v>
      </c>
      <c r="Y18" s="5">
        <f t="shared" ref="Y18:Y81" ca="1" si="26">M18+P18</f>
        <v>100.09372187382854</v>
      </c>
      <c r="Z18" s="5">
        <f t="shared" ref="Z18:Z81" ca="1" si="27">MAX(-Y18+0.1,-S18+T18)</f>
        <v>9.1279148262064114E-3</v>
      </c>
      <c r="AA18" s="5">
        <f t="shared" ref="AA18:AA81" ca="1" si="28">MAX(-(Y18+Z18),-V18+W18)</f>
        <v>-1.4825525292659821E-2</v>
      </c>
      <c r="AB18" s="4">
        <f t="shared" ref="AB18:AB81" ca="1" si="29">SUM(Y18:AA18)</f>
        <v>100.08802426336209</v>
      </c>
      <c r="AC18" s="30">
        <f t="shared" ref="AC18:AC81" ca="1" si="30">AB18/X18-1</f>
        <v>-9.3193271850644521E-5</v>
      </c>
      <c r="AD18" s="30">
        <f t="shared" ref="AD18:AD81" ca="1" si="31">K18+I18*(N18-Q18)</f>
        <v>-9.3193271850620072E-5</v>
      </c>
      <c r="AE18" s="32">
        <f t="shared" ref="AE18:AE81" ca="1" si="32">AC18-AD18</f>
        <v>-2.4448758989548125E-17</v>
      </c>
      <c r="AF18" s="4">
        <f t="shared" si="11"/>
        <v>0.996</v>
      </c>
      <c r="AG18" s="4">
        <f t="shared" ca="1" si="12"/>
        <v>0.44364924881282042</v>
      </c>
      <c r="AH18" s="4">
        <f t="shared" ca="1" si="13"/>
        <v>0.39374934901332181</v>
      </c>
      <c r="AI18" s="8">
        <f t="shared" ref="AI18:AI81" ca="1" si="33">IF(X18&lt;=0,-1,NORMDIST(AG18,0,1,TRUE)-1)</f>
        <v>-0.32864809669522188</v>
      </c>
      <c r="AJ18" s="4">
        <f t="shared" ca="1" si="14"/>
        <v>1.1073464831355295</v>
      </c>
      <c r="AK18" s="4">
        <f t="shared" ref="AK18:AK81" ca="1" si="34">AJ19</f>
        <v>1.1095090210452696</v>
      </c>
      <c r="AL18" s="4">
        <f t="shared" ca="1" si="15"/>
        <v>-0.32864809669522188</v>
      </c>
      <c r="AM18" s="5">
        <f t="shared" ref="AM18:AM81" ca="1" si="35">-Z18</f>
        <v>-9.1279148262064114E-3</v>
      </c>
      <c r="AN18" s="5">
        <f t="shared" ref="AN18:AN81" ca="1" si="36">-AA18</f>
        <v>1.4825525292659821E-2</v>
      </c>
      <c r="AO18" s="5">
        <f t="shared" ca="1" si="16"/>
        <v>8.8591262254142345E-5</v>
      </c>
      <c r="AQ18" s="24">
        <f t="shared" ref="AQ18:AQ81" ca="1" si="37">AJ18-AK18+AM18+AN18+AO18</f>
        <v>3.6236638189674707E-3</v>
      </c>
      <c r="AT18">
        <v>11</v>
      </c>
      <c r="AU18" s="12">
        <v>0.97297680104299689</v>
      </c>
      <c r="AV18" s="12">
        <v>2.6979480101687314</v>
      </c>
      <c r="AW18" s="12">
        <v>31.543024758694116</v>
      </c>
    </row>
    <row r="19" spans="2:49" x14ac:dyDescent="0.2">
      <c r="B19" s="2">
        <v>3</v>
      </c>
      <c r="C19">
        <f t="shared" ca="1" si="2"/>
        <v>0.16217360157255634</v>
      </c>
      <c r="D19">
        <f ca="1">SQRT(-2*LN(C19))</f>
        <v>1.907400274128872</v>
      </c>
      <c r="E19">
        <f ca="1">D19*COS(2*PI()*C20)</f>
        <v>-1.8246916413412024</v>
      </c>
      <c r="F19">
        <f t="shared" ca="1" si="3"/>
        <v>0.2744653957323071</v>
      </c>
      <c r="G19">
        <f ca="1">SQRT(-2*LN(F19))</f>
        <v>1.6080609993934514</v>
      </c>
      <c r="H19">
        <f ca="1">G19*COS(2*PI()*F20)</f>
        <v>0.54909761541275626</v>
      </c>
      <c r="I19" s="8">
        <f t="shared" ca="1" si="4"/>
        <v>0.49168982323985821</v>
      </c>
      <c r="J19" s="14">
        <f t="shared" ca="1" si="5"/>
        <v>3.1469503407408487E-3</v>
      </c>
      <c r="K19" s="14">
        <f t="shared" ca="1" si="6"/>
        <v>-5.3279697339112531E-3</v>
      </c>
      <c r="L19" s="8">
        <f t="shared" ca="1" si="17"/>
        <v>67.097075212309932</v>
      </c>
      <c r="M19" s="8">
        <f t="shared" ca="1" si="18"/>
        <v>66.739584026344772</v>
      </c>
      <c r="N19" s="14">
        <f t="shared" ca="1" si="7"/>
        <v>3.8735482700746893E-4</v>
      </c>
      <c r="O19" s="8">
        <f t="shared" ca="1" si="19"/>
        <v>32.990949051052148</v>
      </c>
      <c r="P19" s="8">
        <f t="shared" ca="1" si="20"/>
        <v>33.003728254414632</v>
      </c>
      <c r="Q19" s="25">
        <f t="shared" si="8"/>
        <v>8.000320008538786E-5</v>
      </c>
      <c r="R19" s="8">
        <f t="shared" ca="1" si="21"/>
        <v>32.990949051052148</v>
      </c>
      <c r="S19" s="5">
        <f t="shared" ca="1" si="9"/>
        <v>2.6393814979381617E-3</v>
      </c>
      <c r="T19" s="8">
        <f t="shared" ca="1" si="22"/>
        <v>-0.17577477803701402</v>
      </c>
      <c r="U19" s="8">
        <f t="shared" ca="1" si="23"/>
        <v>16.221313907426996</v>
      </c>
      <c r="V19" s="5">
        <f t="shared" ca="1" si="10"/>
        <v>1.2977570221837668E-3</v>
      </c>
      <c r="W19" s="5">
        <f t="shared" ca="1" si="24"/>
        <v>6.2834042424452343E-3</v>
      </c>
      <c r="X19" s="5">
        <f t="shared" ca="1" si="25"/>
        <v>100.08802426336209</v>
      </c>
      <c r="Y19" s="5">
        <f t="shared" ca="1" si="26"/>
        <v>99.743312280759397</v>
      </c>
      <c r="Z19" s="5">
        <f t="shared" ca="1" si="27"/>
        <v>-0.17841415953495218</v>
      </c>
      <c r="AA19" s="5">
        <f t="shared" ca="1" si="28"/>
        <v>4.9856472202614672E-3</v>
      </c>
      <c r="AB19" s="4">
        <f t="shared" ca="1" si="29"/>
        <v>99.569883768444711</v>
      </c>
      <c r="AC19" s="30">
        <f t="shared" ca="1" si="30"/>
        <v>-5.1768480667976347E-3</v>
      </c>
      <c r="AD19" s="30">
        <f t="shared" ca="1" si="31"/>
        <v>-5.1768480667974525E-3</v>
      </c>
      <c r="AE19" s="32">
        <f t="shared" ca="1" si="32"/>
        <v>-1.8214596497756474E-16</v>
      </c>
      <c r="AF19" s="4">
        <f t="shared" si="11"/>
        <v>0.99199999999999999</v>
      </c>
      <c r="AG19" s="4">
        <f t="shared" ca="1" si="12"/>
        <v>0.44096450887878708</v>
      </c>
      <c r="AH19" s="4">
        <f t="shared" ca="1" si="13"/>
        <v>0.39116491048683216</v>
      </c>
      <c r="AI19" s="8">
        <f t="shared" ca="1" si="33"/>
        <v>-0.32961934550973759</v>
      </c>
      <c r="AJ19" s="4">
        <f t="shared" ca="1" si="14"/>
        <v>1.1095090210452696</v>
      </c>
      <c r="AK19" s="4">
        <f t="shared" ca="1" si="34"/>
        <v>1.2894702718219904</v>
      </c>
      <c r="AL19" s="4">
        <f t="shared" ca="1" si="15"/>
        <v>-0.32961934550973759</v>
      </c>
      <c r="AM19" s="5">
        <f t="shared" ca="1" si="35"/>
        <v>0.17841415953495218</v>
      </c>
      <c r="AN19" s="5">
        <f t="shared" ca="1" si="36"/>
        <v>-4.9856472202614672E-3</v>
      </c>
      <c r="AO19" s="5">
        <f t="shared" ca="1" si="16"/>
        <v>8.8764272207227508E-5</v>
      </c>
      <c r="AQ19" s="24">
        <f t="shared" ca="1" si="37"/>
        <v>-6.4439741898228179E-3</v>
      </c>
      <c r="AT19">
        <v>12</v>
      </c>
      <c r="AU19" s="12">
        <v>3.8202730442616444</v>
      </c>
      <c r="AV19" s="12">
        <v>-10.555395726484194</v>
      </c>
      <c r="AW19" s="12">
        <v>-15.566724012942846</v>
      </c>
    </row>
    <row r="20" spans="2:49" x14ac:dyDescent="0.2">
      <c r="B20" s="2">
        <v>4</v>
      </c>
      <c r="C20">
        <f t="shared" ca="1" si="2"/>
        <v>0.5470404620499264</v>
      </c>
      <c r="D20" t="s">
        <v>10</v>
      </c>
      <c r="E20">
        <f ca="1">D19*SIN(2*PI()*C20)</f>
        <v>-0.55558637471273931</v>
      </c>
      <c r="F20">
        <f t="shared" ca="1" si="3"/>
        <v>0.1945383462188881</v>
      </c>
      <c r="G20" t="s">
        <v>10</v>
      </c>
      <c r="H20">
        <f ca="1">G19*SIN(2*PI()*F20)</f>
        <v>1.5114072867755701</v>
      </c>
      <c r="I20" s="8">
        <f t="shared" ca="1" si="4"/>
        <v>0.58364209193273553</v>
      </c>
      <c r="J20" s="14">
        <f t="shared" ca="1" si="5"/>
        <v>3.1406599248262699E-3</v>
      </c>
      <c r="K20" s="14">
        <f t="shared" ca="1" si="6"/>
        <v>-1.3440038785649255E-3</v>
      </c>
      <c r="L20" s="8">
        <f t="shared" ca="1" si="17"/>
        <v>62.87398161217471</v>
      </c>
      <c r="M20" s="8">
        <f t="shared" ca="1" si="18"/>
        <v>62.789478737027125</v>
      </c>
      <c r="N20" s="14">
        <f t="shared" ca="1" si="7"/>
        <v>9.9639397065542923E-4</v>
      </c>
      <c r="O20" s="8">
        <f t="shared" ca="1" si="19"/>
        <v>36.695902156270002</v>
      </c>
      <c r="P20" s="8">
        <f t="shared" ca="1" si="20"/>
        <v>36.732465731926268</v>
      </c>
      <c r="Q20" s="25">
        <f t="shared" si="8"/>
        <v>8.000320008538786E-5</v>
      </c>
      <c r="R20" s="8">
        <f t="shared" ca="1" si="21"/>
        <v>36.695902156270002</v>
      </c>
      <c r="S20" s="5">
        <f t="shared" ca="1" si="9"/>
        <v>2.9357896025218847E-3</v>
      </c>
      <c r="T20" s="8">
        <f t="shared" ca="1" si="22"/>
        <v>-4.9319434825465899E-2</v>
      </c>
      <c r="U20" s="8">
        <f t="shared" ca="1" si="23"/>
        <v>21.417273099844401</v>
      </c>
      <c r="V20" s="5">
        <f t="shared" ca="1" si="10"/>
        <v>1.7134503850902466E-3</v>
      </c>
      <c r="W20" s="5">
        <f t="shared" ca="1" si="24"/>
        <v>2.1340041784565677E-2</v>
      </c>
      <c r="X20" s="5">
        <f t="shared" ca="1" si="25"/>
        <v>99.569883768444711</v>
      </c>
      <c r="Y20" s="5">
        <f t="shared" ca="1" si="26"/>
        <v>99.521944468953393</v>
      </c>
      <c r="Z20" s="5">
        <f t="shared" ca="1" si="27"/>
        <v>-5.2255224427987787E-2</v>
      </c>
      <c r="AA20" s="5">
        <f t="shared" ca="1" si="28"/>
        <v>1.9626591399475431E-2</v>
      </c>
      <c r="AB20" s="4">
        <f t="shared" ca="1" si="29"/>
        <v>99.489315835924884</v>
      </c>
      <c r="AC20" s="30">
        <f t="shared" ca="1" si="30"/>
        <v>-8.0915965220162978E-4</v>
      </c>
      <c r="AD20" s="30">
        <f t="shared" ca="1" si="31"/>
        <v>-8.0915965220157513E-4</v>
      </c>
      <c r="AE20" s="32">
        <f t="shared" ca="1" si="32"/>
        <v>-5.4643789493269423E-17</v>
      </c>
      <c r="AF20" s="4">
        <f t="shared" si="11"/>
        <v>0.98799999999999999</v>
      </c>
      <c r="AG20" s="4">
        <f t="shared" ca="1" si="12"/>
        <v>0.33571157028357623</v>
      </c>
      <c r="AH20" s="4">
        <f t="shared" ca="1" si="13"/>
        <v>0.28601247572441951</v>
      </c>
      <c r="AI20" s="8">
        <f t="shared" ca="1" si="33"/>
        <v>-0.36854418994410354</v>
      </c>
      <c r="AJ20" s="4">
        <f t="shared" ca="1" si="14"/>
        <v>1.2894702718219904</v>
      </c>
      <c r="AK20" s="4">
        <f t="shared" ca="1" si="34"/>
        <v>1.3187014159220851</v>
      </c>
      <c r="AL20" s="4">
        <f t="shared" ca="1" si="15"/>
        <v>-0.36854418994410354</v>
      </c>
      <c r="AM20" s="5">
        <f t="shared" ca="1" si="35"/>
        <v>5.2255224427987787E-2</v>
      </c>
      <c r="AN20" s="5">
        <f t="shared" ca="1" si="36"/>
        <v>-1.9626591399475431E-2</v>
      </c>
      <c r="AO20" s="5">
        <f t="shared" ca="1" si="16"/>
        <v>1.0316174816073417E-4</v>
      </c>
      <c r="AQ20" s="24">
        <f t="shared" ca="1" si="37"/>
        <v>3.5006506765783382E-3</v>
      </c>
      <c r="AT20">
        <v>13</v>
      </c>
      <c r="AU20" s="12">
        <v>0.7683095989440214</v>
      </c>
      <c r="AV20" s="12">
        <v>-11.217555823397339</v>
      </c>
      <c r="AW20" s="12">
        <v>-33.079807068486446</v>
      </c>
    </row>
    <row r="21" spans="2:49" x14ac:dyDescent="0.2">
      <c r="B21" s="2">
        <v>5</v>
      </c>
      <c r="C21">
        <f t="shared" ca="1" si="2"/>
        <v>0.18729602037444892</v>
      </c>
      <c r="D21">
        <f ca="1">SQRT(-2*LN(C21))</f>
        <v>1.8303359894244828</v>
      </c>
      <c r="E21">
        <f ca="1">D21*COS(2*PI()*C22)</f>
        <v>-1.4250894223158361</v>
      </c>
      <c r="F21">
        <f t="shared" ca="1" si="3"/>
        <v>0.37733147141327317</v>
      </c>
      <c r="G21">
        <f ca="1">SQRT(-2*LN(F21))</f>
        <v>1.396159907257341</v>
      </c>
      <c r="H21">
        <f ca="1">G21*COS(2*PI()*F22)</f>
        <v>0.94668654050281786</v>
      </c>
      <c r="I21" s="8">
        <f t="shared" ca="1" si="4"/>
        <v>0.60027259157595181</v>
      </c>
      <c r="J21" s="14">
        <f t="shared" ca="1" si="5"/>
        <v>3.1394058556231744E-3</v>
      </c>
      <c r="K21" s="14">
        <f t="shared" ca="1" si="6"/>
        <v>-4.0656468654433064E-3</v>
      </c>
      <c r="L21" s="8">
        <f t="shared" ca="1" si="17"/>
        <v>62.170230471764562</v>
      </c>
      <c r="M21" s="8">
        <f t="shared" ca="1" si="18"/>
        <v>61.917468269123141</v>
      </c>
      <c r="N21" s="14">
        <f t="shared" ca="1" si="7"/>
        <v>6.3894117564911035E-4</v>
      </c>
      <c r="O21" s="8">
        <f t="shared" ca="1" si="19"/>
        <v>37.319085364160323</v>
      </c>
      <c r="P21" s="8">
        <f t="shared" ca="1" si="20"/>
        <v>37.342930064437049</v>
      </c>
      <c r="Q21" s="25">
        <f t="shared" si="8"/>
        <v>8.000320008538786E-5</v>
      </c>
      <c r="R21" s="8">
        <f t="shared" ca="1" si="21"/>
        <v>37.319085364160323</v>
      </c>
      <c r="S21" s="5">
        <f t="shared" ca="1" si="9"/>
        <v>2.9856462533925879E-3</v>
      </c>
      <c r="T21" s="8">
        <f t="shared" ca="1" si="22"/>
        <v>-0.15172622243200959</v>
      </c>
      <c r="U21" s="8">
        <f t="shared" ca="1" si="23"/>
        <v>22.401624086788694</v>
      </c>
      <c r="V21" s="5">
        <f t="shared" ca="1" si="10"/>
        <v>1.7922016140529998E-3</v>
      </c>
      <c r="W21" s="5">
        <f t="shared" ca="1" si="24"/>
        <v>1.4313320030462196E-2</v>
      </c>
      <c r="X21" s="5">
        <f t="shared" ca="1" si="25"/>
        <v>99.489315835924884</v>
      </c>
      <c r="Y21" s="5">
        <f t="shared" ca="1" si="26"/>
        <v>99.26039833356019</v>
      </c>
      <c r="Z21" s="5">
        <f t="shared" ca="1" si="27"/>
        <v>-0.15471186868540218</v>
      </c>
      <c r="AA21" s="5">
        <f t="shared" ca="1" si="28"/>
        <v>1.2521118416409197E-2</v>
      </c>
      <c r="AB21" s="4">
        <f t="shared" ca="1" si="29"/>
        <v>99.118207583291209</v>
      </c>
      <c r="AC21" s="30">
        <f t="shared" ca="1" si="30"/>
        <v>-3.7301317183213722E-3</v>
      </c>
      <c r="AD21" s="30">
        <f t="shared" ca="1" si="31"/>
        <v>-3.7301317183214546E-3</v>
      </c>
      <c r="AE21" s="32">
        <f t="shared" ca="1" si="32"/>
        <v>8.2399365108898337E-17</v>
      </c>
      <c r="AF21" s="4">
        <f t="shared" si="11"/>
        <v>0.98399999999999999</v>
      </c>
      <c r="AG21" s="4">
        <f t="shared" ca="1" si="12"/>
        <v>0.31835861628101247</v>
      </c>
      <c r="AH21" s="4">
        <f t="shared" ca="1" si="13"/>
        <v>0.2687602292104635</v>
      </c>
      <c r="AI21" s="8">
        <f t="shared" ca="1" si="33"/>
        <v>-0.37510646294629224</v>
      </c>
      <c r="AJ21" s="4">
        <f t="shared" ca="1" si="14"/>
        <v>1.3187014159220851</v>
      </c>
      <c r="AK21" s="4">
        <f t="shared" ca="1" si="34"/>
        <v>1.4626928967462405</v>
      </c>
      <c r="AL21" s="4">
        <f t="shared" ca="1" si="15"/>
        <v>-0.37510646294629224</v>
      </c>
      <c r="AM21" s="5">
        <f t="shared" ca="1" si="35"/>
        <v>0.15471186868540218</v>
      </c>
      <c r="AN21" s="5">
        <f t="shared" ca="1" si="36"/>
        <v>-1.2521118416409197E-2</v>
      </c>
      <c r="AO21" s="5">
        <f t="shared" ca="1" si="16"/>
        <v>1.0550033323089885E-4</v>
      </c>
      <c r="AQ21" s="24">
        <f t="shared" ca="1" si="37"/>
        <v>-1.6952302219314758E-3</v>
      </c>
      <c r="AT21">
        <v>14</v>
      </c>
      <c r="AU21" s="12">
        <v>4.4989789250197134</v>
      </c>
      <c r="AV21" s="12">
        <v>-6.519990477980329</v>
      </c>
      <c r="AW21" s="12">
        <v>-15.850435665184328</v>
      </c>
    </row>
    <row r="22" spans="2:49" x14ac:dyDescent="0.2">
      <c r="B22" s="2">
        <v>6</v>
      </c>
      <c r="C22">
        <f t="shared" ca="1" si="2"/>
        <v>0.60796649145567472</v>
      </c>
      <c r="D22" t="s">
        <v>10</v>
      </c>
      <c r="E22">
        <f ca="1">D21*SIN(2*PI()*C22)</f>
        <v>-1.1485860753927051</v>
      </c>
      <c r="F22">
        <f t="shared" ca="1" si="3"/>
        <v>0.86859051313994606</v>
      </c>
      <c r="G22" t="s">
        <v>10</v>
      </c>
      <c r="H22">
        <f ca="1">G21*SIN(2*PI()*F22)</f>
        <v>-1.0261808225959175</v>
      </c>
      <c r="I22" s="8">
        <f t="shared" ca="1" si="4"/>
        <v>0.67918118888551626</v>
      </c>
      <c r="J22" s="14">
        <f t="shared" ca="1" si="5"/>
        <v>3.1329674695192134E-3</v>
      </c>
      <c r="K22" s="14">
        <f t="shared" ca="1" si="6"/>
        <v>-3.1933731132156584E-3</v>
      </c>
      <c r="L22" s="8">
        <f t="shared" ca="1" si="17"/>
        <v>59.027702453644459</v>
      </c>
      <c r="M22" s="8">
        <f t="shared" ca="1" si="18"/>
        <v>58.839204975694095</v>
      </c>
      <c r="N22" s="14">
        <f t="shared" ca="1" si="7"/>
        <v>-6.088283268922412E-4</v>
      </c>
      <c r="O22" s="8">
        <f t="shared" ca="1" si="19"/>
        <v>40.090505129646751</v>
      </c>
      <c r="P22" s="8">
        <f t="shared" ca="1" si="20"/>
        <v>40.066096894484403</v>
      </c>
      <c r="Q22" s="25">
        <f t="shared" si="8"/>
        <v>8.000320008538786E-5</v>
      </c>
      <c r="R22" s="8">
        <f t="shared" ca="1" si="21"/>
        <v>40.090505129646751</v>
      </c>
      <c r="S22" s="5">
        <f t="shared" ca="1" si="9"/>
        <v>3.2073687034113972E-3</v>
      </c>
      <c r="T22" s="8">
        <f t="shared" ca="1" si="22"/>
        <v>-0.12802394117624838</v>
      </c>
      <c r="U22" s="8">
        <f t="shared" ca="1" si="23"/>
        <v>27.228716936974369</v>
      </c>
      <c r="V22" s="5">
        <f t="shared" ca="1" si="10"/>
        <v>2.1783844891771495E-3</v>
      </c>
      <c r="W22" s="5">
        <f t="shared" ca="1" si="24"/>
        <v>-1.6577614176160535E-2</v>
      </c>
      <c r="X22" s="5">
        <f t="shared" ca="1" si="25"/>
        <v>99.118207583291209</v>
      </c>
      <c r="Y22" s="5">
        <f t="shared" ca="1" si="26"/>
        <v>98.905301870178505</v>
      </c>
      <c r="Z22" s="5">
        <f t="shared" ca="1" si="27"/>
        <v>-0.13123130987965978</v>
      </c>
      <c r="AA22" s="5">
        <f t="shared" ca="1" si="28"/>
        <v>-1.8755998665337684E-2</v>
      </c>
      <c r="AB22" s="4">
        <f t="shared" ca="1" si="29"/>
        <v>98.755314561633497</v>
      </c>
      <c r="AC22" s="30">
        <f t="shared" ca="1" si="30"/>
        <v>-3.6612145286502029E-3</v>
      </c>
      <c r="AD22" s="30">
        <f t="shared" ca="1" si="31"/>
        <v>-3.66121452865015E-3</v>
      </c>
      <c r="AE22" s="32">
        <f t="shared" ca="1" si="32"/>
        <v>-5.2909066017292616E-17</v>
      </c>
      <c r="AF22" s="4">
        <f t="shared" si="11"/>
        <v>0.98</v>
      </c>
      <c r="AG22" s="4">
        <f t="shared" ca="1" si="12"/>
        <v>0.24178946392305636</v>
      </c>
      <c r="AH22" s="4">
        <f t="shared" ca="1" si="13"/>
        <v>0.19229198923999802</v>
      </c>
      <c r="AI22" s="8">
        <f t="shared" ca="1" si="33"/>
        <v>-0.40447165164844023</v>
      </c>
      <c r="AJ22" s="4">
        <f t="shared" ca="1" si="14"/>
        <v>1.4626928967462405</v>
      </c>
      <c r="AK22" s="4">
        <f t="shared" ca="1" si="34"/>
        <v>1.6143348405783016</v>
      </c>
      <c r="AL22" s="4">
        <f t="shared" ca="1" si="15"/>
        <v>-0.40447165164844023</v>
      </c>
      <c r="AM22" s="5">
        <f t="shared" ca="1" si="35"/>
        <v>0.13123130987965978</v>
      </c>
      <c r="AN22" s="5">
        <f t="shared" ca="1" si="36"/>
        <v>1.8755998665337684E-2</v>
      </c>
      <c r="AO22" s="5">
        <f t="shared" ca="1" si="16"/>
        <v>1.1702011248186504E-4</v>
      </c>
      <c r="AQ22" s="24">
        <f t="shared" ca="1" si="37"/>
        <v>-1.5376151745817594E-3</v>
      </c>
      <c r="AT22">
        <v>15</v>
      </c>
      <c r="AU22" s="12">
        <v>-2.3500685147415803</v>
      </c>
      <c r="AV22" s="12">
        <v>-7.75340381685566</v>
      </c>
      <c r="AW22" s="12">
        <v>3.0154457499817839</v>
      </c>
    </row>
    <row r="23" spans="2:49" x14ac:dyDescent="0.2">
      <c r="B23" s="2">
        <v>7</v>
      </c>
      <c r="C23">
        <f t="shared" ca="1" si="2"/>
        <v>0.30007125799745438</v>
      </c>
      <c r="D23">
        <f ca="1">SQRT(-2*LN(C23))</f>
        <v>1.551602594656728</v>
      </c>
      <c r="E23">
        <f ca="1">D23*COS(2*PI()*C24)</f>
        <v>1.5147352547659436</v>
      </c>
      <c r="F23">
        <f t="shared" ca="1" si="3"/>
        <v>0.62265477588197948</v>
      </c>
      <c r="G23">
        <f ca="1">SQRT(-2*LN(F23))</f>
        <v>0.97340951874643566</v>
      </c>
      <c r="H23">
        <f ca="1">G23*COS(2*PI()*F24)</f>
        <v>-0.2935898785462161</v>
      </c>
      <c r="I23" s="8">
        <f t="shared" ca="1" si="4"/>
        <v>0.76665049352068992</v>
      </c>
      <c r="J23" s="14">
        <f t="shared" ca="1" si="5"/>
        <v>3.1248838071700831E-3</v>
      </c>
      <c r="K23" s="14">
        <f t="shared" ca="1" si="6"/>
        <v>5.1465699964254874E-3</v>
      </c>
      <c r="L23" s="8">
        <f t="shared" ca="1" si="17"/>
        <v>55.899746397957763</v>
      </c>
      <c r="M23" s="8">
        <f t="shared" ca="1" si="18"/>
        <v>56.187438355577285</v>
      </c>
      <c r="N23" s="14">
        <f t="shared" ca="1" si="7"/>
        <v>-1.4567193164927161E-4</v>
      </c>
      <c r="O23" s="8">
        <f t="shared" ca="1" si="19"/>
        <v>42.855568163675734</v>
      </c>
      <c r="P23" s="8">
        <f t="shared" ca="1" si="20"/>
        <v>42.849325310279404</v>
      </c>
      <c r="Q23" s="25">
        <f t="shared" si="8"/>
        <v>8.000320008538786E-5</v>
      </c>
      <c r="R23" s="8">
        <f t="shared" ca="1" si="21"/>
        <v>42.855568163675734</v>
      </c>
      <c r="S23" s="5">
        <f t="shared" ca="1" si="9"/>
        <v>3.4285825945715278E-3</v>
      </c>
      <c r="T23" s="8">
        <f t="shared" ca="1" si="22"/>
        <v>0.22055918129094085</v>
      </c>
      <c r="U23" s="8">
        <f t="shared" ca="1" si="23"/>
        <v>32.855242482791567</v>
      </c>
      <c r="V23" s="5">
        <f t="shared" ca="1" si="10"/>
        <v>2.6285245382047092E-3</v>
      </c>
      <c r="W23" s="5">
        <f t="shared" ca="1" si="24"/>
        <v>-4.7860866372734581E-3</v>
      </c>
      <c r="X23" s="5">
        <f t="shared" ca="1" si="25"/>
        <v>98.755314561633497</v>
      </c>
      <c r="Y23" s="5">
        <f t="shared" ca="1" si="26"/>
        <v>99.036763665856682</v>
      </c>
      <c r="Z23" s="5">
        <f t="shared" ca="1" si="27"/>
        <v>0.21713059869636933</v>
      </c>
      <c r="AA23" s="5">
        <f t="shared" ca="1" si="28"/>
        <v>-7.4146111754781674E-3</v>
      </c>
      <c r="AB23" s="4">
        <f t="shared" ca="1" si="29"/>
        <v>99.246479653377577</v>
      </c>
      <c r="AC23" s="30">
        <f t="shared" ca="1" si="30"/>
        <v>4.9735560453056937E-3</v>
      </c>
      <c r="AD23" s="30">
        <f t="shared" ca="1" si="31"/>
        <v>4.973556045305764E-3</v>
      </c>
      <c r="AE23" s="32">
        <f t="shared" ca="1" si="32"/>
        <v>-7.0256300777060687E-17</v>
      </c>
      <c r="AF23" s="4">
        <f t="shared" si="11"/>
        <v>0.97599999999999998</v>
      </c>
      <c r="AG23" s="4">
        <f t="shared" ca="1" si="12"/>
        <v>0.16630851610198127</v>
      </c>
      <c r="AH23" s="4">
        <f t="shared" ca="1" si="13"/>
        <v>0.11691215996106739</v>
      </c>
      <c r="AI23" s="8">
        <f t="shared" ca="1" si="33"/>
        <v>-0.43395708224826157</v>
      </c>
      <c r="AJ23" s="4">
        <f t="shared" ca="1" si="14"/>
        <v>1.6143348405783016</v>
      </c>
      <c r="AK23" s="4">
        <f t="shared" ca="1" si="34"/>
        <v>1.4102185948246628</v>
      </c>
      <c r="AL23" s="4">
        <f t="shared" ca="1" si="15"/>
        <v>-0.43395708224826157</v>
      </c>
      <c r="AM23" s="5">
        <f t="shared" ca="1" si="35"/>
        <v>-0.21713059869636933</v>
      </c>
      <c r="AN23" s="5">
        <f t="shared" ca="1" si="36"/>
        <v>7.4146111754781674E-3</v>
      </c>
      <c r="AO23" s="5">
        <f t="shared" ca="1" si="16"/>
        <v>1.2915195325559857E-4</v>
      </c>
      <c r="AQ23" s="24">
        <f t="shared" ca="1" si="37"/>
        <v>-5.4705898139968288E-3</v>
      </c>
      <c r="AT23">
        <v>16</v>
      </c>
      <c r="AU23" s="12">
        <v>0.6219317021588926</v>
      </c>
      <c r="AV23" s="12">
        <v>-30.874853743201392</v>
      </c>
      <c r="AW23" s="12">
        <v>-4.8492631366491539</v>
      </c>
    </row>
    <row r="24" spans="2:49" x14ac:dyDescent="0.2">
      <c r="B24" s="2">
        <v>8</v>
      </c>
      <c r="C24">
        <f t="shared" ca="1" si="2"/>
        <v>3.4763979531552858E-2</v>
      </c>
      <c r="D24" t="s">
        <v>10</v>
      </c>
      <c r="E24">
        <f ca="1">D23*SIN(2*PI()*C24)</f>
        <v>0.33622569758220855</v>
      </c>
      <c r="F24">
        <f t="shared" ca="1" si="3"/>
        <v>0.70123800313605034</v>
      </c>
      <c r="G24" t="s">
        <v>10</v>
      </c>
      <c r="H24">
        <f ca="1">G23*SIN(2*PI()*F24)</f>
        <v>-0.92807923929015113</v>
      </c>
      <c r="I24" s="8">
        <f t="shared" ca="1" si="4"/>
        <v>0.65367247934992079</v>
      </c>
      <c r="J24" s="14">
        <f t="shared" ca="1" si="5"/>
        <v>3.1351371446710608E-3</v>
      </c>
      <c r="K24" s="14">
        <f t="shared" ca="1" si="6"/>
        <v>1.4551714093979928E-3</v>
      </c>
      <c r="L24" s="8">
        <f t="shared" ca="1" si="17"/>
        <v>60.015801733843091</v>
      </c>
      <c r="M24" s="8">
        <f t="shared" ca="1" si="18"/>
        <v>60.103135012638276</v>
      </c>
      <c r="N24" s="14">
        <f t="shared" ca="1" si="7"/>
        <v>-5.4681928886324283E-4</v>
      </c>
      <c r="O24" s="8">
        <f t="shared" ca="1" si="19"/>
        <v>39.230677919534486</v>
      </c>
      <c r="P24" s="8">
        <f t="shared" ca="1" si="20"/>
        <v>39.209225828132901</v>
      </c>
      <c r="Q24" s="25">
        <f t="shared" si="8"/>
        <v>8.000320008538786E-5</v>
      </c>
      <c r="R24" s="8">
        <f t="shared" ca="1" si="21"/>
        <v>39.230677919534486</v>
      </c>
      <c r="S24" s="5">
        <f t="shared" ca="1" si="9"/>
        <v>3.1385797750819251E-3</v>
      </c>
      <c r="T24" s="8">
        <f t="shared" ca="1" si="22"/>
        <v>5.7087360879807716E-2</v>
      </c>
      <c r="U24" s="8">
        <f t="shared" ca="1" si="23"/>
        <v>25.644014502240299</v>
      </c>
      <c r="V24" s="5">
        <f t="shared" ca="1" si="10"/>
        <v>2.0516032232153186E-3</v>
      </c>
      <c r="W24" s="5">
        <f t="shared" ca="1" si="24"/>
        <v>-1.4022641773713726E-2</v>
      </c>
      <c r="X24" s="5">
        <f t="shared" ca="1" si="25"/>
        <v>99.246479653377577</v>
      </c>
      <c r="Y24" s="5">
        <f t="shared" ca="1" si="26"/>
        <v>99.312360840771177</v>
      </c>
      <c r="Z24" s="5">
        <f t="shared" ca="1" si="27"/>
        <v>5.3948781104725792E-2</v>
      </c>
      <c r="AA24" s="5">
        <f t="shared" ca="1" si="28"/>
        <v>-1.6074244996929044E-2</v>
      </c>
      <c r="AB24" s="4">
        <f t="shared" ca="1" si="29"/>
        <v>99.35023537687897</v>
      </c>
      <c r="AC24" s="30">
        <f t="shared" ca="1" si="30"/>
        <v>1.0454347989345969E-3</v>
      </c>
      <c r="AD24" s="30">
        <f t="shared" ca="1" si="31"/>
        <v>1.0454347989346531E-3</v>
      </c>
      <c r="AE24" s="32">
        <f t="shared" ca="1" si="32"/>
        <v>-5.616167253474913E-17</v>
      </c>
      <c r="AF24" s="4">
        <f t="shared" si="11"/>
        <v>0.97199999999999998</v>
      </c>
      <c r="AG24" s="4">
        <f t="shared" ca="1" si="12"/>
        <v>0.26556964091863822</v>
      </c>
      <c r="AH24" s="4">
        <f t="shared" ca="1" si="13"/>
        <v>0.21627461074317328</v>
      </c>
      <c r="AI24" s="8">
        <f t="shared" ca="1" si="33"/>
        <v>-0.39528533461891291</v>
      </c>
      <c r="AJ24" s="4">
        <f t="shared" ca="1" si="14"/>
        <v>1.4102185948246628</v>
      </c>
      <c r="AK24" s="4">
        <f t="shared" ca="1" si="34"/>
        <v>1.3689537046868381</v>
      </c>
      <c r="AL24" s="4">
        <f t="shared" ca="1" si="15"/>
        <v>-0.39528533461891291</v>
      </c>
      <c r="AM24" s="5">
        <f t="shared" ca="1" si="35"/>
        <v>-5.3948781104725792E-2</v>
      </c>
      <c r="AN24" s="5">
        <f t="shared" ca="1" si="36"/>
        <v>1.6074244996929044E-2</v>
      </c>
      <c r="AO24" s="5">
        <f t="shared" ca="1" si="16"/>
        <v>1.1282200040589201E-4</v>
      </c>
      <c r="AQ24" s="24">
        <f t="shared" ca="1" si="37"/>
        <v>3.5031760304338948E-3</v>
      </c>
      <c r="AT24">
        <v>17</v>
      </c>
      <c r="AU24" s="12">
        <v>-3.6191045053750441</v>
      </c>
      <c r="AV24" s="12">
        <v>-1.756094907255261</v>
      </c>
      <c r="AW24" s="12">
        <v>-4.7828746491619603</v>
      </c>
    </row>
    <row r="25" spans="2:49" x14ac:dyDescent="0.2">
      <c r="B25" s="2">
        <v>9</v>
      </c>
      <c r="C25">
        <f t="shared" ca="1" si="2"/>
        <v>0.76120280519350947</v>
      </c>
      <c r="D25">
        <f ca="1">SQRT(-2*LN(C25))</f>
        <v>0.73872248962870823</v>
      </c>
      <c r="E25">
        <f ca="1">D25*COS(2*PI()*C26)</f>
        <v>-0.20028867283158916</v>
      </c>
      <c r="F25">
        <f t="shared" ca="1" si="3"/>
        <v>0.58813308511039852</v>
      </c>
      <c r="G25">
        <f ca="1">SQRT(-2*LN(F25))</f>
        <v>1.030341711736156</v>
      </c>
      <c r="H25">
        <f ca="1">G25*COS(2*PI()*F26)</f>
        <v>0.63816198298006666</v>
      </c>
      <c r="I25" s="8">
        <f t="shared" ca="1" si="4"/>
        <v>0.63286807297391012</v>
      </c>
      <c r="J25" s="14">
        <f t="shared" ca="1" si="5"/>
        <v>3.1368441467315706E-3</v>
      </c>
      <c r="K25" s="14">
        <f t="shared" ca="1" si="6"/>
        <v>-2.2824829842116312E-4</v>
      </c>
      <c r="L25" s="8">
        <f t="shared" ca="1" si="17"/>
        <v>60.844006335388976</v>
      </c>
      <c r="M25" s="8">
        <f t="shared" ca="1" si="18"/>
        <v>60.830118794473798</v>
      </c>
      <c r="N25" s="14">
        <f t="shared" ca="1" si="7"/>
        <v>4.4370748552680084E-4</v>
      </c>
      <c r="O25" s="8">
        <f t="shared" ca="1" si="19"/>
        <v>38.506229041489995</v>
      </c>
      <c r="P25" s="8">
        <f t="shared" ca="1" si="20"/>
        <v>38.523314543555117</v>
      </c>
      <c r="Q25" s="25">
        <f t="shared" si="8"/>
        <v>8.000320008538786E-5</v>
      </c>
      <c r="R25" s="8">
        <f t="shared" ca="1" si="21"/>
        <v>38.506229041489995</v>
      </c>
      <c r="S25" s="5">
        <f t="shared" ca="1" si="9"/>
        <v>3.080621546540097E-3</v>
      </c>
      <c r="T25" s="8">
        <f t="shared" ca="1" si="22"/>
        <v>-8.7889812573356662E-3</v>
      </c>
      <c r="U25" s="8">
        <f t="shared" ca="1" si="23"/>
        <v>24.369362970979786</v>
      </c>
      <c r="V25" s="5">
        <f t="shared" ca="1" si="10"/>
        <v>1.9496270217207378E-3</v>
      </c>
      <c r="W25" s="5">
        <f t="shared" ca="1" si="24"/>
        <v>1.081286876774337E-2</v>
      </c>
      <c r="X25" s="5">
        <f t="shared" ca="1" si="25"/>
        <v>99.35023537687897</v>
      </c>
      <c r="Y25" s="5">
        <f t="shared" ca="1" si="26"/>
        <v>99.353433338028907</v>
      </c>
      <c r="Z25" s="5">
        <f t="shared" ca="1" si="27"/>
        <v>-1.1869602803875763E-2</v>
      </c>
      <c r="AA25" s="5">
        <f t="shared" ca="1" si="28"/>
        <v>8.8632417460226334E-3</v>
      </c>
      <c r="AB25" s="4">
        <f t="shared" ca="1" si="29"/>
        <v>99.350426976971065</v>
      </c>
      <c r="AC25" s="30">
        <f t="shared" ca="1" si="30"/>
        <v>1.9285318386685901E-6</v>
      </c>
      <c r="AD25" s="30">
        <f t="shared" ca="1" si="31"/>
        <v>1.9285318384968525E-6</v>
      </c>
      <c r="AE25" s="32">
        <f t="shared" ca="1" si="32"/>
        <v>1.717376241217039E-16</v>
      </c>
      <c r="AF25" s="4">
        <f t="shared" si="11"/>
        <v>0.96799999999999997</v>
      </c>
      <c r="AG25" s="4">
        <f t="shared" ca="1" si="12"/>
        <v>0.28563028569265592</v>
      </c>
      <c r="AH25" s="4">
        <f t="shared" ca="1" si="13"/>
        <v>0.23643679018766053</v>
      </c>
      <c r="AI25" s="8">
        <f t="shared" ca="1" si="33"/>
        <v>-0.38758065238012773</v>
      </c>
      <c r="AJ25" s="4">
        <f t="shared" ca="1" si="14"/>
        <v>1.3689537046868381</v>
      </c>
      <c r="AK25" s="4">
        <f t="shared" ca="1" si="34"/>
        <v>1.3681989941403501</v>
      </c>
      <c r="AL25" s="4">
        <f t="shared" ca="1" si="15"/>
        <v>-0.38758065238012773</v>
      </c>
      <c r="AM25" s="5">
        <f t="shared" ca="1" si="35"/>
        <v>1.1869602803875763E-2</v>
      </c>
      <c r="AN25" s="5">
        <f t="shared" ca="1" si="36"/>
        <v>-8.8632417460226334E-3</v>
      </c>
      <c r="AO25" s="5">
        <f t="shared" ca="1" si="16"/>
        <v>1.0952067714369407E-4</v>
      </c>
      <c r="AQ25" s="24">
        <f t="shared" ca="1" si="37"/>
        <v>3.8705922814848367E-3</v>
      </c>
      <c r="AT25">
        <v>18</v>
      </c>
      <c r="AU25" s="12">
        <v>-6.5732563865960953</v>
      </c>
      <c r="AV25" s="12">
        <v>-13.108163599551901</v>
      </c>
      <c r="AW25" s="12">
        <v>16.278475185795394</v>
      </c>
    </row>
    <row r="26" spans="2:49" x14ac:dyDescent="0.2">
      <c r="B26" s="2">
        <v>10</v>
      </c>
      <c r="C26">
        <f t="shared" ca="1" si="2"/>
        <v>0.29369840656649027</v>
      </c>
      <c r="D26" t="s">
        <v>10</v>
      </c>
      <c r="E26">
        <f ca="1">D25*SIN(2*PI()*C26)</f>
        <v>0.71105229358929545</v>
      </c>
      <c r="F26">
        <f t="shared" ca="1" si="3"/>
        <v>0.85630580298298165</v>
      </c>
      <c r="G26" t="s">
        <v>10</v>
      </c>
      <c r="H26">
        <f ca="1">G25*SIN(2*PI()*F26)</f>
        <v>-0.8089210878833244</v>
      </c>
      <c r="I26" s="8">
        <f t="shared" ca="1" si="4"/>
        <v>0.63399249679013459</v>
      </c>
      <c r="J26" s="14">
        <f t="shared" ca="1" si="5"/>
        <v>3.136753322402883E-3</v>
      </c>
      <c r="K26" s="14">
        <f t="shared" ca="1" si="6"/>
        <v>2.6338581702132213E-3</v>
      </c>
      <c r="L26" s="8">
        <f t="shared" ca="1" si="17"/>
        <v>60.802254093662071</v>
      </c>
      <c r="M26" s="8">
        <f t="shared" ca="1" si="18"/>
        <v>60.962398607374041</v>
      </c>
      <c r="N26" s="14">
        <f t="shared" ca="1" si="7"/>
        <v>-4.7149542808977429E-4</v>
      </c>
      <c r="O26" s="8">
        <f t="shared" ca="1" si="19"/>
        <v>38.548172883308993</v>
      </c>
      <c r="P26" s="8">
        <f t="shared" ca="1" si="20"/>
        <v>38.529997596033297</v>
      </c>
      <c r="Q26" s="25">
        <f t="shared" si="8"/>
        <v>8.000320008538786E-5</v>
      </c>
      <c r="R26" s="8">
        <f t="shared" ca="1" si="21"/>
        <v>38.548172883308993</v>
      </c>
      <c r="S26" s="5">
        <f t="shared" ca="1" si="9"/>
        <v>3.0839771881094919E-3</v>
      </c>
      <c r="T26" s="8">
        <f t="shared" ca="1" si="22"/>
        <v>0.10153042009549514</v>
      </c>
      <c r="U26" s="8">
        <f t="shared" ca="1" si="23"/>
        <v>24.439252372986832</v>
      </c>
      <c r="V26" s="5">
        <f t="shared" ca="1" si="10"/>
        <v>1.9552183975333555E-3</v>
      </c>
      <c r="W26" s="5">
        <f t="shared" ca="1" si="24"/>
        <v>-1.1522995759795459E-2</v>
      </c>
      <c r="X26" s="5">
        <f t="shared" ca="1" si="25"/>
        <v>99.350426976971065</v>
      </c>
      <c r="Y26" s="5">
        <f t="shared" ca="1" si="26"/>
        <v>99.492396203407338</v>
      </c>
      <c r="Z26" s="5">
        <f t="shared" ca="1" si="27"/>
        <v>9.8446442907385648E-2</v>
      </c>
      <c r="AA26" s="5">
        <f t="shared" ca="1" si="28"/>
        <v>-1.3478214157328814E-2</v>
      </c>
      <c r="AB26" s="4">
        <f t="shared" ca="1" si="29"/>
        <v>99.577364432157395</v>
      </c>
      <c r="AC26" s="30">
        <f t="shared" ca="1" si="30"/>
        <v>2.2842121779600433E-3</v>
      </c>
      <c r="AD26" s="30">
        <f t="shared" ca="1" si="31"/>
        <v>2.2842121779601161E-3</v>
      </c>
      <c r="AE26" s="32">
        <f t="shared" ca="1" si="32"/>
        <v>-7.2858385991025898E-17</v>
      </c>
      <c r="AF26" s="4">
        <f t="shared" si="11"/>
        <v>0.96399999999999997</v>
      </c>
      <c r="AG26" s="4">
        <f t="shared" ca="1" si="12"/>
        <v>0.28453009859785033</v>
      </c>
      <c r="AH26" s="4">
        <f t="shared" ca="1" si="13"/>
        <v>0.23543834776331601</v>
      </c>
      <c r="AI26" s="8">
        <f t="shared" ca="1" si="33"/>
        <v>-0.38800208571065598</v>
      </c>
      <c r="AJ26" s="4">
        <f t="shared" ca="1" si="14"/>
        <v>1.3681989941403501</v>
      </c>
      <c r="AK26" s="4">
        <f t="shared" ca="1" si="34"/>
        <v>1.2813778618496912</v>
      </c>
      <c r="AL26" s="4">
        <f t="shared" ca="1" si="15"/>
        <v>-0.38800208571065598</v>
      </c>
      <c r="AM26" s="5">
        <f t="shared" ca="1" si="35"/>
        <v>-9.8446442907385648E-2</v>
      </c>
      <c r="AN26" s="5">
        <f t="shared" ca="1" si="36"/>
        <v>1.3478214157328814E-2</v>
      </c>
      <c r="AO26" s="5">
        <f t="shared" ca="1" si="16"/>
        <v>1.0946029788483683E-4</v>
      </c>
      <c r="AQ26" s="24">
        <f t="shared" ca="1" si="37"/>
        <v>1.9623638384869118E-3</v>
      </c>
      <c r="AT26">
        <v>19</v>
      </c>
      <c r="AU26" s="12">
        <v>1.8123289047788038</v>
      </c>
      <c r="AV26" s="12">
        <v>-32.36129456241644</v>
      </c>
      <c r="AW26" s="12">
        <v>-80.310749132000524</v>
      </c>
    </row>
    <row r="27" spans="2:49" x14ac:dyDescent="0.2">
      <c r="B27" s="2">
        <v>11</v>
      </c>
      <c r="C27">
        <f t="shared" ca="1" si="2"/>
        <v>0.44906361162971931</v>
      </c>
      <c r="D27">
        <f ca="1">SQRT(-2*LN(C27))</f>
        <v>1.2653779887973504</v>
      </c>
      <c r="E27">
        <f ca="1">D27*COS(2*PI()*C28)</f>
        <v>1.1550165146265283</v>
      </c>
      <c r="F27">
        <f t="shared" ca="1" si="3"/>
        <v>0.29944218532170264</v>
      </c>
      <c r="G27">
        <f ca="1">SQRT(-2*LN(F27))</f>
        <v>1.5529545501294826</v>
      </c>
      <c r="H27">
        <f ca="1">G27*COS(2*PI()*F28)</f>
        <v>-0.57134732927018472</v>
      </c>
      <c r="I27" s="8">
        <f t="shared" ca="1" si="4"/>
        <v>0.58910503231751998</v>
      </c>
      <c r="J27" s="14">
        <f t="shared" ca="1" si="5"/>
        <v>3.1402519173402746E-3</v>
      </c>
      <c r="K27" s="14">
        <f t="shared" ca="1" si="6"/>
        <v>4.0351622570133916E-3</v>
      </c>
      <c r="L27" s="8">
        <f t="shared" ca="1" si="17"/>
        <v>62.662544266778703</v>
      </c>
      <c r="M27" s="8">
        <f t="shared" ca="1" si="18"/>
        <v>62.915397800332443</v>
      </c>
      <c r="N27" s="14">
        <f t="shared" ca="1" si="7"/>
        <v>-3.2130015115705568E-4</v>
      </c>
      <c r="O27" s="8">
        <f t="shared" ca="1" si="19"/>
        <v>36.914820165378693</v>
      </c>
      <c r="P27" s="8">
        <f t="shared" ca="1" si="20"/>
        <v>36.902959428079619</v>
      </c>
      <c r="Q27" s="25">
        <f t="shared" si="8"/>
        <v>8.000320008538786E-5</v>
      </c>
      <c r="R27" s="8">
        <f t="shared" ca="1" si="21"/>
        <v>36.914820165378693</v>
      </c>
      <c r="S27" s="5">
        <f t="shared" ca="1" si="9"/>
        <v>2.9533037438069019E-3</v>
      </c>
      <c r="T27" s="8">
        <f t="shared" ca="1" si="22"/>
        <v>0.14895728905577293</v>
      </c>
      <c r="U27" s="8">
        <f t="shared" ca="1" si="23"/>
        <v>21.746706326520854</v>
      </c>
      <c r="V27" s="5">
        <f t="shared" ca="1" si="10"/>
        <v>1.7398060974388179E-3</v>
      </c>
      <c r="W27" s="5">
        <f t="shared" ca="1" si="24"/>
        <v>-6.9872200298792498E-3</v>
      </c>
      <c r="X27" s="5">
        <f t="shared" ca="1" si="25"/>
        <v>99.577364432157395</v>
      </c>
      <c r="Y27" s="5">
        <f t="shared" ca="1" si="26"/>
        <v>99.818357228412054</v>
      </c>
      <c r="Z27" s="5">
        <f t="shared" ca="1" si="27"/>
        <v>0.14600398531196604</v>
      </c>
      <c r="AA27" s="5">
        <f t="shared" ca="1" si="28"/>
        <v>-8.7270261273180681E-3</v>
      </c>
      <c r="AB27" s="4">
        <f t="shared" ca="1" si="29"/>
        <v>99.955634187596701</v>
      </c>
      <c r="AC27" s="30">
        <f t="shared" ca="1" si="30"/>
        <v>3.7987524333105149E-3</v>
      </c>
      <c r="AD27" s="30">
        <f t="shared" ca="1" si="31"/>
        <v>3.798752433310583E-3</v>
      </c>
      <c r="AE27" s="32">
        <f t="shared" ca="1" si="32"/>
        <v>-6.8087896432089678E-17</v>
      </c>
      <c r="AF27" s="4">
        <f t="shared" si="11"/>
        <v>0.96</v>
      </c>
      <c r="AG27" s="4">
        <f t="shared" ca="1" si="12"/>
        <v>0.32996031283999455</v>
      </c>
      <c r="AH27" s="4">
        <f t="shared" ca="1" si="13"/>
        <v>0.28097051798433098</v>
      </c>
      <c r="AI27" s="8">
        <f t="shared" ca="1" si="33"/>
        <v>-0.37071497499342798</v>
      </c>
      <c r="AJ27" s="4">
        <f t="shared" ca="1" si="14"/>
        <v>1.2813778618496912</v>
      </c>
      <c r="AK27" s="4">
        <f t="shared" ca="1" si="34"/>
        <v>1.1457082402697978</v>
      </c>
      <c r="AL27" s="4">
        <f t="shared" ca="1" si="15"/>
        <v>-0.37071497499342798</v>
      </c>
      <c r="AM27" s="5">
        <f t="shared" ca="1" si="35"/>
        <v>-0.14600398531196604</v>
      </c>
      <c r="AN27" s="5">
        <f t="shared" ca="1" si="36"/>
        <v>8.7270261273180681E-3</v>
      </c>
      <c r="AO27" s="5">
        <f t="shared" ca="1" si="16"/>
        <v>1.0251432946654732E-4</v>
      </c>
      <c r="AQ27" s="24">
        <f t="shared" ca="1" si="37"/>
        <v>-1.5048232752880501E-3</v>
      </c>
      <c r="AT27">
        <v>20</v>
      </c>
      <c r="AU27" s="12">
        <v>-4.1861955518639418</v>
      </c>
      <c r="AV27" s="12">
        <v>3.8957540073974726</v>
      </c>
      <c r="AW27" s="12">
        <v>-5.9283227798785054</v>
      </c>
    </row>
    <row r="28" spans="2:49" x14ac:dyDescent="0.2">
      <c r="B28" s="2">
        <v>12</v>
      </c>
      <c r="C28">
        <f t="shared" ca="1" si="2"/>
        <v>0.93303591828911758</v>
      </c>
      <c r="D28" t="s">
        <v>10</v>
      </c>
      <c r="E28">
        <f ca="1">D27*SIN(2*PI()*C28)</f>
        <v>-0.51683489188793585</v>
      </c>
      <c r="F28">
        <f t="shared" ca="1" si="3"/>
        <v>0.69003674424125749</v>
      </c>
      <c r="G28" t="s">
        <v>10</v>
      </c>
      <c r="H28">
        <f ca="1">G27*SIN(2*PI()*F28)</f>
        <v>-1.4440325703057015</v>
      </c>
      <c r="I28" s="8">
        <f t="shared" ca="1" si="4"/>
        <v>0.52021769655783645</v>
      </c>
      <c r="J28" s="14">
        <f t="shared" ca="1" si="5"/>
        <v>3.1451151678873741E-3</v>
      </c>
      <c r="K28" s="14">
        <f t="shared" ca="1" si="6"/>
        <v>-1.2247546328646441E-3</v>
      </c>
      <c r="L28" s="8">
        <f t="shared" ca="1" si="17"/>
        <v>65.750868716975162</v>
      </c>
      <c r="M28" s="8">
        <f t="shared" ca="1" si="18"/>
        <v>65.670340035899173</v>
      </c>
      <c r="N28" s="14">
        <f t="shared" ca="1" si="7"/>
        <v>-8.7290518394400607E-4</v>
      </c>
      <c r="O28" s="8">
        <f t="shared" ca="1" si="19"/>
        <v>34.204765470621531</v>
      </c>
      <c r="P28" s="8">
        <f t="shared" ca="1" si="20"/>
        <v>34.174907953526635</v>
      </c>
      <c r="Q28" s="25">
        <f t="shared" si="8"/>
        <v>8.000320008538786E-5</v>
      </c>
      <c r="R28" s="8">
        <f t="shared" ca="1" si="21"/>
        <v>34.204765470621531</v>
      </c>
      <c r="S28" s="5">
        <f t="shared" ca="1" si="9"/>
        <v>2.7364906958199002E-3</v>
      </c>
      <c r="T28" s="8">
        <f t="shared" ca="1" si="22"/>
        <v>-4.1892444976192329E-2</v>
      </c>
      <c r="U28" s="8">
        <f t="shared" ca="1" si="23"/>
        <v>17.793924304427755</v>
      </c>
      <c r="V28" s="5">
        <f t="shared" ca="1" si="10"/>
        <v>1.4235708864313796E-3</v>
      </c>
      <c r="W28" s="5">
        <f t="shared" ca="1" si="24"/>
        <v>-1.553240876804223E-2</v>
      </c>
      <c r="X28" s="5">
        <f t="shared" ca="1" si="25"/>
        <v>99.955634187596701</v>
      </c>
      <c r="Y28" s="5">
        <f t="shared" ca="1" si="26"/>
        <v>99.845247989425815</v>
      </c>
      <c r="Z28" s="5">
        <f t="shared" ca="1" si="27"/>
        <v>-4.4628935672012232E-2</v>
      </c>
      <c r="AA28" s="5">
        <f t="shared" ca="1" si="28"/>
        <v>-1.695597965447361E-2</v>
      </c>
      <c r="AB28" s="4">
        <f t="shared" ca="1" si="29"/>
        <v>99.783663074099337</v>
      </c>
      <c r="AC28" s="30">
        <f t="shared" ca="1" si="30"/>
        <v>-1.720474437434949E-3</v>
      </c>
      <c r="AD28" s="30">
        <f t="shared" ca="1" si="31"/>
        <v>-1.7204744374350656E-3</v>
      </c>
      <c r="AE28" s="32">
        <f t="shared" ca="1" si="32"/>
        <v>1.1666015375944028E-16</v>
      </c>
      <c r="AF28" s="4">
        <f t="shared" si="11"/>
        <v>0.95599999999999996</v>
      </c>
      <c r="AG28" s="4">
        <f t="shared" ca="1" si="12"/>
        <v>0.40646774974226291</v>
      </c>
      <c r="AH28" s="4">
        <f t="shared" ca="1" si="13"/>
        <v>0.35758012349594165</v>
      </c>
      <c r="AI28" s="8">
        <f t="shared" ca="1" si="33"/>
        <v>-0.34219947428302078</v>
      </c>
      <c r="AJ28" s="4">
        <f t="shared" ca="1" si="14"/>
        <v>1.1457082402697978</v>
      </c>
      <c r="AK28" s="4">
        <f t="shared" ca="1" si="34"/>
        <v>1.2048026153092337</v>
      </c>
      <c r="AL28" s="4">
        <f t="shared" ca="1" si="15"/>
        <v>-0.34219947428302078</v>
      </c>
      <c r="AM28" s="5">
        <f t="shared" ca="1" si="35"/>
        <v>4.4628935672012232E-2</v>
      </c>
      <c r="AN28" s="5">
        <f t="shared" ca="1" si="36"/>
        <v>1.695597965447361E-2</v>
      </c>
      <c r="AO28" s="5">
        <f t="shared" ca="1" si="16"/>
        <v>9.1660325585782266E-5</v>
      </c>
      <c r="AQ28" s="24">
        <f t="shared" ca="1" si="37"/>
        <v>2.5822006126356933E-3</v>
      </c>
      <c r="AT28">
        <v>21</v>
      </c>
      <c r="AU28" s="12">
        <v>-3.7162911753887928</v>
      </c>
      <c r="AV28" s="12">
        <v>-5.5465575597621015</v>
      </c>
      <c r="AW28" s="12">
        <v>-22.641788360732424</v>
      </c>
    </row>
    <row r="29" spans="2:49" x14ac:dyDescent="0.2">
      <c r="B29" s="2">
        <v>13</v>
      </c>
      <c r="C29">
        <f t="shared" ca="1" si="2"/>
        <v>0.48287631015063026</v>
      </c>
      <c r="D29">
        <f ca="1">SQRT(-2*LN(C29))</f>
        <v>1.20664389508256</v>
      </c>
      <c r="E29">
        <f ca="1">D29*COS(2*PI()*C30)</f>
        <v>-0.72416394375859527</v>
      </c>
      <c r="F29">
        <f t="shared" ca="1" si="3"/>
        <v>0.23859473609596005</v>
      </c>
      <c r="G29">
        <f ca="1">SQRT(-2*LN(F29))</f>
        <v>1.6929198629515825</v>
      </c>
      <c r="H29">
        <f ca="1">G29*COS(2*PI()*F30)</f>
        <v>0.25653296821729094</v>
      </c>
      <c r="I29" s="8">
        <f t="shared" ca="1" si="4"/>
        <v>0.55179809921688305</v>
      </c>
      <c r="J29" s="14">
        <f t="shared" ca="1" si="5"/>
        <v>3.1429615879103989E-3</v>
      </c>
      <c r="K29" s="14">
        <f t="shared" ca="1" si="6"/>
        <v>-1.8742608339883393E-3</v>
      </c>
      <c r="L29" s="8">
        <f t="shared" ca="1" si="17"/>
        <v>64.301962429555289</v>
      </c>
      <c r="M29" s="8">
        <f t="shared" ca="1" si="18"/>
        <v>64.181443779824988</v>
      </c>
      <c r="N29" s="14">
        <f t="shared" ca="1" si="7"/>
        <v>2.0226614793750208E-4</v>
      </c>
      <c r="O29" s="8">
        <f t="shared" ca="1" si="19"/>
        <v>35.481700644544041</v>
      </c>
      <c r="P29" s="8">
        <f t="shared" ca="1" si="20"/>
        <v>35.488877391455688</v>
      </c>
      <c r="Q29" s="25">
        <f t="shared" si="8"/>
        <v>8.000320008538786E-5</v>
      </c>
      <c r="R29" s="8">
        <f t="shared" ca="1" si="21"/>
        <v>35.481700644544041</v>
      </c>
      <c r="S29" s="5">
        <f t="shared" ca="1" si="9"/>
        <v>2.8386495960352922E-3</v>
      </c>
      <c r="T29" s="8">
        <f t="shared" ca="1" si="22"/>
        <v>-6.650196184136771E-2</v>
      </c>
      <c r="U29" s="8">
        <f t="shared" ca="1" si="23"/>
        <v>19.578734972641854</v>
      </c>
      <c r="V29" s="5">
        <f t="shared" ca="1" si="10"/>
        <v>1.566361451435047E-3</v>
      </c>
      <c r="W29" s="5">
        <f t="shared" ca="1" si="24"/>
        <v>3.9601153044055227E-3</v>
      </c>
      <c r="X29" s="5">
        <f t="shared" ca="1" si="25"/>
        <v>99.783663074099337</v>
      </c>
      <c r="Y29" s="5">
        <f t="shared" ca="1" si="26"/>
        <v>99.670321171280676</v>
      </c>
      <c r="Z29" s="5">
        <f t="shared" ca="1" si="27"/>
        <v>-6.9340611437402999E-2</v>
      </c>
      <c r="AA29" s="5">
        <f t="shared" ca="1" si="28"/>
        <v>2.3937538529704757E-3</v>
      </c>
      <c r="AB29" s="4">
        <f t="shared" ca="1" si="29"/>
        <v>99.60337431369625</v>
      </c>
      <c r="AC29" s="30">
        <f t="shared" ca="1" si="30"/>
        <v>-1.8067963717588453E-3</v>
      </c>
      <c r="AD29" s="30">
        <f t="shared" ca="1" si="31"/>
        <v>-1.8067963717588898E-3</v>
      </c>
      <c r="AE29" s="32">
        <f t="shared" ca="1" si="32"/>
        <v>4.4452289071905682E-17</v>
      </c>
      <c r="AF29" s="4">
        <f t="shared" si="11"/>
        <v>0.95199999999999996</v>
      </c>
      <c r="AG29" s="4">
        <f t="shared" ca="1" si="12"/>
        <v>0.37028178846920329</v>
      </c>
      <c r="AH29" s="4">
        <f t="shared" ca="1" si="13"/>
        <v>0.3214965447986014</v>
      </c>
      <c r="AI29" s="8">
        <f t="shared" ca="1" si="33"/>
        <v>-0.35558627085272798</v>
      </c>
      <c r="AJ29" s="4">
        <f t="shared" ca="1" si="14"/>
        <v>1.2048026153092337</v>
      </c>
      <c r="AK29" s="4">
        <f t="shared" ca="1" si="34"/>
        <v>1.2693507675372686</v>
      </c>
      <c r="AL29" s="4">
        <f t="shared" ca="1" si="15"/>
        <v>-0.35558627085272798</v>
      </c>
      <c r="AM29" s="5">
        <f t="shared" ca="1" si="35"/>
        <v>6.9340611437402999E-2</v>
      </c>
      <c r="AN29" s="5">
        <f t="shared" ca="1" si="36"/>
        <v>-2.3937538529704757E-3</v>
      </c>
      <c r="AO29" s="5">
        <f t="shared" ca="1" si="16"/>
        <v>9.6388064695983203E-5</v>
      </c>
      <c r="AQ29" s="24">
        <f t="shared" ca="1" si="37"/>
        <v>2.4950934210936125E-3</v>
      </c>
      <c r="AT29">
        <v>22</v>
      </c>
      <c r="AU29" s="12">
        <v>-14.731403226649837</v>
      </c>
      <c r="AV29" s="12">
        <v>-5.8998558115154003</v>
      </c>
      <c r="AW29" s="12">
        <v>-5.0379635022562868</v>
      </c>
    </row>
    <row r="30" spans="2:49" x14ac:dyDescent="0.2">
      <c r="B30" s="2">
        <v>14</v>
      </c>
      <c r="C30">
        <f t="shared" ca="1" si="2"/>
        <v>0.35244566702141067</v>
      </c>
      <c r="D30" t="s">
        <v>10</v>
      </c>
      <c r="E30">
        <f ca="1">D29*SIN(2*PI()*C30)</f>
        <v>0.96518188550138573</v>
      </c>
      <c r="F30">
        <f t="shared" ca="1" si="3"/>
        <v>0.22578953390329981</v>
      </c>
      <c r="G30" t="s">
        <v>10</v>
      </c>
      <c r="H30">
        <f ca="1">G29*SIN(2*PI()*F30)</f>
        <v>1.6733704008956389</v>
      </c>
      <c r="I30" s="8">
        <f t="shared" ca="1" si="4"/>
        <v>0.58700155757806349</v>
      </c>
      <c r="J30" s="14">
        <f t="shared" ca="1" si="5"/>
        <v>3.1404094746641516E-3</v>
      </c>
      <c r="K30" s="14">
        <f t="shared" ca="1" si="6"/>
        <v>3.4369591837648539E-3</v>
      </c>
      <c r="L30" s="8">
        <f t="shared" ca="1" si="17"/>
        <v>62.761989008821011</v>
      </c>
      <c r="M30" s="8">
        <f t="shared" ca="1" si="18"/>
        <v>62.977699403336224</v>
      </c>
      <c r="N30" s="14">
        <f t="shared" ca="1" si="7"/>
        <v>1.0989357550688084E-3</v>
      </c>
      <c r="O30" s="8">
        <f t="shared" ca="1" si="19"/>
        <v>36.841385304875239</v>
      </c>
      <c r="P30" s="8">
        <f t="shared" ca="1" si="20"/>
        <v>36.881871620453033</v>
      </c>
      <c r="Q30" s="25">
        <f t="shared" si="8"/>
        <v>8.000320008538786E-5</v>
      </c>
      <c r="R30" s="8">
        <f t="shared" ca="1" si="21"/>
        <v>36.841385304875239</v>
      </c>
      <c r="S30" s="5">
        <f t="shared" ca="1" si="9"/>
        <v>2.9474287199688018E-3</v>
      </c>
      <c r="T30" s="8">
        <f t="shared" ca="1" si="22"/>
        <v>0.12662233756621047</v>
      </c>
      <c r="U30" s="8">
        <f t="shared" ca="1" si="23"/>
        <v>21.625950557295344</v>
      </c>
      <c r="V30" s="5">
        <f t="shared" ca="1" si="10"/>
        <v>1.7301452494720045E-3</v>
      </c>
      <c r="W30" s="5">
        <f t="shared" ca="1" si="24"/>
        <v>2.3765530304762077E-2</v>
      </c>
      <c r="X30" s="5">
        <f t="shared" ca="1" si="25"/>
        <v>99.60337431369625</v>
      </c>
      <c r="Y30" s="5">
        <f t="shared" ca="1" si="26"/>
        <v>99.859571023789258</v>
      </c>
      <c r="Z30" s="5">
        <f t="shared" ca="1" si="27"/>
        <v>0.12367490884624166</v>
      </c>
      <c r="AA30" s="5">
        <f t="shared" ca="1" si="28"/>
        <v>2.2035385055290072E-2</v>
      </c>
      <c r="AB30" s="4">
        <f t="shared" ca="1" si="29"/>
        <v>100.00528131769079</v>
      </c>
      <c r="AC30" s="30">
        <f t="shared" ca="1" si="30"/>
        <v>4.0350741806070012E-3</v>
      </c>
      <c r="AD30" s="30">
        <f t="shared" ca="1" si="31"/>
        <v>4.0350741806071174E-3</v>
      </c>
      <c r="AE30" s="32">
        <f t="shared" ca="1" si="32"/>
        <v>-1.1622647289044608E-16</v>
      </c>
      <c r="AF30" s="4">
        <f t="shared" si="11"/>
        <v>0.94799999999999995</v>
      </c>
      <c r="AG30" s="4">
        <f t="shared" ca="1" si="12"/>
        <v>0.33216881337385346</v>
      </c>
      <c r="AH30" s="4">
        <f t="shared" ca="1" si="13"/>
        <v>0.2834861675953011</v>
      </c>
      <c r="AI30" s="8">
        <f t="shared" ca="1" si="33"/>
        <v>-0.36988089568978844</v>
      </c>
      <c r="AJ30" s="4">
        <f t="shared" ca="1" si="14"/>
        <v>1.2693507675372686</v>
      </c>
      <c r="AK30" s="4">
        <f t="shared" ca="1" si="34"/>
        <v>1.1259522011397962</v>
      </c>
      <c r="AL30" s="4">
        <f t="shared" ca="1" si="15"/>
        <v>-0.36988089568978844</v>
      </c>
      <c r="AM30" s="5">
        <f t="shared" ca="1" si="35"/>
        <v>-0.12367490884624166</v>
      </c>
      <c r="AN30" s="5">
        <f t="shared" ca="1" si="36"/>
        <v>-2.2035385055290072E-2</v>
      </c>
      <c r="AO30" s="5">
        <f t="shared" ca="1" si="16"/>
        <v>1.0155212343382476E-4</v>
      </c>
      <c r="AQ30" s="24">
        <f t="shared" ca="1" si="37"/>
        <v>-2.2101753806255142E-3</v>
      </c>
      <c r="AT30">
        <v>23</v>
      </c>
      <c r="AU30" s="12">
        <v>-4.0626499389262154</v>
      </c>
      <c r="AV30" s="12">
        <v>-20.814693289622404</v>
      </c>
      <c r="AW30" s="12">
        <v>-13.484267718504279</v>
      </c>
    </row>
    <row r="31" spans="2:49" x14ac:dyDescent="0.2">
      <c r="B31" s="2">
        <v>15</v>
      </c>
      <c r="C31">
        <f t="shared" ca="1" si="2"/>
        <v>0.70669106462789033</v>
      </c>
      <c r="D31">
        <f ca="1">SQRT(-2*LN(C31))</f>
        <v>0.8332606736950342</v>
      </c>
      <c r="E31">
        <f ca="1">D31*COS(2*PI()*C32)</f>
        <v>0.77311969626317834</v>
      </c>
      <c r="F31">
        <f t="shared" ca="1" si="3"/>
        <v>0.54643868857404254</v>
      </c>
      <c r="G31">
        <f ca="1">SQRT(-2*LN(F31))</f>
        <v>1.0993936209663506</v>
      </c>
      <c r="H31">
        <f ca="1">G31*COS(2*PI()*F32)</f>
        <v>-0.78140220148488659</v>
      </c>
      <c r="I31" s="8">
        <f t="shared" ca="1" si="4"/>
        <v>0.5138471117384954</v>
      </c>
      <c r="J31" s="14">
        <f t="shared" ca="1" si="5"/>
        <v>3.145534049776477E-3</v>
      </c>
      <c r="K31" s="14">
        <f t="shared" ca="1" si="6"/>
        <v>2.8358878729797254E-3</v>
      </c>
      <c r="L31" s="8">
        <f t="shared" ca="1" si="17"/>
        <v>66.060357444448385</v>
      </c>
      <c r="M31" s="8">
        <f t="shared" ca="1" si="18"/>
        <v>66.247697211009807</v>
      </c>
      <c r="N31" s="14">
        <f t="shared" ca="1" si="7"/>
        <v>-4.5409901089332738E-4</v>
      </c>
      <c r="O31" s="8">
        <f t="shared" ca="1" si="19"/>
        <v>33.944923873242409</v>
      </c>
      <c r="P31" s="8">
        <f t="shared" ca="1" si="20"/>
        <v>33.929509516886718</v>
      </c>
      <c r="Q31" s="25">
        <f t="shared" si="8"/>
        <v>8.000320008538786E-5</v>
      </c>
      <c r="R31" s="8">
        <f t="shared" ca="1" si="21"/>
        <v>33.944923873242409</v>
      </c>
      <c r="S31" s="5">
        <f t="shared" ca="1" si="9"/>
        <v>2.7157025365142713E-3</v>
      </c>
      <c r="T31" s="8">
        <f t="shared" ca="1" si="22"/>
        <v>9.6263997961348116E-2</v>
      </c>
      <c r="U31" s="8">
        <f t="shared" ca="1" si="23"/>
        <v>17.442501090448715</v>
      </c>
      <c r="V31" s="5">
        <f t="shared" ca="1" si="10"/>
        <v>1.3954559047287644E-3</v>
      </c>
      <c r="W31" s="5">
        <f t="shared" ca="1" si="24"/>
        <v>-7.920622492678546E-3</v>
      </c>
      <c r="X31" s="5">
        <f t="shared" ca="1" si="25"/>
        <v>100.00528131769079</v>
      </c>
      <c r="Y31" s="5">
        <f t="shared" ca="1" si="26"/>
        <v>100.17720672789653</v>
      </c>
      <c r="Z31" s="5">
        <f t="shared" ca="1" si="27"/>
        <v>9.3548295424833838E-2</v>
      </c>
      <c r="AA31" s="5">
        <f t="shared" ca="1" si="28"/>
        <v>-9.3160783974073104E-3</v>
      </c>
      <c r="AB31" s="4">
        <f t="shared" ca="1" si="29"/>
        <v>100.26143894492397</v>
      </c>
      <c r="AC31" s="30">
        <f t="shared" ca="1" si="30"/>
        <v>2.5614409944954009E-3</v>
      </c>
      <c r="AD31" s="30">
        <f t="shared" ca="1" si="31"/>
        <v>2.561440994495168E-3</v>
      </c>
      <c r="AE31" s="32">
        <f t="shared" ca="1" si="32"/>
        <v>2.3288662664988635E-16</v>
      </c>
      <c r="AF31" s="4">
        <f t="shared" si="11"/>
        <v>0.94399999999999995</v>
      </c>
      <c r="AG31" s="4">
        <f t="shared" ca="1" si="12"/>
        <v>0.41401567858621668</v>
      </c>
      <c r="AH31" s="4">
        <f t="shared" ca="1" si="13"/>
        <v>0.3654358473802522</v>
      </c>
      <c r="AI31" s="8">
        <f t="shared" ca="1" si="33"/>
        <v>-0.33943131228648027</v>
      </c>
      <c r="AJ31" s="4">
        <f t="shared" ca="1" si="14"/>
        <v>1.1259522011397962</v>
      </c>
      <c r="AK31" s="4">
        <f t="shared" ca="1" si="34"/>
        <v>1.0404139618313692</v>
      </c>
      <c r="AL31" s="4">
        <f t="shared" ca="1" si="15"/>
        <v>-0.33943131228648027</v>
      </c>
      <c r="AM31" s="5">
        <f t="shared" ca="1" si="35"/>
        <v>-9.3548295424833838E-2</v>
      </c>
      <c r="AN31" s="5">
        <f t="shared" ca="1" si="36"/>
        <v>9.3160783974073104E-3</v>
      </c>
      <c r="AO31" s="5">
        <f t="shared" ca="1" si="16"/>
        <v>9.0079779234369998E-5</v>
      </c>
      <c r="AQ31" s="24">
        <f t="shared" ca="1" si="37"/>
        <v>1.3961020602348087E-3</v>
      </c>
      <c r="AT31">
        <v>24</v>
      </c>
      <c r="AU31" s="12">
        <v>6.3082624378270831</v>
      </c>
      <c r="AV31" s="12">
        <v>-1.2922952123430154</v>
      </c>
      <c r="AW31" s="12">
        <v>-49.90833237110116</v>
      </c>
    </row>
    <row r="32" spans="2:49" x14ac:dyDescent="0.2">
      <c r="B32" s="2">
        <v>16</v>
      </c>
      <c r="C32">
        <f t="shared" ca="1" si="2"/>
        <v>6.0838334056286025E-2</v>
      </c>
      <c r="D32" t="s">
        <v>10</v>
      </c>
      <c r="E32">
        <f ca="1">D31*SIN(2*PI()*C32)</f>
        <v>0.31082034292599503</v>
      </c>
      <c r="F32">
        <f t="shared" ca="1" si="3"/>
        <v>0.3758238239591718</v>
      </c>
      <c r="G32" t="s">
        <v>10</v>
      </c>
      <c r="H32">
        <f ca="1">G31*SIN(2*PI()*F32)</f>
        <v>0.7733543387969557</v>
      </c>
      <c r="I32" s="8">
        <f t="shared" ca="1" si="4"/>
        <v>0.47197109674670557</v>
      </c>
      <c r="J32" s="14">
        <f t="shared" ca="1" si="5"/>
        <v>3.1481577650324779E-3</v>
      </c>
      <c r="K32" s="14">
        <f t="shared" ca="1" si="6"/>
        <v>1.3794620598039931E-3</v>
      </c>
      <c r="L32" s="8">
        <f t="shared" ca="1" si="17"/>
        <v>68.113728025311076</v>
      </c>
      <c r="M32" s="8">
        <f t="shared" ca="1" si="18"/>
        <v>68.2076883288738</v>
      </c>
      <c r="N32" s="14">
        <f t="shared" ca="1" si="7"/>
        <v>5.2925223436184332E-4</v>
      </c>
      <c r="O32" s="8">
        <f t="shared" ca="1" si="19"/>
        <v>32.147710919612884</v>
      </c>
      <c r="P32" s="8">
        <f t="shared" ca="1" si="20"/>
        <v>32.164725167446704</v>
      </c>
      <c r="Q32" s="25">
        <f t="shared" si="8"/>
        <v>8.000320008538786E-5</v>
      </c>
      <c r="R32" s="8">
        <f t="shared" ca="1" si="21"/>
        <v>32.147710919612884</v>
      </c>
      <c r="S32" s="5">
        <f t="shared" ca="1" si="9"/>
        <v>2.5719197489889978E-3</v>
      </c>
      <c r="T32" s="8">
        <f t="shared" ca="1" si="22"/>
        <v>4.4346547523152507E-2</v>
      </c>
      <c r="U32" s="8">
        <f t="shared" ca="1" si="23"/>
        <v>15.172790380625736</v>
      </c>
      <c r="V32" s="5">
        <f t="shared" ca="1" si="10"/>
        <v>1.213871784674849E-3</v>
      </c>
      <c r="W32" s="5">
        <f t="shared" ca="1" si="24"/>
        <v>8.0302332104500544E-3</v>
      </c>
      <c r="X32" s="5">
        <f t="shared" ca="1" si="25"/>
        <v>100.26143894492397</v>
      </c>
      <c r="Y32" s="5">
        <f t="shared" ca="1" si="26"/>
        <v>100.3724134963205</v>
      </c>
      <c r="Z32" s="5">
        <f t="shared" ca="1" si="27"/>
        <v>4.1774627774163513E-2</v>
      </c>
      <c r="AA32" s="5">
        <f t="shared" ca="1" si="28"/>
        <v>6.816361425775205E-3</v>
      </c>
      <c r="AB32" s="4">
        <f t="shared" ca="1" si="29"/>
        <v>100.42100448552044</v>
      </c>
      <c r="AC32" s="30">
        <f t="shared" ca="1" si="30"/>
        <v>1.5914946192236989E-3</v>
      </c>
      <c r="AD32" s="30">
        <f t="shared" ca="1" si="31"/>
        <v>1.5914946192238501E-3</v>
      </c>
      <c r="AE32" s="32">
        <f t="shared" ca="1" si="32"/>
        <v>-1.5113778284447932E-16</v>
      </c>
      <c r="AF32" s="4">
        <f t="shared" si="11"/>
        <v>0.94</v>
      </c>
      <c r="AG32" s="4">
        <f t="shared" ca="1" si="12"/>
        <v>0.465913149017328</v>
      </c>
      <c r="AH32" s="4">
        <f t="shared" ca="1" si="13"/>
        <v>0.41743635044316474</v>
      </c>
      <c r="AI32" s="8">
        <f t="shared" ca="1" si="33"/>
        <v>-0.32063883441042973</v>
      </c>
      <c r="AJ32" s="4">
        <f t="shared" ca="1" si="14"/>
        <v>1.0404139618313692</v>
      </c>
      <c r="AK32" s="4">
        <f t="shared" ca="1" si="34"/>
        <v>0.98909222842670985</v>
      </c>
      <c r="AL32" s="4">
        <f t="shared" ca="1" si="15"/>
        <v>-0.32063883441042973</v>
      </c>
      <c r="AM32" s="5">
        <f t="shared" ca="1" si="35"/>
        <v>-4.1774627774163513E-2</v>
      </c>
      <c r="AN32" s="5">
        <f t="shared" ca="1" si="36"/>
        <v>-6.816361425775205E-3</v>
      </c>
      <c r="AO32" s="5">
        <f t="shared" ca="1" si="16"/>
        <v>8.3236446360026117E-5</v>
      </c>
      <c r="AQ32" s="24">
        <f t="shared" ca="1" si="37"/>
        <v>2.8139806510807061E-3</v>
      </c>
      <c r="AT32">
        <v>25</v>
      </c>
      <c r="AU32" s="12">
        <v>-3.9124760043137243</v>
      </c>
      <c r="AV32" s="12">
        <v>6.8905043270777648</v>
      </c>
      <c r="AW32" s="12">
        <v>-0.96947089121540375</v>
      </c>
    </row>
    <row r="33" spans="2:49" x14ac:dyDescent="0.2">
      <c r="B33" s="2">
        <v>17</v>
      </c>
      <c r="C33">
        <f t="shared" ca="1" si="2"/>
        <v>0.53814439172993533</v>
      </c>
      <c r="D33">
        <f ca="1">SQRT(-2*LN(C33))</f>
        <v>1.1132190877939003</v>
      </c>
      <c r="E33">
        <f ca="1">D33*COS(2*PI()*C34)</f>
        <v>-0.34933225425499631</v>
      </c>
      <c r="F33">
        <f t="shared" ca="1" si="3"/>
        <v>0.19630158041484014</v>
      </c>
      <c r="G33">
        <f ca="1">SQRT(-2*LN(F33))</f>
        <v>1.8044961217548219</v>
      </c>
      <c r="H33">
        <f ca="1">G33*COS(2*PI()*F34)</f>
        <v>-1.6916486894645979</v>
      </c>
      <c r="I33" s="8">
        <f t="shared" ca="1" si="4"/>
        <v>0.44766701535694892</v>
      </c>
      <c r="J33" s="14">
        <f t="shared" ca="1" si="5"/>
        <v>3.1495773839270184E-3</v>
      </c>
      <c r="K33" s="14">
        <f t="shared" ca="1" si="6"/>
        <v>-7.000038503872652E-4</v>
      </c>
      <c r="L33" s="8">
        <f t="shared" ca="1" si="17"/>
        <v>69.367474301926947</v>
      </c>
      <c r="M33" s="8">
        <f t="shared" ca="1" si="18"/>
        <v>69.318916802823964</v>
      </c>
      <c r="N33" s="14">
        <f t="shared" ca="1" si="7"/>
        <v>-1.029362414571855E-3</v>
      </c>
      <c r="O33" s="8">
        <f t="shared" ca="1" si="19"/>
        <v>31.053530183593491</v>
      </c>
      <c r="P33" s="8">
        <f t="shared" ca="1" si="20"/>
        <v>31.021564846782727</v>
      </c>
      <c r="Q33" s="25">
        <f t="shared" si="8"/>
        <v>8.000320008538786E-5</v>
      </c>
      <c r="R33" s="8">
        <f t="shared" ca="1" si="21"/>
        <v>31.053530183593491</v>
      </c>
      <c r="S33" s="5">
        <f t="shared" ca="1" si="9"/>
        <v>2.4843817886356615E-3</v>
      </c>
      <c r="T33" s="8">
        <f t="shared" ca="1" si="22"/>
        <v>-2.1737590696632603E-2</v>
      </c>
      <c r="U33" s="8">
        <f t="shared" ca="1" si="23"/>
        <v>13.901641173586224</v>
      </c>
      <c r="V33" s="5">
        <f t="shared" ca="1" si="10"/>
        <v>1.1121757803256849E-3</v>
      </c>
      <c r="W33" s="5">
        <f t="shared" ca="1" si="24"/>
        <v>-1.4309826924954231E-2</v>
      </c>
      <c r="X33" s="5">
        <f t="shared" ca="1" si="25"/>
        <v>100.42100448552044</v>
      </c>
      <c r="Y33" s="5">
        <f t="shared" ca="1" si="26"/>
        <v>100.34048164960669</v>
      </c>
      <c r="Z33" s="5">
        <f t="shared" ca="1" si="27"/>
        <v>-2.4221972485268264E-2</v>
      </c>
      <c r="AA33" s="5">
        <f t="shared" ca="1" si="28"/>
        <v>-1.5422002705279915E-2</v>
      </c>
      <c r="AB33" s="4">
        <f t="shared" ca="1" si="29"/>
        <v>100.30083767441614</v>
      </c>
      <c r="AC33" s="30">
        <f t="shared" ca="1" si="30"/>
        <v>-1.1966302440404863E-3</v>
      </c>
      <c r="AD33" s="30">
        <f t="shared" ca="1" si="31"/>
        <v>-1.1966302440405002E-3</v>
      </c>
      <c r="AE33" s="32">
        <f t="shared" ca="1" si="32"/>
        <v>1.3877787807814457E-17</v>
      </c>
      <c r="AF33" s="4">
        <f t="shared" si="11"/>
        <v>0.93600000000000005</v>
      </c>
      <c r="AG33" s="4">
        <f t="shared" ca="1" si="12"/>
        <v>0.49802441954068705</v>
      </c>
      <c r="AH33" s="4">
        <f t="shared" ca="1" si="13"/>
        <v>0.44965087305089574</v>
      </c>
      <c r="AI33" s="8">
        <f t="shared" ca="1" si="33"/>
        <v>-0.30923341528684922</v>
      </c>
      <c r="AJ33" s="4">
        <f t="shared" ca="1" si="14"/>
        <v>0.98909222842670985</v>
      </c>
      <c r="AK33" s="4">
        <f t="shared" ca="1" si="34"/>
        <v>1.0257104794303054</v>
      </c>
      <c r="AL33" s="4">
        <f t="shared" ca="1" si="15"/>
        <v>-0.30923341528684922</v>
      </c>
      <c r="AM33" s="5">
        <f t="shared" ca="1" si="35"/>
        <v>2.4221972485268264E-2</v>
      </c>
      <c r="AN33" s="5">
        <f t="shared" ca="1" si="36"/>
        <v>1.5422002705279915E-2</v>
      </c>
      <c r="AO33" s="5">
        <f t="shared" ca="1" si="16"/>
        <v>7.9130543453724225E-5</v>
      </c>
      <c r="AQ33" s="24">
        <f t="shared" ca="1" si="37"/>
        <v>3.1048547304064001E-3</v>
      </c>
      <c r="AT33">
        <v>26</v>
      </c>
      <c r="AU33" s="12">
        <v>-3.0009100982338408</v>
      </c>
      <c r="AV33" s="12">
        <v>-16.486627254078282</v>
      </c>
      <c r="AW33" s="12">
        <v>3.8834510655876233</v>
      </c>
    </row>
    <row r="34" spans="2:49" x14ac:dyDescent="0.2">
      <c r="B34" s="2">
        <v>18</v>
      </c>
      <c r="C34">
        <f t="shared" ca="1" si="2"/>
        <v>0.30080169049461103</v>
      </c>
      <c r="D34" t="s">
        <v>10</v>
      </c>
      <c r="E34">
        <f ca="1">D33*SIN(2*PI()*C34)</f>
        <v>1.0569880385159551</v>
      </c>
      <c r="F34">
        <f t="shared" ca="1" si="3"/>
        <v>0.44341612550716814</v>
      </c>
      <c r="G34" t="s">
        <v>10</v>
      </c>
      <c r="H34">
        <f ca="1">G33*SIN(2*PI()*F34)</f>
        <v>0.62811699934080856</v>
      </c>
      <c r="I34" s="8">
        <f t="shared" ca="1" si="4"/>
        <v>0.46686869760490662</v>
      </c>
      <c r="J34" s="14">
        <f t="shared" ca="1" si="5"/>
        <v>3.1484620765825783E-3</v>
      </c>
      <c r="K34" s="14">
        <f t="shared" ca="1" si="6"/>
        <v>3.7348439670437106E-3</v>
      </c>
      <c r="L34" s="8">
        <f t="shared" ca="1" si="17"/>
        <v>68.377515886859328</v>
      </c>
      <c r="M34" s="8">
        <f t="shared" ca="1" si="18"/>
        <v>68.632895239550805</v>
      </c>
      <c r="N34" s="14">
        <f t="shared" ca="1" si="7"/>
        <v>4.3735168136826985E-4</v>
      </c>
      <c r="O34" s="8">
        <f t="shared" ca="1" si="19"/>
        <v>31.923321787556823</v>
      </c>
      <c r="P34" s="8">
        <f t="shared" ca="1" si="20"/>
        <v>31.937283506015472</v>
      </c>
      <c r="Q34" s="25">
        <f t="shared" si="8"/>
        <v>8.000320008538786E-5</v>
      </c>
      <c r="R34" s="8">
        <f t="shared" ca="1" si="21"/>
        <v>31.923321787556823</v>
      </c>
      <c r="S34" s="5">
        <f t="shared" ca="1" si="9"/>
        <v>2.5539679003601301E-3</v>
      </c>
      <c r="T34" s="8">
        <f t="shared" ca="1" si="22"/>
        <v>0.11922862578625164</v>
      </c>
      <c r="U34" s="8">
        <f t="shared" ca="1" si="23"/>
        <v>14.903999666178994</v>
      </c>
      <c r="V34" s="5">
        <f t="shared" ca="1" si="10"/>
        <v>1.1923676673658719E-3</v>
      </c>
      <c r="W34" s="5">
        <f t="shared" ca="1" si="24"/>
        <v>6.5182893131155153E-3</v>
      </c>
      <c r="X34" s="5">
        <f t="shared" ca="1" si="25"/>
        <v>100.30083767441614</v>
      </c>
      <c r="Y34" s="5">
        <f t="shared" ca="1" si="26"/>
        <v>100.57017874556628</v>
      </c>
      <c r="Z34" s="5">
        <f t="shared" ca="1" si="27"/>
        <v>0.11667465788589151</v>
      </c>
      <c r="AA34" s="5">
        <f t="shared" ca="1" si="28"/>
        <v>5.3259216457496438E-3</v>
      </c>
      <c r="AB34" s="4">
        <f t="shared" ca="1" si="29"/>
        <v>100.69217932509792</v>
      </c>
      <c r="AC34" s="30">
        <f t="shared" ca="1" si="30"/>
        <v>3.9016787870915781E-3</v>
      </c>
      <c r="AD34" s="30">
        <f t="shared" ca="1" si="31"/>
        <v>3.9016787870913409E-3</v>
      </c>
      <c r="AE34" s="32">
        <f t="shared" ca="1" si="32"/>
        <v>2.3722343533982837E-16</v>
      </c>
      <c r="AF34" s="4">
        <f t="shared" si="11"/>
        <v>0.93200000000000005</v>
      </c>
      <c r="AG34" s="4">
        <f t="shared" ca="1" si="12"/>
        <v>0.47252591427995805</v>
      </c>
      <c r="AH34" s="4">
        <f t="shared" ca="1" si="13"/>
        <v>0.42425584073536937</v>
      </c>
      <c r="AI34" s="8">
        <f t="shared" ca="1" si="33"/>
        <v>-0.3182757245874881</v>
      </c>
      <c r="AJ34" s="4">
        <f t="shared" ca="1" si="14"/>
        <v>1.0257104794303054</v>
      </c>
      <c r="AK34" s="4">
        <f t="shared" ca="1" si="34"/>
        <v>0.90555267332370804</v>
      </c>
      <c r="AL34" s="4">
        <f t="shared" ca="1" si="15"/>
        <v>-0.3182757245874881</v>
      </c>
      <c r="AM34" s="5">
        <f t="shared" ca="1" si="35"/>
        <v>-0.11667465788589151</v>
      </c>
      <c r="AN34" s="5">
        <f t="shared" ca="1" si="36"/>
        <v>-5.3259216457496438E-3</v>
      </c>
      <c r="AO34" s="5">
        <f t="shared" ca="1" si="16"/>
        <v>8.2060120715541835E-5</v>
      </c>
      <c r="AQ34" s="24">
        <f t="shared" ca="1" si="37"/>
        <v>-1.7607133043282958E-3</v>
      </c>
      <c r="AT34">
        <v>27</v>
      </c>
      <c r="AU34" s="12">
        <v>-0.22750495089757458</v>
      </c>
      <c r="AV34" s="12">
        <v>-17.00520729543431</v>
      </c>
      <c r="AW34" s="12">
        <v>14.230939404665307</v>
      </c>
    </row>
    <row r="35" spans="2:49" x14ac:dyDescent="0.2">
      <c r="B35" s="2">
        <v>19</v>
      </c>
      <c r="C35">
        <f t="shared" ca="1" si="2"/>
        <v>0.4849182609478736</v>
      </c>
      <c r="D35">
        <f ca="1">SQRT(-2*LN(C35))</f>
        <v>1.2031416677816638</v>
      </c>
      <c r="E35">
        <f ca="1">D35*COS(2*PI()*C36)</f>
        <v>-1.1104027775275831</v>
      </c>
      <c r="F35">
        <f t="shared" ca="1" si="3"/>
        <v>0.42246926806319629</v>
      </c>
      <c r="G35">
        <f ca="1">SQRT(-2*LN(F35))</f>
        <v>1.312736510608606</v>
      </c>
      <c r="H35">
        <f ca="1">G35*COS(2*PI()*F36)</f>
        <v>-1.312722881748378</v>
      </c>
      <c r="I35" s="8">
        <f t="shared" ca="1" si="4"/>
        <v>0.40896684223065211</v>
      </c>
      <c r="J35" s="14">
        <f t="shared" ca="1" si="5"/>
        <v>3.1516818444732577E-3</v>
      </c>
      <c r="K35" s="14">
        <f t="shared" ca="1" si="6"/>
        <v>-3.0948373610462099E-3</v>
      </c>
      <c r="L35" s="8">
        <f t="shared" ca="1" si="17"/>
        <v>71.465258306351473</v>
      </c>
      <c r="M35" s="8">
        <f t="shared" ca="1" si="18"/>
        <v>71.244084954928155</v>
      </c>
      <c r="N35" s="14">
        <f t="shared" ca="1" si="7"/>
        <v>-7.899266921015391E-4</v>
      </c>
      <c r="O35" s="8">
        <f t="shared" ca="1" si="19"/>
        <v>29.226921018746445</v>
      </c>
      <c r="P35" s="8">
        <f t="shared" ca="1" si="20"/>
        <v>29.203833893705795</v>
      </c>
      <c r="Q35" s="25">
        <f t="shared" si="8"/>
        <v>8.000320008538786E-5</v>
      </c>
      <c r="R35" s="8">
        <f t="shared" ca="1" si="21"/>
        <v>29.226921018746445</v>
      </c>
      <c r="S35" s="5">
        <f t="shared" ca="1" si="9"/>
        <v>2.3382472101425998E-3</v>
      </c>
      <c r="T35" s="8">
        <f t="shared" ca="1" si="22"/>
        <v>-9.0452567117163249E-2</v>
      </c>
      <c r="U35" s="8">
        <f t="shared" ca="1" si="23"/>
        <v>11.952841597161408</v>
      </c>
      <c r="V35" s="5">
        <f t="shared" ca="1" si="10"/>
        <v>9.5626557788665105E-4</v>
      </c>
      <c r="W35" s="5">
        <f t="shared" ca="1" si="24"/>
        <v>-9.4418686240593883E-3</v>
      </c>
      <c r="X35" s="5">
        <f t="shared" ca="1" si="25"/>
        <v>100.69217932509792</v>
      </c>
      <c r="Y35" s="5">
        <f t="shared" ca="1" si="26"/>
        <v>100.44791884863395</v>
      </c>
      <c r="Z35" s="5">
        <f t="shared" ca="1" si="27"/>
        <v>-9.2790814327305848E-2</v>
      </c>
      <c r="AA35" s="5">
        <f t="shared" ca="1" si="28"/>
        <v>-1.039813420194604E-2</v>
      </c>
      <c r="AB35" s="4">
        <f t="shared" ca="1" si="29"/>
        <v>100.3447299001047</v>
      </c>
      <c r="AC35" s="30">
        <f t="shared" ca="1" si="30"/>
        <v>-3.4506098420160614E-3</v>
      </c>
      <c r="AD35" s="30">
        <f t="shared" ca="1" si="31"/>
        <v>-3.450609842015949E-3</v>
      </c>
      <c r="AE35" s="32">
        <f t="shared" ca="1" si="32"/>
        <v>-1.1232334506949826E-16</v>
      </c>
      <c r="AF35" s="4">
        <f t="shared" si="11"/>
        <v>0.92800000000000005</v>
      </c>
      <c r="AG35" s="4">
        <f t="shared" ca="1" si="12"/>
        <v>0.55262505806539519</v>
      </c>
      <c r="AH35" s="4">
        <f t="shared" ca="1" si="13"/>
        <v>0.50445867975022596</v>
      </c>
      <c r="AI35" s="8">
        <f t="shared" ca="1" si="33"/>
        <v>-0.29026008985646734</v>
      </c>
      <c r="AJ35" s="4">
        <f t="shared" ca="1" si="14"/>
        <v>0.90555267332370804</v>
      </c>
      <c r="AK35" s="4">
        <f t="shared" ca="1" si="34"/>
        <v>1.0096318109415208</v>
      </c>
      <c r="AL35" s="4">
        <f t="shared" ca="1" si="15"/>
        <v>-0.29026008985646734</v>
      </c>
      <c r="AM35" s="5">
        <f t="shared" ca="1" si="35"/>
        <v>9.2790814327305848E-2</v>
      </c>
      <c r="AN35" s="5">
        <f t="shared" ca="1" si="36"/>
        <v>1.039813420194604E-2</v>
      </c>
      <c r="AO35" s="5">
        <f t="shared" ca="1" si="16"/>
        <v>7.2447111711774481E-5</v>
      </c>
      <c r="AQ35" s="24">
        <f t="shared" ca="1" si="37"/>
        <v>-8.1774197684907123E-4</v>
      </c>
      <c r="AT35">
        <v>28</v>
      </c>
      <c r="AU35" s="12">
        <v>2.5685476627029238</v>
      </c>
      <c r="AV35" s="12">
        <v>-5.1771676724396283</v>
      </c>
      <c r="AW35" s="12">
        <v>0.71236657157983296</v>
      </c>
    </row>
    <row r="36" spans="2:49" x14ac:dyDescent="0.2">
      <c r="B36" s="2">
        <v>20</v>
      </c>
      <c r="C36">
        <f t="shared" ca="1" si="2"/>
        <v>0.43710188735450217</v>
      </c>
      <c r="D36" t="s">
        <v>10</v>
      </c>
      <c r="E36">
        <f ca="1">D35*SIN(2*PI()*C36)</f>
        <v>0.46320140804133147</v>
      </c>
      <c r="F36">
        <f t="shared" ca="1" si="3"/>
        <v>0.50072523122066759</v>
      </c>
      <c r="G36" t="s">
        <v>10</v>
      </c>
      <c r="H36">
        <f ca="1">G35*SIN(2*PI()*F36)</f>
        <v>-5.9818073433004857E-3</v>
      </c>
      <c r="I36" s="8">
        <f t="shared" ca="1" si="4"/>
        <v>0.46106216977033981</v>
      </c>
      <c r="J36" s="14">
        <f t="shared" ca="1" si="5"/>
        <v>3.1488043239049752E-3</v>
      </c>
      <c r="K36" s="14">
        <f t="shared" ca="1" si="6"/>
        <v>1.8602587349019206E-3</v>
      </c>
      <c r="L36" s="8">
        <f t="shared" ca="1" si="17"/>
        <v>68.679301932701193</v>
      </c>
      <c r="M36" s="8">
        <f t="shared" ca="1" si="18"/>
        <v>68.807063204028466</v>
      </c>
      <c r="N36" s="14">
        <f t="shared" ca="1" si="7"/>
        <v>3.6217428689422348E-5</v>
      </c>
      <c r="O36" s="8">
        <f t="shared" ca="1" si="19"/>
        <v>31.665427967403502</v>
      </c>
      <c r="P36" s="8">
        <f t="shared" ca="1" si="20"/>
        <v>31.666574807782833</v>
      </c>
      <c r="Q36" s="25">
        <f t="shared" si="8"/>
        <v>8.000320008538786E-5</v>
      </c>
      <c r="R36" s="8">
        <f t="shared" ca="1" si="21"/>
        <v>31.665427967403502</v>
      </c>
      <c r="S36" s="5">
        <f t="shared" ca="1" si="9"/>
        <v>2.533335569465619E-3</v>
      </c>
      <c r="T36" s="8">
        <f t="shared" ca="1" si="22"/>
        <v>5.8905888970769933E-2</v>
      </c>
      <c r="U36" s="8">
        <f t="shared" ca="1" si="23"/>
        <v>14.599730925357461</v>
      </c>
      <c r="V36" s="5">
        <f t="shared" ca="1" si="10"/>
        <v>1.1680251944141979E-3</v>
      </c>
      <c r="W36" s="5">
        <f t="shared" ca="1" si="24"/>
        <v>5.2876471367388803E-4</v>
      </c>
      <c r="X36" s="5">
        <f t="shared" ca="1" si="25"/>
        <v>100.3447299001047</v>
      </c>
      <c r="Y36" s="5">
        <f t="shared" ca="1" si="26"/>
        <v>100.4736380118113</v>
      </c>
      <c r="Z36" s="5">
        <f t="shared" ca="1" si="27"/>
        <v>5.6372553401304315E-2</v>
      </c>
      <c r="AA36" s="5">
        <f t="shared" ca="1" si="28"/>
        <v>-6.3926048074030987E-4</v>
      </c>
      <c r="AB36" s="4">
        <f t="shared" ca="1" si="29"/>
        <v>100.52937130473187</v>
      </c>
      <c r="AC36" s="30">
        <f t="shared" ca="1" si="30"/>
        <v>1.8400707721371035E-3</v>
      </c>
      <c r="AD36" s="30">
        <f t="shared" ca="1" si="31"/>
        <v>1.8400707721370287E-3</v>
      </c>
      <c r="AE36" s="32">
        <f t="shared" ca="1" si="32"/>
        <v>7.4809949901499806E-17</v>
      </c>
      <c r="AF36" s="4">
        <f t="shared" si="11"/>
        <v>0.92400000000000004</v>
      </c>
      <c r="AG36" s="4">
        <f t="shared" ca="1" si="12"/>
        <v>0.4801329559979336</v>
      </c>
      <c r="AH36" s="4">
        <f t="shared" ca="1" si="13"/>
        <v>0.43207049663514191</v>
      </c>
      <c r="AI36" s="8">
        <f t="shared" ca="1" si="33"/>
        <v>-0.31556642784256939</v>
      </c>
      <c r="AJ36" s="4">
        <f t="shared" ca="1" si="14"/>
        <v>1.0096318109415208</v>
      </c>
      <c r="AK36" s="4">
        <f t="shared" ca="1" si="34"/>
        <v>0.9514675504291894</v>
      </c>
      <c r="AL36" s="4">
        <f t="shared" ca="1" si="15"/>
        <v>-0.31556642784256939</v>
      </c>
      <c r="AM36" s="5">
        <f t="shared" ca="1" si="35"/>
        <v>-5.6372553401304315E-2</v>
      </c>
      <c r="AN36" s="5">
        <f t="shared" ca="1" si="36"/>
        <v>6.3926048074030987E-4</v>
      </c>
      <c r="AO36" s="5">
        <f t="shared" ca="1" si="16"/>
        <v>8.0773775783326977E-5</v>
      </c>
      <c r="AQ36" s="24">
        <f t="shared" ca="1" si="37"/>
        <v>2.5117413675506892E-3</v>
      </c>
      <c r="AT36">
        <v>29</v>
      </c>
      <c r="AU36" s="12">
        <v>-3.5380534282476908</v>
      </c>
      <c r="AV36" s="12">
        <v>-0.5167226277405379</v>
      </c>
      <c r="AW36" s="12">
        <v>-16.545831186408439</v>
      </c>
    </row>
    <row r="37" spans="2:49" x14ac:dyDescent="0.2">
      <c r="B37" s="2">
        <v>21</v>
      </c>
      <c r="C37">
        <f t="shared" ca="1" si="2"/>
        <v>0.17095560372616825</v>
      </c>
      <c r="D37">
        <f ca="1">SQRT(-2*LN(C37))</f>
        <v>1.879548554052721</v>
      </c>
      <c r="E37">
        <f ca="1">D37*COS(2*PI()*C38)</f>
        <v>-0.90909615201924698</v>
      </c>
      <c r="F37">
        <f t="shared" ca="1" si="3"/>
        <v>0.53242249857315505</v>
      </c>
      <c r="G37">
        <f ca="1">SQRT(-2*LN(F37))</f>
        <v>1.1227804189391006</v>
      </c>
      <c r="H37">
        <f ca="1">G37*COS(2*PI()*F38)</f>
        <v>-0.59531740263932065</v>
      </c>
      <c r="I37" s="8">
        <f t="shared" ca="1" si="4"/>
        <v>0.4333243468515835</v>
      </c>
      <c r="J37" s="14">
        <f t="shared" ca="1" si="5"/>
        <v>3.1503796603219525E-3</v>
      </c>
      <c r="K37" s="14">
        <f t="shared" ca="1" si="6"/>
        <v>-2.4609648751986457E-3</v>
      </c>
      <c r="L37" s="8">
        <f t="shared" ca="1" si="17"/>
        <v>70.137210412669688</v>
      </c>
      <c r="M37" s="8">
        <f t="shared" ca="1" si="18"/>
        <v>69.964605201399692</v>
      </c>
      <c r="N37" s="14">
        <f t="shared" ca="1" si="7"/>
        <v>-3.3645517087510513E-4</v>
      </c>
      <c r="O37" s="8">
        <f t="shared" ca="1" si="19"/>
        <v>30.392160892062176</v>
      </c>
      <c r="P37" s="8">
        <f t="shared" ca="1" si="20"/>
        <v>30.381935292375974</v>
      </c>
      <c r="Q37" s="25">
        <f t="shared" si="8"/>
        <v>8.000320008538786E-5</v>
      </c>
      <c r="R37" s="8">
        <f t="shared" ca="1" si="21"/>
        <v>30.392160892062176</v>
      </c>
      <c r="S37" s="5">
        <f t="shared" ca="1" si="9"/>
        <v>2.4314701288749505E-3</v>
      </c>
      <c r="T37" s="8">
        <f t="shared" ca="1" si="22"/>
        <v>-7.4794040436750947E-2</v>
      </c>
      <c r="U37" s="8">
        <f t="shared" ca="1" si="23"/>
        <v>13.169663267961083</v>
      </c>
      <c r="V37" s="5">
        <f t="shared" ca="1" si="10"/>
        <v>1.0536152054838733E-3</v>
      </c>
      <c r="W37" s="5">
        <f t="shared" ca="1" si="24"/>
        <v>-4.4310013051894418E-3</v>
      </c>
      <c r="X37" s="5">
        <f t="shared" ca="1" si="25"/>
        <v>100.52937130473187</v>
      </c>
      <c r="Y37" s="5">
        <f t="shared" ca="1" si="26"/>
        <v>100.34654049377566</v>
      </c>
      <c r="Z37" s="5">
        <f t="shared" ca="1" si="27"/>
        <v>-7.7225510565625904E-2</v>
      </c>
      <c r="AA37" s="5">
        <f t="shared" ca="1" si="28"/>
        <v>-5.4846165106733156E-3</v>
      </c>
      <c r="AB37" s="4">
        <f t="shared" ca="1" si="29"/>
        <v>100.26383036669937</v>
      </c>
      <c r="AC37" s="30">
        <f t="shared" ca="1" si="30"/>
        <v>-2.6414264267859977E-3</v>
      </c>
      <c r="AD37" s="30">
        <f t="shared" ca="1" si="31"/>
        <v>-2.641426426785976E-3</v>
      </c>
      <c r="AE37" s="32">
        <f t="shared" ca="1" si="32"/>
        <v>-2.1684043449710089E-17</v>
      </c>
      <c r="AF37" s="4">
        <f t="shared" si="11"/>
        <v>0.92</v>
      </c>
      <c r="AG37" s="4">
        <f t="shared" ca="1" si="12"/>
        <v>0.51773608979970109</v>
      </c>
      <c r="AH37" s="4">
        <f t="shared" ca="1" si="13"/>
        <v>0.46977777456657388</v>
      </c>
      <c r="AI37" s="8">
        <f t="shared" ca="1" si="33"/>
        <v>-0.30232120720157762</v>
      </c>
      <c r="AJ37" s="4">
        <f t="shared" ca="1" si="14"/>
        <v>0.9514675504291894</v>
      </c>
      <c r="AK37" s="4">
        <f t="shared" ca="1" si="34"/>
        <v>1.0332370864439682</v>
      </c>
      <c r="AL37" s="4">
        <f t="shared" ca="1" si="15"/>
        <v>-0.30232120720157762</v>
      </c>
      <c r="AM37" s="5">
        <f t="shared" ca="1" si="35"/>
        <v>7.7225510565625904E-2</v>
      </c>
      <c r="AN37" s="5">
        <f t="shared" ca="1" si="36"/>
        <v>5.4846165106733156E-3</v>
      </c>
      <c r="AO37" s="5">
        <f t="shared" ca="1" si="16"/>
        <v>7.6120448811740305E-5</v>
      </c>
      <c r="AQ37" s="24">
        <f t="shared" ca="1" si="37"/>
        <v>1.0167115103321949E-3</v>
      </c>
      <c r="AT37">
        <v>30</v>
      </c>
      <c r="AU37" s="12">
        <v>-24.814845065321222</v>
      </c>
      <c r="AV37" s="12">
        <v>-52.125372754207397</v>
      </c>
      <c r="AW37" s="12">
        <v>-2.7650995731098336</v>
      </c>
    </row>
    <row r="38" spans="2:49" x14ac:dyDescent="0.2">
      <c r="B38" s="2">
        <v>22</v>
      </c>
      <c r="C38">
        <f t="shared" ca="1" si="2"/>
        <v>0.33034969492382205</v>
      </c>
      <c r="D38" t="s">
        <v>10</v>
      </c>
      <c r="E38">
        <f ca="1">D37*SIN(2*PI()*C38)</f>
        <v>1.6450674616639502</v>
      </c>
      <c r="F38">
        <f t="shared" ca="1" si="3"/>
        <v>0.33894479465510985</v>
      </c>
      <c r="G38" t="s">
        <v>10</v>
      </c>
      <c r="H38">
        <f ca="1">G37*SIN(2*PI()*F38)</f>
        <v>0.95196274048296414</v>
      </c>
      <c r="I38" s="8">
        <f t="shared" ca="1" si="4"/>
        <v>0.47515644101617743</v>
      </c>
      <c r="J38" s="14">
        <f t="shared" ca="1" si="5"/>
        <v>3.1479660961681809E-3</v>
      </c>
      <c r="K38" s="14">
        <f t="shared" ca="1" si="6"/>
        <v>5.5942060525058235E-3</v>
      </c>
      <c r="L38" s="8">
        <f t="shared" ca="1" si="17"/>
        <v>67.968269384114649</v>
      </c>
      <c r="M38" s="8">
        <f t="shared" ca="1" si="18"/>
        <v>68.34849788808161</v>
      </c>
      <c r="N38" s="14">
        <f t="shared" ca="1" si="7"/>
        <v>6.4228027520818465E-4</v>
      </c>
      <c r="O38" s="8">
        <f t="shared" ca="1" si="19"/>
        <v>32.295560982584725</v>
      </c>
      <c r="P38" s="8">
        <f t="shared" ca="1" si="20"/>
        <v>32.316303784380622</v>
      </c>
      <c r="Q38" s="25">
        <f t="shared" si="8"/>
        <v>8.000320008538786E-5</v>
      </c>
      <c r="R38" s="8">
        <f t="shared" ca="1" si="21"/>
        <v>32.295560982584725</v>
      </c>
      <c r="S38" s="5">
        <f t="shared" ca="1" si="9"/>
        <v>2.583748227159571E-3</v>
      </c>
      <c r="T38" s="8">
        <f t="shared" ca="1" si="22"/>
        <v>0.18066802271784638</v>
      </c>
      <c r="U38" s="8">
        <f t="shared" ca="1" si="23"/>
        <v>15.345443817105881</v>
      </c>
      <c r="V38" s="5">
        <f t="shared" ca="1" si="10"/>
        <v>1.2276846120989999E-3</v>
      </c>
      <c r="W38" s="5">
        <f t="shared" ca="1" si="24"/>
        <v>9.8560758780425004E-3</v>
      </c>
      <c r="X38" s="5">
        <f t="shared" ca="1" si="25"/>
        <v>100.26383036669937</v>
      </c>
      <c r="Y38" s="5">
        <f t="shared" ca="1" si="26"/>
        <v>100.66480167246223</v>
      </c>
      <c r="Z38" s="5">
        <f t="shared" ca="1" si="27"/>
        <v>0.17808427449068681</v>
      </c>
      <c r="AA38" s="5">
        <f t="shared" ca="1" si="28"/>
        <v>8.6283912659435007E-3</v>
      </c>
      <c r="AB38" s="4">
        <f t="shared" ca="1" si="29"/>
        <v>100.85151433821886</v>
      </c>
      <c r="AC38" s="30">
        <f t="shared" ca="1" si="30"/>
        <v>5.8613756263863337E-3</v>
      </c>
      <c r="AD38" s="30">
        <f t="shared" ca="1" si="31"/>
        <v>5.8613756263861576E-3</v>
      </c>
      <c r="AE38" s="32">
        <f t="shared" ca="1" si="32"/>
        <v>1.7607443281164592E-16</v>
      </c>
      <c r="AF38" s="4">
        <f t="shared" si="11"/>
        <v>0.91600000000000004</v>
      </c>
      <c r="AG38" s="4">
        <f t="shared" ca="1" si="12"/>
        <v>0.46181834547682449</v>
      </c>
      <c r="AH38" s="4">
        <f t="shared" ca="1" si="13"/>
        <v>0.4139644010208029</v>
      </c>
      <c r="AI38" s="8">
        <f t="shared" ca="1" si="33"/>
        <v>-0.32210579692067154</v>
      </c>
      <c r="AJ38" s="4">
        <f t="shared" ca="1" si="14"/>
        <v>1.0332370864439682</v>
      </c>
      <c r="AK38" s="4">
        <f t="shared" ca="1" si="34"/>
        <v>0.85534318674805476</v>
      </c>
      <c r="AL38" s="4">
        <f t="shared" ca="1" si="15"/>
        <v>-0.32210579692067154</v>
      </c>
      <c r="AM38" s="5">
        <f t="shared" ca="1" si="35"/>
        <v>-0.17808427449068681</v>
      </c>
      <c r="AN38" s="5">
        <f t="shared" ca="1" si="36"/>
        <v>-8.6283912659435007E-3</v>
      </c>
      <c r="AO38" s="5">
        <f t="shared" ca="1" si="16"/>
        <v>8.2662273362419983E-5</v>
      </c>
      <c r="AQ38" s="24">
        <f t="shared" ca="1" si="37"/>
        <v>-8.7361037873544874E-3</v>
      </c>
      <c r="AT38">
        <v>31</v>
      </c>
      <c r="AU38" s="12">
        <v>-0.34232100625526968</v>
      </c>
      <c r="AV38" s="12">
        <v>-72.286520593713263</v>
      </c>
      <c r="AW38" s="12">
        <v>7.5391615184605234</v>
      </c>
    </row>
    <row r="39" spans="2:49" x14ac:dyDescent="0.2">
      <c r="B39" s="2">
        <v>23</v>
      </c>
      <c r="C39">
        <f t="shared" ca="1" si="2"/>
        <v>0.84939291707509268</v>
      </c>
      <c r="D39">
        <f ca="1">SQRT(-2*LN(C39))</f>
        <v>0.57137273277035994</v>
      </c>
      <c r="E39">
        <f ca="1">D39*COS(2*PI()*C40)</f>
        <v>0.23107673286155664</v>
      </c>
      <c r="F39">
        <f t="shared" ca="1" si="3"/>
        <v>0.42195930745163779</v>
      </c>
      <c r="G39">
        <f ca="1">SQRT(-2*LN(F39))</f>
        <v>1.3136562696803979</v>
      </c>
      <c r="H39">
        <f ca="1">G39*COS(2*PI()*F40)</f>
        <v>-0.99634713706276579</v>
      </c>
      <c r="I39" s="8">
        <f t="shared" ca="1" si="4"/>
        <v>0.38849750061073157</v>
      </c>
      <c r="J39" s="14">
        <f t="shared" ca="1" si="5"/>
        <v>3.1527175383798157E-3</v>
      </c>
      <c r="K39" s="14">
        <f t="shared" ca="1" si="6"/>
        <v>1.1291566863316227E-3</v>
      </c>
      <c r="L39" s="8">
        <f t="shared" ca="1" si="17"/>
        <v>72.633558428343775</v>
      </c>
      <c r="M39" s="8">
        <f t="shared" ca="1" si="18"/>
        <v>72.715573096495191</v>
      </c>
      <c r="N39" s="14">
        <f t="shared" ca="1" si="7"/>
        <v>-5.8997115719816584E-4</v>
      </c>
      <c r="O39" s="8">
        <f t="shared" ca="1" si="19"/>
        <v>28.217955909875094</v>
      </c>
      <c r="P39" s="8">
        <f t="shared" ca="1" si="20"/>
        <v>28.201308129773178</v>
      </c>
      <c r="Q39" s="25">
        <f t="shared" si="8"/>
        <v>8.000320008538786E-5</v>
      </c>
      <c r="R39" s="8">
        <f t="shared" ca="1" si="21"/>
        <v>28.217955909875094</v>
      </c>
      <c r="S39" s="5">
        <f t="shared" ca="1" si="9"/>
        <v>2.2575267726583901E-3</v>
      </c>
      <c r="T39" s="8">
        <f t="shared" ca="1" si="22"/>
        <v>3.1862493590246392E-2</v>
      </c>
      <c r="U39" s="8">
        <f t="shared" ca="1" si="23"/>
        <v>10.962605343330296</v>
      </c>
      <c r="V39" s="5">
        <f t="shared" ca="1" si="10"/>
        <v>8.7704350873959568E-4</v>
      </c>
      <c r="W39" s="5">
        <f t="shared" ca="1" si="24"/>
        <v>-6.4676209603113707E-3</v>
      </c>
      <c r="X39" s="5">
        <f t="shared" ca="1" si="25"/>
        <v>100.85151433821886</v>
      </c>
      <c r="Y39" s="5">
        <f t="shared" ca="1" si="26"/>
        <v>100.91688122626837</v>
      </c>
      <c r="Z39" s="5">
        <f t="shared" ca="1" si="27"/>
        <v>2.9604966817588001E-2</v>
      </c>
      <c r="AA39" s="5">
        <f t="shared" ca="1" si="28"/>
        <v>-7.3446644690509664E-3</v>
      </c>
      <c r="AB39" s="4">
        <f t="shared" ca="1" si="29"/>
        <v>100.93914152861691</v>
      </c>
      <c r="AC39" s="30">
        <f t="shared" ca="1" si="30"/>
        <v>8.6887332305374265E-4</v>
      </c>
      <c r="AD39" s="30">
        <f t="shared" ca="1" si="31"/>
        <v>8.6887332305368085E-4</v>
      </c>
      <c r="AE39" s="32">
        <f t="shared" ca="1" si="32"/>
        <v>6.1799523831673753E-17</v>
      </c>
      <c r="AF39" s="4">
        <f t="shared" si="11"/>
        <v>0.91200000000000003</v>
      </c>
      <c r="AG39" s="4">
        <f t="shared" ca="1" si="12"/>
        <v>0.58344452116771395</v>
      </c>
      <c r="AH39" s="4">
        <f t="shared" ca="1" si="13"/>
        <v>0.53569517562246061</v>
      </c>
      <c r="AI39" s="8">
        <f t="shared" ca="1" si="33"/>
        <v>-0.27979704712457221</v>
      </c>
      <c r="AJ39" s="4">
        <f t="shared" ca="1" si="14"/>
        <v>0.85534318674805476</v>
      </c>
      <c r="AK39" s="4">
        <f t="shared" ca="1" si="34"/>
        <v>0.8298469205453145</v>
      </c>
      <c r="AL39" s="4">
        <f t="shared" ca="1" si="15"/>
        <v>-0.27979704712457221</v>
      </c>
      <c r="AM39" s="5">
        <f t="shared" ca="1" si="35"/>
        <v>-2.9604966817588001E-2</v>
      </c>
      <c r="AN39" s="5">
        <f t="shared" ca="1" si="36"/>
        <v>7.3446644690509664E-3</v>
      </c>
      <c r="AO39" s="5">
        <f t="shared" ca="1" si="16"/>
        <v>6.8430192111077894E-5</v>
      </c>
      <c r="AQ39" s="24">
        <f t="shared" ca="1" si="37"/>
        <v>3.3043940463143022E-3</v>
      </c>
      <c r="AT39">
        <v>32</v>
      </c>
      <c r="AU39" s="12">
        <v>4.3736117579640164</v>
      </c>
      <c r="AV39" s="12">
        <v>-0.17092951292762965</v>
      </c>
      <c r="AW39" s="12">
        <v>-4.332056554595666</v>
      </c>
    </row>
    <row r="40" spans="2:49" x14ac:dyDescent="0.2">
      <c r="B40" s="2">
        <v>24</v>
      </c>
      <c r="C40">
        <f t="shared" ca="1" si="2"/>
        <v>0.81626395733693247</v>
      </c>
      <c r="D40" t="s">
        <v>10</v>
      </c>
      <c r="E40">
        <f ca="1">D39*SIN(2*PI()*C40)</f>
        <v>-0.52256132968628466</v>
      </c>
      <c r="F40">
        <f t="shared" ca="1" si="3"/>
        <v>0.61297764726632276</v>
      </c>
      <c r="G40" t="s">
        <v>10</v>
      </c>
      <c r="H40">
        <f ca="1">G39*SIN(2*PI()*F40)</f>
        <v>-0.85614553513841818</v>
      </c>
      <c r="I40" s="8">
        <f t="shared" ca="1" si="4"/>
        <v>0.37714951652262202</v>
      </c>
      <c r="J40" s="14">
        <f t="shared" ca="1" si="5"/>
        <v>3.1532686686793279E-3</v>
      </c>
      <c r="K40" s="14">
        <f t="shared" ca="1" si="6"/>
        <v>-1.2469981192408941E-3</v>
      </c>
      <c r="L40" s="8">
        <f t="shared" ca="1" si="17"/>
        <v>73.29570269428244</v>
      </c>
      <c r="M40" s="8">
        <f t="shared" ca="1" si="18"/>
        <v>73.204303090874234</v>
      </c>
      <c r="N40" s="14">
        <f t="shared" ca="1" si="7"/>
        <v>-5.0134826286341028E-4</v>
      </c>
      <c r="O40" s="8">
        <f t="shared" ca="1" si="19"/>
        <v>27.643438834334471</v>
      </c>
      <c r="P40" s="8">
        <f t="shared" ca="1" si="20"/>
        <v>27.629579844295307</v>
      </c>
      <c r="Q40" s="25">
        <f t="shared" si="8"/>
        <v>8.000320008538786E-5</v>
      </c>
      <c r="R40" s="8">
        <f t="shared" ca="1" si="21"/>
        <v>27.643438834334471</v>
      </c>
      <c r="S40" s="5">
        <f t="shared" ca="1" si="9"/>
        <v>2.2115635681114417E-3</v>
      </c>
      <c r="T40" s="8">
        <f t="shared" ca="1" si="22"/>
        <v>-3.4471316235765777E-2</v>
      </c>
      <c r="U40" s="8">
        <f t="shared" ca="1" si="23"/>
        <v>10.42570959139192</v>
      </c>
      <c r="V40" s="5">
        <f t="shared" ca="1" si="10"/>
        <v>8.3409013047227502E-4</v>
      </c>
      <c r="W40" s="5">
        <f t="shared" ca="1" si="24"/>
        <v>-5.2269113927627337E-3</v>
      </c>
      <c r="X40" s="5">
        <f t="shared" ca="1" si="25"/>
        <v>100.93914152861691</v>
      </c>
      <c r="Y40" s="5">
        <f t="shared" ca="1" si="26"/>
        <v>100.83388293516954</v>
      </c>
      <c r="Z40" s="5">
        <f t="shared" ca="1" si="27"/>
        <v>-3.6682879803877216E-2</v>
      </c>
      <c r="AA40" s="5">
        <f t="shared" ca="1" si="28"/>
        <v>-6.061001523235009E-3</v>
      </c>
      <c r="AB40" s="4">
        <f t="shared" ca="1" si="29"/>
        <v>100.79113905384243</v>
      </c>
      <c r="AC40" s="30">
        <f t="shared" ca="1" si="30"/>
        <v>-1.4662545424217743E-3</v>
      </c>
      <c r="AD40" s="30">
        <f t="shared" ca="1" si="31"/>
        <v>-1.4662545424217522E-3</v>
      </c>
      <c r="AE40" s="32">
        <f t="shared" ca="1" si="32"/>
        <v>-2.211772431870429E-17</v>
      </c>
      <c r="AF40" s="4">
        <f t="shared" si="11"/>
        <v>0.90800000000000003</v>
      </c>
      <c r="AG40" s="4">
        <f t="shared" ca="1" si="12"/>
        <v>0.60117285101005768</v>
      </c>
      <c r="AH40" s="4">
        <f t="shared" ca="1" si="13"/>
        <v>0.55352833401177126</v>
      </c>
      <c r="AI40" s="8">
        <f t="shared" ca="1" si="33"/>
        <v>-0.27386243250837805</v>
      </c>
      <c r="AJ40" s="4">
        <f t="shared" ca="1" si="14"/>
        <v>0.8298469205453145</v>
      </c>
      <c r="AK40" s="4">
        <f t="shared" ca="1" si="34"/>
        <v>0.86991385224438744</v>
      </c>
      <c r="AL40" s="4">
        <f t="shared" ca="1" si="15"/>
        <v>-0.27386243250837805</v>
      </c>
      <c r="AM40" s="5">
        <f t="shared" ca="1" si="35"/>
        <v>3.6682879803877216E-2</v>
      </c>
      <c r="AN40" s="5">
        <f t="shared" ca="1" si="36"/>
        <v>6.061001523235009E-3</v>
      </c>
      <c r="AO40" s="5">
        <f t="shared" ca="1" si="16"/>
        <v>6.6390409224629761E-5</v>
      </c>
      <c r="AQ40" s="24">
        <f t="shared" ca="1" si="37"/>
        <v>2.7433400372639167E-3</v>
      </c>
      <c r="AT40">
        <v>33</v>
      </c>
      <c r="AU40" s="12">
        <v>4.5887413897120037</v>
      </c>
      <c r="AV40" s="12">
        <v>-54.516644558283311</v>
      </c>
      <c r="AW40" s="12">
        <v>3.8185987576478286</v>
      </c>
    </row>
    <row r="41" spans="2:49" x14ac:dyDescent="0.2">
      <c r="B41" s="2">
        <v>25</v>
      </c>
      <c r="C41">
        <f t="shared" ca="1" si="2"/>
        <v>0.45352952704031613</v>
      </c>
      <c r="D41">
        <f ca="1">SQRT(-2*LN(C41))</f>
        <v>1.2575332220713002</v>
      </c>
      <c r="E41">
        <f ca="1">D41*COS(2*PI()*C42)</f>
        <v>-0.87001916297856485</v>
      </c>
      <c r="F41">
        <f t="shared" ca="1" si="3"/>
        <v>0.91159847767586066</v>
      </c>
      <c r="G41">
        <f ca="1">SQRT(-2*LN(F41))</f>
        <v>0.43024563114458325</v>
      </c>
      <c r="H41">
        <f ca="1">G41*COS(2*PI()*F42)</f>
        <v>-5.0292991292854271E-2</v>
      </c>
      <c r="I41" s="8">
        <f t="shared" ca="1" si="4"/>
        <v>0.39741005175513466</v>
      </c>
      <c r="J41" s="14">
        <f t="shared" ca="1" si="5"/>
        <v>3.1522731639731976E-3</v>
      </c>
      <c r="K41" s="14">
        <f t="shared" ca="1" si="6"/>
        <v>-2.3397964585055719E-3</v>
      </c>
      <c r="L41" s="8">
        <f t="shared" ca="1" si="17"/>
        <v>72.127103227323758</v>
      </c>
      <c r="M41" s="8">
        <f t="shared" ca="1" si="18"/>
        <v>71.958340486630206</v>
      </c>
      <c r="N41" s="14">
        <f t="shared" ca="1" si="7"/>
        <v>8.1919529881790965E-6</v>
      </c>
      <c r="O41" s="8">
        <f t="shared" ca="1" si="19"/>
        <v>28.664035826518674</v>
      </c>
      <c r="P41" s="8">
        <f t="shared" ca="1" si="20"/>
        <v>28.664270640952616</v>
      </c>
      <c r="Q41" s="25">
        <f t="shared" si="8"/>
        <v>8.000320008538786E-5</v>
      </c>
      <c r="R41" s="8">
        <f t="shared" ca="1" si="21"/>
        <v>28.664035826518674</v>
      </c>
      <c r="S41" s="5">
        <f t="shared" ca="1" si="9"/>
        <v>2.2932145934836993E-3</v>
      </c>
      <c r="T41" s="8">
        <f t="shared" ca="1" si="22"/>
        <v>-6.7068009513365223E-2</v>
      </c>
      <c r="U41" s="8">
        <f t="shared" ca="1" si="23"/>
        <v>11.391375961327821</v>
      </c>
      <c r="V41" s="5">
        <f t="shared" ca="1" si="10"/>
        <v>9.113465302819871E-4</v>
      </c>
      <c r="W41" s="5">
        <f t="shared" ca="1" si="24"/>
        <v>9.3317616345870975E-5</v>
      </c>
      <c r="X41" s="5">
        <f t="shared" ca="1" si="25"/>
        <v>100.79113905384243</v>
      </c>
      <c r="Y41" s="5">
        <f t="shared" ca="1" si="26"/>
        <v>100.62261112758281</v>
      </c>
      <c r="Z41" s="5">
        <f t="shared" ca="1" si="27"/>
        <v>-6.9361224106848918E-2</v>
      </c>
      <c r="AA41" s="5">
        <f t="shared" ca="1" si="28"/>
        <v>-8.1802891393611618E-4</v>
      </c>
      <c r="AB41" s="4">
        <f t="shared" ca="1" si="29"/>
        <v>100.55243187456203</v>
      </c>
      <c r="AC41" s="30">
        <f t="shared" ca="1" si="30"/>
        <v>-2.3683349699310519E-3</v>
      </c>
      <c r="AD41" s="30">
        <f t="shared" ca="1" si="31"/>
        <v>-2.3683349699310744E-3</v>
      </c>
      <c r="AE41" s="32">
        <f t="shared" ca="1" si="32"/>
        <v>2.2551405187698492E-17</v>
      </c>
      <c r="AF41" s="4">
        <f t="shared" si="11"/>
        <v>0.90400000000000003</v>
      </c>
      <c r="AG41" s="4">
        <f t="shared" ca="1" si="12"/>
        <v>0.56984789297515481</v>
      </c>
      <c r="AH41" s="4">
        <f t="shared" ca="1" si="13"/>
        <v>0.52230843567913599</v>
      </c>
      <c r="AI41" s="8">
        <f t="shared" ca="1" si="33"/>
        <v>-0.2843904344726812</v>
      </c>
      <c r="AJ41" s="4">
        <f t="shared" ca="1" si="14"/>
        <v>0.86991385224438744</v>
      </c>
      <c r="AK41" s="4">
        <f t="shared" ca="1" si="34"/>
        <v>0.93864831470697041</v>
      </c>
      <c r="AL41" s="4">
        <f t="shared" ca="1" si="15"/>
        <v>-0.2843904344726812</v>
      </c>
      <c r="AM41" s="5">
        <f t="shared" ca="1" si="35"/>
        <v>6.9361224106848918E-2</v>
      </c>
      <c r="AN41" s="5">
        <f t="shared" ca="1" si="36"/>
        <v>8.1802891393611618E-4</v>
      </c>
      <c r="AO41" s="5">
        <f t="shared" ca="1" si="16"/>
        <v>6.959589197815826E-5</v>
      </c>
      <c r="AQ41" s="24">
        <f t="shared" ca="1" si="37"/>
        <v>1.514386450180224E-3</v>
      </c>
      <c r="AT41">
        <v>34</v>
      </c>
      <c r="AU41" s="12">
        <v>6.0113172740820913</v>
      </c>
      <c r="AV41" s="12">
        <v>-23.240608868296011</v>
      </c>
      <c r="AW41" s="12">
        <v>3.131570627611223</v>
      </c>
    </row>
    <row r="42" spans="2:49" x14ac:dyDescent="0.2">
      <c r="B42" s="2">
        <v>26</v>
      </c>
      <c r="C42">
        <f t="shared" ca="1" si="2"/>
        <v>0.37160112075491092</v>
      </c>
      <c r="D42" t="s">
        <v>10</v>
      </c>
      <c r="E42">
        <f ca="1">D41*SIN(2*PI()*C42)</f>
        <v>0.90799584837327507</v>
      </c>
      <c r="F42">
        <f t="shared" ca="1" si="3"/>
        <v>0.26864683660698163</v>
      </c>
      <c r="G42" t="s">
        <v>10</v>
      </c>
      <c r="H42">
        <f ca="1">G41*SIN(2*PI()*F42)</f>
        <v>0.42729605444681756</v>
      </c>
      <c r="I42" s="8">
        <f t="shared" ca="1" si="4"/>
        <v>0.43218125546627129</v>
      </c>
      <c r="J42" s="14">
        <f t="shared" ca="1" si="5"/>
        <v>3.1504424681256188E-3</v>
      </c>
      <c r="K42" s="14">
        <f t="shared" ca="1" si="6"/>
        <v>3.2659101830427861E-3</v>
      </c>
      <c r="L42" s="8">
        <f t="shared" ca="1" si="17"/>
        <v>70.209291938977003</v>
      </c>
      <c r="M42" s="8">
        <f t="shared" ca="1" si="18"/>
        <v>70.438589180464731</v>
      </c>
      <c r="N42" s="14">
        <f t="shared" ca="1" si="7"/>
        <v>3.1029388464220986E-4</v>
      </c>
      <c r="O42" s="8">
        <f t="shared" ca="1" si="19"/>
        <v>30.343139935585036</v>
      </c>
      <c r="P42" s="8">
        <f t="shared" ca="1" si="20"/>
        <v>30.352555226347892</v>
      </c>
      <c r="Q42" s="25">
        <f t="shared" si="8"/>
        <v>8.000320008538786E-5</v>
      </c>
      <c r="R42" s="8">
        <f t="shared" ca="1" si="21"/>
        <v>30.343139935585036</v>
      </c>
      <c r="S42" s="5">
        <f t="shared" ca="1" si="9"/>
        <v>2.4275482954855326E-3</v>
      </c>
      <c r="T42" s="8">
        <f t="shared" ca="1" si="22"/>
        <v>9.9097969701119393E-2</v>
      </c>
      <c r="U42" s="8">
        <f t="shared" ca="1" si="23"/>
        <v>13.113736312149895</v>
      </c>
      <c r="V42" s="5">
        <f t="shared" ca="1" si="10"/>
        <v>1.0491408700479443E-3</v>
      </c>
      <c r="W42" s="5">
        <f t="shared" ca="1" si="24"/>
        <v>4.0691121824705983E-3</v>
      </c>
      <c r="X42" s="5">
        <f t="shared" ca="1" si="25"/>
        <v>100.55243187456203</v>
      </c>
      <c r="Y42" s="5">
        <f t="shared" ca="1" si="26"/>
        <v>100.79114440681262</v>
      </c>
      <c r="Z42" s="5">
        <f t="shared" ca="1" si="27"/>
        <v>9.6670421405633866E-2</v>
      </c>
      <c r="AA42" s="5">
        <f t="shared" ca="1" si="28"/>
        <v>3.0199713124226539E-3</v>
      </c>
      <c r="AB42" s="4">
        <f t="shared" ca="1" si="29"/>
        <v>100.89083479953068</v>
      </c>
      <c r="AC42" s="30">
        <f t="shared" ca="1" si="30"/>
        <v>3.3654375002167836E-3</v>
      </c>
      <c r="AD42" s="30">
        <f t="shared" ca="1" si="31"/>
        <v>3.3654375002167406E-3</v>
      </c>
      <c r="AE42" s="32">
        <f t="shared" ca="1" si="32"/>
        <v>4.2934406030425976E-17</v>
      </c>
      <c r="AF42" s="4">
        <f t="shared" si="11"/>
        <v>0.9</v>
      </c>
      <c r="AG42" s="4">
        <f t="shared" ca="1" si="12"/>
        <v>0.51933275757798303</v>
      </c>
      <c r="AH42" s="4">
        <f t="shared" ca="1" si="13"/>
        <v>0.47189859267545731</v>
      </c>
      <c r="AI42" s="8">
        <f t="shared" ca="1" si="33"/>
        <v>-0.30176435686247494</v>
      </c>
      <c r="AJ42" s="4">
        <f t="shared" ca="1" si="14"/>
        <v>0.93864831470697041</v>
      </c>
      <c r="AK42" s="4">
        <f t="shared" ca="1" si="34"/>
        <v>0.83939709177435518</v>
      </c>
      <c r="AL42" s="4">
        <f t="shared" ca="1" si="15"/>
        <v>-0.30176435686247494</v>
      </c>
      <c r="AM42" s="5">
        <f t="shared" ca="1" si="35"/>
        <v>-9.6670421405633866E-2</v>
      </c>
      <c r="AN42" s="5">
        <f t="shared" ca="1" si="36"/>
        <v>-3.0199713124226539E-3</v>
      </c>
      <c r="AO42" s="5">
        <f t="shared" ca="1" si="16"/>
        <v>7.5094868931313861E-5</v>
      </c>
      <c r="AQ42" s="24">
        <f t="shared" ca="1" si="37"/>
        <v>-3.6407491650997114E-4</v>
      </c>
      <c r="AT42">
        <v>35</v>
      </c>
      <c r="AU42" s="12">
        <v>-3.3550051659194535</v>
      </c>
      <c r="AV42" s="12">
        <v>4.9860136661128571</v>
      </c>
      <c r="AW42" s="12">
        <v>15.172624561054931</v>
      </c>
    </row>
    <row r="43" spans="2:49" x14ac:dyDescent="0.2">
      <c r="B43" s="2">
        <v>27</v>
      </c>
      <c r="C43">
        <f t="shared" ca="1" si="2"/>
        <v>0.28059816306691454</v>
      </c>
      <c r="D43">
        <f ca="1">SQRT(-2*LN(C43))</f>
        <v>1.5942594881526713</v>
      </c>
      <c r="E43">
        <f ca="1">D43*COS(2*PI()*C44)</f>
        <v>1.4588482983492461</v>
      </c>
      <c r="F43">
        <f t="shared" ca="1" si="3"/>
        <v>0.58861022388424966</v>
      </c>
      <c r="G43">
        <f ca="1">SQRT(-2*LN(F43))</f>
        <v>1.0295543438786425</v>
      </c>
      <c r="H43">
        <f ca="1">G43*COS(2*PI()*F44)</f>
        <v>-0.47428269637530057</v>
      </c>
      <c r="I43" s="8">
        <f t="shared" ca="1" si="4"/>
        <v>0.38446922281586882</v>
      </c>
      <c r="J43" s="14">
        <f t="shared" ca="1" si="5"/>
        <v>3.152915058589899E-3</v>
      </c>
      <c r="K43" s="14">
        <f t="shared" ca="1" si="6"/>
        <v>5.0121437466774665E-3</v>
      </c>
      <c r="L43" s="8">
        <f t="shared" ca="1" si="17"/>
        <v>72.873295510556048</v>
      </c>
      <c r="M43" s="8">
        <f t="shared" ca="1" si="18"/>
        <v>73.238546942949057</v>
      </c>
      <c r="N43" s="14">
        <f t="shared" ca="1" si="7"/>
        <v>-2.5992892769166609E-4</v>
      </c>
      <c r="O43" s="8">
        <f t="shared" ca="1" si="19"/>
        <v>28.017539288974628</v>
      </c>
      <c r="P43" s="8">
        <f t="shared" ca="1" si="20"/>
        <v>28.010256720030686</v>
      </c>
      <c r="Q43" s="25">
        <f t="shared" si="8"/>
        <v>8.000320008538786E-5</v>
      </c>
      <c r="R43" s="8">
        <f t="shared" ca="1" si="21"/>
        <v>28.017539288974628</v>
      </c>
      <c r="S43" s="5">
        <f t="shared" ca="1" si="9"/>
        <v>2.2414928016360526E-3</v>
      </c>
      <c r="T43" s="8">
        <f t="shared" ca="1" si="22"/>
        <v>0.14042793434452441</v>
      </c>
      <c r="U43" s="8">
        <f t="shared" ca="1" si="23"/>
        <v>10.771881555645145</v>
      </c>
      <c r="V43" s="5">
        <f t="shared" ca="1" si="10"/>
        <v>8.6178499539237756E-4</v>
      </c>
      <c r="W43" s="5">
        <f t="shared" ca="1" si="24"/>
        <v>-2.7999236219804786E-3</v>
      </c>
      <c r="X43" s="5">
        <f t="shared" ca="1" si="25"/>
        <v>100.89083479953068</v>
      </c>
      <c r="Y43" s="5">
        <f t="shared" ca="1" si="26"/>
        <v>101.24880366297974</v>
      </c>
      <c r="Z43" s="5">
        <f t="shared" ca="1" si="27"/>
        <v>0.13818644154288837</v>
      </c>
      <c r="AA43" s="5">
        <f t="shared" ca="1" si="28"/>
        <v>-3.661708617372856E-3</v>
      </c>
      <c r="AB43" s="4">
        <f t="shared" ca="1" si="29"/>
        <v>101.38332839590525</v>
      </c>
      <c r="AC43" s="30">
        <f t="shared" ca="1" si="30"/>
        <v>4.8814503057006409E-3</v>
      </c>
      <c r="AD43" s="30">
        <f t="shared" ca="1" si="31"/>
        <v>4.8814503057008777E-3</v>
      </c>
      <c r="AE43" s="32">
        <f t="shared" ca="1" si="32"/>
        <v>-2.3678975447083417E-16</v>
      </c>
      <c r="AF43" s="4">
        <f t="shared" si="11"/>
        <v>0.89600000000000002</v>
      </c>
      <c r="AG43" s="4">
        <f t="shared" ca="1" si="12"/>
        <v>0.58968319763137922</v>
      </c>
      <c r="AH43" s="4">
        <f t="shared" ca="1" si="13"/>
        <v>0.54235455936658228</v>
      </c>
      <c r="AI43" s="8">
        <f t="shared" ca="1" si="33"/>
        <v>-0.27770153101265604</v>
      </c>
      <c r="AJ43" s="4">
        <f t="shared" ca="1" si="14"/>
        <v>0.83939709177435518</v>
      </c>
      <c r="AK43" s="4">
        <f t="shared" ca="1" si="34"/>
        <v>0.70962832530270248</v>
      </c>
      <c r="AL43" s="4">
        <f t="shared" ca="1" si="15"/>
        <v>-0.27770153101265604</v>
      </c>
      <c r="AM43" s="5">
        <f t="shared" ca="1" si="35"/>
        <v>-0.13818644154288837</v>
      </c>
      <c r="AN43" s="5">
        <f t="shared" ca="1" si="36"/>
        <v>3.661708617372856E-3</v>
      </c>
      <c r="AO43" s="5">
        <f t="shared" ca="1" si="16"/>
        <v>6.7154453484316411E-5</v>
      </c>
      <c r="AQ43" s="24">
        <f t="shared" ca="1" si="37"/>
        <v>-4.6888120003784972E-3</v>
      </c>
      <c r="AT43">
        <v>36</v>
      </c>
      <c r="AU43" s="12">
        <v>-1.1853090026011268</v>
      </c>
      <c r="AV43" s="12">
        <v>-37.446836425317763</v>
      </c>
      <c r="AW43" s="12">
        <v>-15.000678405186733</v>
      </c>
    </row>
    <row r="44" spans="2:49" x14ac:dyDescent="0.2">
      <c r="B44" s="2">
        <v>28</v>
      </c>
      <c r="C44">
        <f t="shared" ca="1" si="2"/>
        <v>6.6070239898418093E-2</v>
      </c>
      <c r="D44" t="s">
        <v>10</v>
      </c>
      <c r="E44">
        <f ca="1">D43*SIN(2*PI()*C44)</f>
        <v>0.64298130452473223</v>
      </c>
      <c r="F44">
        <f t="shared" ca="1" si="3"/>
        <v>0.67380495011252572</v>
      </c>
      <c r="G44" t="s">
        <v>10</v>
      </c>
      <c r="H44">
        <f ca="1">G43*SIN(2*PI()*F44)</f>
        <v>-0.9138041753671059</v>
      </c>
      <c r="I44" s="8">
        <f t="shared" ca="1" si="4"/>
        <v>0.32339427559850759</v>
      </c>
      <c r="J44" s="14">
        <f t="shared" ca="1" si="5"/>
        <v>3.1556562640763092E-3</v>
      </c>
      <c r="K44" s="14">
        <f t="shared" ca="1" si="6"/>
        <v>2.4319804598413874E-3</v>
      </c>
      <c r="L44" s="8">
        <f t="shared" ca="1" si="17"/>
        <v>76.608558964828859</v>
      </c>
      <c r="M44" s="8">
        <f t="shared" ca="1" si="18"/>
        <v>76.794869483287926</v>
      </c>
      <c r="N44" s="14">
        <f t="shared" ca="1" si="7"/>
        <v>-5.3779584185387197E-4</v>
      </c>
      <c r="O44" s="8">
        <f t="shared" ca="1" si="19"/>
        <v>24.774769431076386</v>
      </c>
      <c r="P44" s="8">
        <f t="shared" ca="1" si="20"/>
        <v>24.761445663093465</v>
      </c>
      <c r="Q44" s="25">
        <f t="shared" si="8"/>
        <v>8.000320008538786E-5</v>
      </c>
      <c r="R44" s="8">
        <f t="shared" ca="1" si="21"/>
        <v>24.774769431076386</v>
      </c>
      <c r="S44" s="5">
        <f t="shared" ca="1" si="9"/>
        <v>1.9820608358637548E-3</v>
      </c>
      <c r="T44" s="8">
        <f t="shared" ca="1" si="22"/>
        <v>6.0251755153453497E-2</v>
      </c>
      <c r="U44" s="8">
        <f t="shared" ca="1" si="23"/>
        <v>8.0120186132829971</v>
      </c>
      <c r="V44" s="5">
        <f t="shared" ca="1" si="10"/>
        <v>6.4098712820633138E-4</v>
      </c>
      <c r="W44" s="5">
        <f t="shared" ca="1" si="24"/>
        <v>-4.3088302950794214E-3</v>
      </c>
      <c r="X44" s="5">
        <f t="shared" ca="1" si="25"/>
        <v>101.38332839590525</v>
      </c>
      <c r="Y44" s="5">
        <f t="shared" ca="1" si="26"/>
        <v>101.55631514638139</v>
      </c>
      <c r="Z44" s="5">
        <f t="shared" ca="1" si="27"/>
        <v>5.8269694317589743E-2</v>
      </c>
      <c r="AA44" s="5">
        <f t="shared" ca="1" si="28"/>
        <v>-4.9498174232857524E-3</v>
      </c>
      <c r="AB44" s="4">
        <f t="shared" ca="1" si="29"/>
        <v>101.6096350232757</v>
      </c>
      <c r="AC44" s="30">
        <f t="shared" ca="1" si="30"/>
        <v>2.2321877862079287E-3</v>
      </c>
      <c r="AD44" s="30">
        <f t="shared" ca="1" si="31"/>
        <v>2.2321877862079885E-3</v>
      </c>
      <c r="AE44" s="32">
        <f t="shared" ca="1" si="32"/>
        <v>-5.9847959921199845E-17</v>
      </c>
      <c r="AF44" s="4">
        <f t="shared" si="11"/>
        <v>0.89200000000000002</v>
      </c>
      <c r="AG44" s="4">
        <f t="shared" ca="1" si="12"/>
        <v>0.6923228805410705</v>
      </c>
      <c r="AH44" s="4">
        <f t="shared" ca="1" si="13"/>
        <v>0.64510000472860007</v>
      </c>
      <c r="AI44" s="8">
        <f t="shared" ca="1" si="33"/>
        <v>-0.24436729216790054</v>
      </c>
      <c r="AJ44" s="4">
        <f t="shared" ca="1" si="14"/>
        <v>0.70962832530270248</v>
      </c>
      <c r="AK44" s="4">
        <f t="shared" ca="1" si="34"/>
        <v>0.65463732545987341</v>
      </c>
      <c r="AL44" s="4">
        <f t="shared" ca="1" si="15"/>
        <v>-0.24436729216790054</v>
      </c>
      <c r="AM44" s="5">
        <f t="shared" ca="1" si="35"/>
        <v>-5.8269694317589743E-2</v>
      </c>
      <c r="AN44" s="5">
        <f t="shared" ca="1" si="36"/>
        <v>4.9498174232857524E-3</v>
      </c>
      <c r="AO44" s="5">
        <f t="shared" ca="1" si="16"/>
        <v>5.6772536895450812E-5</v>
      </c>
      <c r="AQ44" s="24">
        <f t="shared" ca="1" si="37"/>
        <v>1.7278954854205294E-3</v>
      </c>
      <c r="AT44">
        <v>37</v>
      </c>
      <c r="AU44" s="12">
        <v>-5.1973973441686443</v>
      </c>
      <c r="AV44" s="12">
        <v>-18.327108346409901</v>
      </c>
      <c r="AW44" s="12">
        <v>-17.114627510131992</v>
      </c>
    </row>
    <row r="45" spans="2:49" x14ac:dyDescent="0.2">
      <c r="B45" s="2">
        <v>29</v>
      </c>
      <c r="C45">
        <f t="shared" ca="1" si="2"/>
        <v>0.85883104210654382</v>
      </c>
      <c r="D45">
        <f ca="1">SQRT(-2*LN(C45))</f>
        <v>0.55169387838162831</v>
      </c>
      <c r="E45">
        <f ca="1">D45*COS(2*PI()*C46)</f>
        <v>0.54951782138161909</v>
      </c>
      <c r="F45">
        <f t="shared" ca="1" si="3"/>
        <v>0.66940880578088469</v>
      </c>
      <c r="G45">
        <f ca="1">SQRT(-2*LN(F45))</f>
        <v>0.89594680149496364</v>
      </c>
      <c r="H45">
        <f ca="1">G45*COS(2*PI()*F46)</f>
        <v>0.8029074862704928</v>
      </c>
      <c r="I45" s="8">
        <f t="shared" ca="1" si="4"/>
        <v>0.29841856746551992</v>
      </c>
      <c r="J45" s="14">
        <f t="shared" ca="1" si="5"/>
        <v>3.1566403886785603E-3</v>
      </c>
      <c r="K45" s="14">
        <f t="shared" ca="1" si="6"/>
        <v>2.1369100942001396E-3</v>
      </c>
      <c r="L45" s="8">
        <f t="shared" ca="1" si="17"/>
        <v>78.256455637117952</v>
      </c>
      <c r="M45" s="8">
        <f t="shared" ca="1" si="18"/>
        <v>78.423682647105238</v>
      </c>
      <c r="N45" s="14">
        <f t="shared" ca="1" si="7"/>
        <v>5.4795335302260106E-4</v>
      </c>
      <c r="O45" s="8">
        <f t="shared" ca="1" si="19"/>
        <v>23.353179386157752</v>
      </c>
      <c r="P45" s="8">
        <f t="shared" ca="1" si="20"/>
        <v>23.365975839106135</v>
      </c>
      <c r="Q45" s="25">
        <f t="shared" si="8"/>
        <v>8.000320008538786E-5</v>
      </c>
      <c r="R45" s="8">
        <f t="shared" ca="1" si="21"/>
        <v>23.353179386157752</v>
      </c>
      <c r="S45" s="5">
        <f t="shared" ca="1" si="9"/>
        <v>1.8683290830607338E-3</v>
      </c>
      <c r="T45" s="8">
        <f t="shared" ca="1" si="22"/>
        <v>4.990364476194712E-2</v>
      </c>
      <c r="U45" s="8">
        <f t="shared" ca="1" si="23"/>
        <v>6.9690223381825049</v>
      </c>
      <c r="V45" s="5">
        <f t="shared" ca="1" si="10"/>
        <v>5.5754408852115253E-4</v>
      </c>
      <c r="W45" s="5">
        <f t="shared" ca="1" si="24"/>
        <v>3.8186991574965107E-3</v>
      </c>
      <c r="X45" s="5">
        <f t="shared" ca="1" si="25"/>
        <v>101.6096350232757</v>
      </c>
      <c r="Y45" s="5">
        <f t="shared" ca="1" si="26"/>
        <v>101.78965848621138</v>
      </c>
      <c r="Z45" s="5">
        <f t="shared" ca="1" si="27"/>
        <v>4.8035315678886387E-2</v>
      </c>
      <c r="AA45" s="5">
        <f t="shared" ca="1" si="28"/>
        <v>3.2611550689753584E-3</v>
      </c>
      <c r="AB45" s="4">
        <f t="shared" ca="1" si="29"/>
        <v>101.84095495695924</v>
      </c>
      <c r="AC45" s="30">
        <f t="shared" ca="1" si="30"/>
        <v>2.2765551084851232E-3</v>
      </c>
      <c r="AD45" s="30">
        <f t="shared" ca="1" si="31"/>
        <v>2.2765551084849337E-3</v>
      </c>
      <c r="AE45" s="32">
        <f t="shared" ca="1" si="32"/>
        <v>1.8951853975046618E-16</v>
      </c>
      <c r="AF45" s="4">
        <f t="shared" si="11"/>
        <v>0.88800000000000001</v>
      </c>
      <c r="AG45" s="4">
        <f t="shared" ca="1" si="12"/>
        <v>0.73939914007821761</v>
      </c>
      <c r="AH45" s="4">
        <f t="shared" ca="1" si="13"/>
        <v>0.69228226412065863</v>
      </c>
      <c r="AI45" s="8">
        <f t="shared" ca="1" si="33"/>
        <v>-0.22983233214850385</v>
      </c>
      <c r="AJ45" s="4">
        <f t="shared" ca="1" si="14"/>
        <v>0.65463732545987341</v>
      </c>
      <c r="AK45" s="4">
        <f t="shared" ca="1" si="34"/>
        <v>0.60178548161563583</v>
      </c>
      <c r="AL45" s="4">
        <f t="shared" ca="1" si="15"/>
        <v>-0.22983233214850385</v>
      </c>
      <c r="AM45" s="5">
        <f t="shared" ca="1" si="35"/>
        <v>-4.8035315678886387E-2</v>
      </c>
      <c r="AN45" s="5">
        <f t="shared" ca="1" si="36"/>
        <v>-3.2611550689753584E-3</v>
      </c>
      <c r="AO45" s="5">
        <f t="shared" ca="1" si="16"/>
        <v>5.2373080932129421E-5</v>
      </c>
      <c r="AQ45" s="24">
        <f t="shared" ca="1" si="37"/>
        <v>1.6077461773079625E-3</v>
      </c>
      <c r="AT45">
        <v>38</v>
      </c>
      <c r="AU45" s="12">
        <v>0.40226385905638468</v>
      </c>
      <c r="AV45" s="12">
        <v>-9.2673960666771826</v>
      </c>
      <c r="AW45" s="12">
        <v>34.332083902245401</v>
      </c>
    </row>
    <row r="46" spans="2:49" x14ac:dyDescent="0.2">
      <c r="B46" s="2">
        <v>30</v>
      </c>
      <c r="C46">
        <f t="shared" ca="1" si="2"/>
        <v>0.98585952385240194</v>
      </c>
      <c r="D46" t="s">
        <v>10</v>
      </c>
      <c r="E46">
        <f ca="1">D45*SIN(2*PI()*C46)</f>
        <v>-4.8952011478200622E-2</v>
      </c>
      <c r="F46">
        <f t="shared" ca="1" si="3"/>
        <v>0.92682559401764275</v>
      </c>
      <c r="G46" t="s">
        <v>10</v>
      </c>
      <c r="H46">
        <f ca="1">G45*SIN(2*PI()*F46)</f>
        <v>-0.39756790564613509</v>
      </c>
      <c r="I46" s="8">
        <f t="shared" ca="1" si="4"/>
        <v>0.27462512448253967</v>
      </c>
      <c r="J46" s="14">
        <f t="shared" ca="1" si="5"/>
        <v>3.1575041435287429E-3</v>
      </c>
      <c r="K46" s="14">
        <f t="shared" ca="1" si="6"/>
        <v>2.4546394226798718E-4</v>
      </c>
      <c r="L46" s="8">
        <f t="shared" ca="1" si="17"/>
        <v>79.898750621523845</v>
      </c>
      <c r="M46" s="8">
        <f t="shared" ca="1" si="18"/>
        <v>79.918362883833694</v>
      </c>
      <c r="N46" s="14">
        <f t="shared" ca="1" si="7"/>
        <v>-2.1142166857335276E-4</v>
      </c>
      <c r="O46" s="8">
        <f t="shared" ca="1" si="19"/>
        <v>21.942204335435385</v>
      </c>
      <c r="P46" s="8">
        <f t="shared" ca="1" si="20"/>
        <v>21.93756527798261</v>
      </c>
      <c r="Q46" s="25">
        <f t="shared" si="8"/>
        <v>8.000320008538786E-5</v>
      </c>
      <c r="R46" s="8">
        <f t="shared" ca="1" si="21"/>
        <v>21.942204335435385</v>
      </c>
      <c r="S46" s="5">
        <f t="shared" ca="1" si="9"/>
        <v>1.7554465637623019E-3</v>
      </c>
      <c r="T46" s="8">
        <f t="shared" ca="1" si="22"/>
        <v>5.3860199782256894E-3</v>
      </c>
      <c r="U46" s="8">
        <f t="shared" ca="1" si="23"/>
        <v>6.0258805970402642</v>
      </c>
      <c r="V46" s="5">
        <f t="shared" ca="1" si="10"/>
        <v>4.820897310956687E-4</v>
      </c>
      <c r="W46" s="5">
        <f t="shared" ca="1" si="24"/>
        <v>-1.2740017304500439E-3</v>
      </c>
      <c r="X46" s="5">
        <f t="shared" ca="1" si="25"/>
        <v>101.84095495695924</v>
      </c>
      <c r="Y46" s="5">
        <f t="shared" ca="1" si="26"/>
        <v>101.85592816181631</v>
      </c>
      <c r="Z46" s="5">
        <f t="shared" ca="1" si="27"/>
        <v>3.6305734144633874E-3</v>
      </c>
      <c r="AA46" s="5">
        <f t="shared" ca="1" si="28"/>
        <v>-1.7560914615457127E-3</v>
      </c>
      <c r="AB46" s="4">
        <f t="shared" ca="1" si="29"/>
        <v>101.85780264376923</v>
      </c>
      <c r="AC46" s="30">
        <f t="shared" ca="1" si="30"/>
        <v>1.6543135143542997E-4</v>
      </c>
      <c r="AD46" s="30">
        <f t="shared" ca="1" si="31"/>
        <v>1.6543135143527276E-4</v>
      </c>
      <c r="AE46" s="32">
        <f t="shared" ca="1" si="32"/>
        <v>1.5720931501039814E-16</v>
      </c>
      <c r="AF46" s="4">
        <f t="shared" si="11"/>
        <v>0.88400000000000001</v>
      </c>
      <c r="AG46" s="4">
        <f t="shared" ca="1" si="12"/>
        <v>0.78763334296282839</v>
      </c>
      <c r="AH46" s="4">
        <f t="shared" ca="1" si="13"/>
        <v>0.74062270586865575</v>
      </c>
      <c r="AI46" s="8">
        <f t="shared" ca="1" si="33"/>
        <v>-0.21545560275538223</v>
      </c>
      <c r="AJ46" s="4">
        <f t="shared" ca="1" si="14"/>
        <v>0.60178548161563583</v>
      </c>
      <c r="AK46" s="4">
        <f t="shared" ca="1" si="34"/>
        <v>0.59679518246043273</v>
      </c>
      <c r="AL46" s="4">
        <f t="shared" ca="1" si="15"/>
        <v>-0.21545560275538223</v>
      </c>
      <c r="AM46" s="5">
        <f t="shared" ca="1" si="35"/>
        <v>-3.6305734144633874E-3</v>
      </c>
      <c r="AN46" s="5">
        <f t="shared" ca="1" si="36"/>
        <v>1.7560914615457127E-3</v>
      </c>
      <c r="AO46" s="5">
        <f t="shared" ca="1" si="16"/>
        <v>4.8144764294177214E-5</v>
      </c>
      <c r="AQ46" s="24">
        <f t="shared" ca="1" si="37"/>
        <v>3.1639619665796066E-3</v>
      </c>
      <c r="AT46">
        <v>39</v>
      </c>
      <c r="AU46" s="12">
        <v>5.4097083162206037</v>
      </c>
      <c r="AV46" s="12">
        <v>-2.3828413721461144</v>
      </c>
      <c r="AW46" s="12">
        <v>20.660824568861305</v>
      </c>
    </row>
    <row r="47" spans="2:49" x14ac:dyDescent="0.2">
      <c r="B47" s="2">
        <v>31</v>
      </c>
      <c r="C47">
        <f t="shared" ca="1" si="2"/>
        <v>0.55391136433948551</v>
      </c>
      <c r="D47">
        <f ca="1">SQRT(-2*LN(C47))</f>
        <v>1.0869688102259043</v>
      </c>
      <c r="E47">
        <f ca="1">D47*COS(2*PI()*C48)</f>
        <v>5.0299954343552063E-2</v>
      </c>
      <c r="F47">
        <f t="shared" ca="1" si="3"/>
        <v>0.53998487447951604</v>
      </c>
      <c r="G47">
        <f ca="1">SQRT(-2*LN(F47))</f>
        <v>1.1101478730684746</v>
      </c>
      <c r="H47">
        <f ca="1">G47*COS(2*PI()*F48)</f>
        <v>0.50413596874820299</v>
      </c>
      <c r="I47" s="8">
        <f t="shared" ca="1" si="4"/>
        <v>0.27296483623955825</v>
      </c>
      <c r="J47" s="14">
        <f t="shared" ca="1" si="5"/>
        <v>3.1575617300807733E-3</v>
      </c>
      <c r="K47" s="14">
        <f t="shared" ca="1" si="6"/>
        <v>5.5898138275778386E-4</v>
      </c>
      <c r="L47" s="8">
        <f t="shared" ca="1" si="17"/>
        <v>80.016195062123998</v>
      </c>
      <c r="M47" s="8">
        <f t="shared" ca="1" si="18"/>
        <v>80.060922625482846</v>
      </c>
      <c r="N47" s="14">
        <f t="shared" ca="1" si="7"/>
        <v>3.5890797439219746E-4</v>
      </c>
      <c r="O47" s="8">
        <f t="shared" ca="1" si="19"/>
        <v>21.841607581645231</v>
      </c>
      <c r="P47" s="8">
        <f t="shared" ca="1" si="20"/>
        <v>21.84944670877983</v>
      </c>
      <c r="Q47" s="25">
        <f t="shared" si="8"/>
        <v>8.000320008538786E-5</v>
      </c>
      <c r="R47" s="8">
        <f t="shared" ca="1" si="21"/>
        <v>21.841607581645231</v>
      </c>
      <c r="S47" s="5">
        <f t="shared" ca="1" si="9"/>
        <v>1.7473985015408879E-3</v>
      </c>
      <c r="T47" s="8">
        <f t="shared" ca="1" si="22"/>
        <v>1.2209052007640947E-2</v>
      </c>
      <c r="U47" s="8">
        <f t="shared" ca="1" si="23"/>
        <v>5.9619908367324843</v>
      </c>
      <c r="V47" s="5">
        <f t="shared" ca="1" si="10"/>
        <v>4.7697834581835792E-4</v>
      </c>
      <c r="W47" s="5">
        <f t="shared" ca="1" si="24"/>
        <v>2.1398060545564984E-3</v>
      </c>
      <c r="X47" s="5">
        <f t="shared" ca="1" si="25"/>
        <v>101.85780264376923</v>
      </c>
      <c r="Y47" s="5">
        <f t="shared" ca="1" si="26"/>
        <v>101.91036933426267</v>
      </c>
      <c r="Z47" s="5">
        <f t="shared" ca="1" si="27"/>
        <v>1.0461653506100059E-2</v>
      </c>
      <c r="AA47" s="5">
        <f t="shared" ca="1" si="28"/>
        <v>1.6628277087381404E-3</v>
      </c>
      <c r="AB47" s="4">
        <f t="shared" ca="1" si="29"/>
        <v>101.92249381547751</v>
      </c>
      <c r="AC47" s="30">
        <f t="shared" ca="1" si="30"/>
        <v>6.3511257880288774E-4</v>
      </c>
      <c r="AD47" s="30">
        <f t="shared" ca="1" si="31"/>
        <v>6.351125788028731E-4</v>
      </c>
      <c r="AE47" s="32">
        <f t="shared" ca="1" si="32"/>
        <v>1.463672932855431E-17</v>
      </c>
      <c r="AF47" s="4">
        <f t="shared" si="11"/>
        <v>0.88</v>
      </c>
      <c r="AG47" s="4">
        <f t="shared" ca="1" si="12"/>
        <v>0.79113589964294828</v>
      </c>
      <c r="AH47" s="4">
        <f t="shared" ca="1" si="13"/>
        <v>0.74423174204471398</v>
      </c>
      <c r="AI47" s="8">
        <f t="shared" ca="1" si="33"/>
        <v>-0.2144323460229417</v>
      </c>
      <c r="AJ47" s="4">
        <f t="shared" ca="1" si="14"/>
        <v>0.59679518246043273</v>
      </c>
      <c r="AK47" s="4">
        <f t="shared" ca="1" si="34"/>
        <v>0.58167431165325212</v>
      </c>
      <c r="AL47" s="4">
        <f t="shared" ca="1" si="15"/>
        <v>-0.2144323460229417</v>
      </c>
      <c r="AM47" s="5">
        <f t="shared" ca="1" si="35"/>
        <v>-1.0461653506100059E-2</v>
      </c>
      <c r="AN47" s="5">
        <f t="shared" ca="1" si="36"/>
        <v>-1.6628277087381404E-3</v>
      </c>
      <c r="AO47" s="5">
        <f t="shared" ca="1" si="16"/>
        <v>4.7745524392377555E-5</v>
      </c>
      <c r="AQ47" s="24">
        <f t="shared" ca="1" si="37"/>
        <v>3.0441351167347867E-3</v>
      </c>
      <c r="AT47">
        <v>40</v>
      </c>
      <c r="AU47" s="12">
        <v>4.2848313736334669</v>
      </c>
      <c r="AV47" s="12">
        <v>-11.37764969336679</v>
      </c>
      <c r="AW47" s="12">
        <v>6.9584005973840073</v>
      </c>
    </row>
    <row r="48" spans="2:49" x14ac:dyDescent="0.2">
      <c r="B48" s="2">
        <v>32</v>
      </c>
      <c r="C48">
        <f t="shared" ca="1" si="2"/>
        <v>0.75736759530889053</v>
      </c>
      <c r="D48" t="s">
        <v>10</v>
      </c>
      <c r="E48">
        <f ca="1">D47*SIN(2*PI()*C48)</f>
        <v>-1.0858043603692862</v>
      </c>
      <c r="F48">
        <f t="shared" ca="1" si="3"/>
        <v>0.17497757265827407</v>
      </c>
      <c r="G48" t="s">
        <v>10</v>
      </c>
      <c r="H48">
        <f ca="1">G47*SIN(2*PI()*F48)</f>
        <v>0.98907796714554752</v>
      </c>
      <c r="I48" s="8">
        <f t="shared" ca="1" si="4"/>
        <v>0.26662286827225135</v>
      </c>
      <c r="J48" s="14">
        <f t="shared" ca="1" si="5"/>
        <v>3.1577784752014684E-3</v>
      </c>
      <c r="K48" s="14">
        <f t="shared" ca="1" si="6"/>
        <v>-3.0241476628669606E-3</v>
      </c>
      <c r="L48" s="8">
        <f t="shared" ca="1" si="17"/>
        <v>80.46790909002442</v>
      </c>
      <c r="M48" s="8">
        <f t="shared" ca="1" si="18"/>
        <v>80.224562250814031</v>
      </c>
      <c r="N48" s="14">
        <f t="shared" ca="1" si="7"/>
        <v>6.6576935803475124E-4</v>
      </c>
      <c r="O48" s="8">
        <f t="shared" ca="1" si="19"/>
        <v>21.454584725453081</v>
      </c>
      <c r="P48" s="8">
        <f t="shared" ca="1" si="20"/>
        <v>21.468868530552648</v>
      </c>
      <c r="Q48" s="25">
        <f t="shared" si="8"/>
        <v>8.000320008538786E-5</v>
      </c>
      <c r="R48" s="8">
        <f t="shared" ca="1" si="21"/>
        <v>21.454584725453081</v>
      </c>
      <c r="S48" s="5">
        <f t="shared" ca="1" si="9"/>
        <v>1.7164354345393291E-3</v>
      </c>
      <c r="T48" s="8">
        <f t="shared" ca="1" si="22"/>
        <v>-6.4881832255260133E-2</v>
      </c>
      <c r="U48" s="8">
        <f t="shared" ca="1" si="23"/>
        <v>5.7202829170903327</v>
      </c>
      <c r="V48" s="5">
        <f t="shared" ca="1" si="10"/>
        <v>4.5764093876100403E-4</v>
      </c>
      <c r="W48" s="5">
        <f t="shared" ca="1" si="24"/>
        <v>3.8083890854883847E-3</v>
      </c>
      <c r="X48" s="5">
        <f t="shared" ca="1" si="25"/>
        <v>101.92249381547751</v>
      </c>
      <c r="Y48" s="5">
        <f t="shared" ca="1" si="26"/>
        <v>101.69343078136669</v>
      </c>
      <c r="Z48" s="5">
        <f t="shared" ca="1" si="27"/>
        <v>-6.6598267689799456E-2</v>
      </c>
      <c r="AA48" s="5">
        <f t="shared" ca="1" si="28"/>
        <v>3.3507481467273809E-3</v>
      </c>
      <c r="AB48" s="4">
        <f t="shared" ca="1" si="29"/>
        <v>101.63018326182362</v>
      </c>
      <c r="AC48" s="30">
        <f t="shared" ca="1" si="30"/>
        <v>-2.8679690096976573E-3</v>
      </c>
      <c r="AD48" s="30">
        <f t="shared" ca="1" si="31"/>
        <v>-2.8679690096976847E-3</v>
      </c>
      <c r="AE48" s="32">
        <f t="shared" ca="1" si="32"/>
        <v>2.7321894746634712E-17</v>
      </c>
      <c r="AF48" s="4">
        <f t="shared" si="11"/>
        <v>0.876</v>
      </c>
      <c r="AG48" s="4">
        <f t="shared" ca="1" si="12"/>
        <v>0.80469096720801503</v>
      </c>
      <c r="AH48" s="4">
        <f t="shared" ca="1" si="13"/>
        <v>0.75789353138082471</v>
      </c>
      <c r="AI48" s="8">
        <f t="shared" ca="1" si="33"/>
        <v>-0.21049901667726933</v>
      </c>
      <c r="AJ48" s="4">
        <f t="shared" ca="1" si="14"/>
        <v>0.58167431165325212</v>
      </c>
      <c r="AK48" s="4">
        <f t="shared" ca="1" si="34"/>
        <v>0.64445576232173707</v>
      </c>
      <c r="AL48" s="4">
        <f t="shared" ca="1" si="15"/>
        <v>-0.21049901667726933</v>
      </c>
      <c r="AM48" s="5">
        <f t="shared" ca="1" si="35"/>
        <v>6.6598267689799456E-2</v>
      </c>
      <c r="AN48" s="5">
        <f t="shared" ca="1" si="36"/>
        <v>-3.3507481467273809E-3</v>
      </c>
      <c r="AO48" s="5">
        <f t="shared" ca="1" si="16"/>
        <v>4.6535806339725385E-5</v>
      </c>
      <c r="AQ48" s="24">
        <f t="shared" ca="1" si="37"/>
        <v>5.1260468092685033E-4</v>
      </c>
      <c r="AT48">
        <v>41</v>
      </c>
      <c r="AU48" s="12">
        <v>9.940240321289334</v>
      </c>
      <c r="AV48" s="12">
        <v>10.629236605600374</v>
      </c>
      <c r="AW48" s="12">
        <v>-117.86993643103069</v>
      </c>
    </row>
    <row r="49" spans="2:49" x14ac:dyDescent="0.2">
      <c r="B49" s="2">
        <v>33</v>
      </c>
      <c r="C49">
        <f t="shared" ca="1" si="2"/>
        <v>0.28716764394320515</v>
      </c>
      <c r="D49">
        <f ca="1">SQRT(-2*LN(C49))</f>
        <v>1.5796766178681054</v>
      </c>
      <c r="E49">
        <f ca="1">D49*COS(2*PI()*C50)</f>
        <v>-0.18191644407980748</v>
      </c>
      <c r="F49">
        <f t="shared" ca="1" si="3"/>
        <v>0.1359996889624393</v>
      </c>
      <c r="G49">
        <f ca="1">SQRT(-2*LN(F49))</f>
        <v>1.997549839322958</v>
      </c>
      <c r="H49">
        <f ca="1">G49*COS(2*PI()*F50)</f>
        <v>1.9792053754715759</v>
      </c>
      <c r="I49" s="8">
        <f t="shared" ca="1" si="4"/>
        <v>0.2964789766525171</v>
      </c>
      <c r="J49" s="14">
        <f t="shared" ca="1" si="5"/>
        <v>3.1567134945321268E-3</v>
      </c>
      <c r="K49" s="14">
        <f t="shared" ca="1" si="6"/>
        <v>-1.742429118443134E-4</v>
      </c>
      <c r="L49" s="8">
        <f t="shared" ca="1" si="17"/>
        <v>78.389380076359373</v>
      </c>
      <c r="M49" s="8">
        <f t="shared" ca="1" si="18"/>
        <v>78.375721282517205</v>
      </c>
      <c r="N49" s="14">
        <f t="shared" ca="1" si="7"/>
        <v>1.292594069270514E-3</v>
      </c>
      <c r="O49" s="8">
        <f t="shared" ca="1" si="19"/>
        <v>23.240803185464241</v>
      </c>
      <c r="P49" s="8">
        <f t="shared" ca="1" si="20"/>
        <v>23.270844109826854</v>
      </c>
      <c r="Q49" s="25">
        <f t="shared" si="8"/>
        <v>8.000320008538786E-5</v>
      </c>
      <c r="R49" s="8">
        <f t="shared" ca="1" si="21"/>
        <v>23.240803185464241</v>
      </c>
      <c r="S49" s="5">
        <f t="shared" ca="1" si="9"/>
        <v>1.8593386273918152E-3</v>
      </c>
      <c r="T49" s="8">
        <f t="shared" ca="1" si="22"/>
        <v>-4.0495452206358836E-3</v>
      </c>
      <c r="U49" s="8">
        <f t="shared" ca="1" si="23"/>
        <v>6.8904095450089962</v>
      </c>
      <c r="V49" s="5">
        <f t="shared" ca="1" si="10"/>
        <v>5.5125481349962101E-4</v>
      </c>
      <c r="W49" s="5">
        <f t="shared" ca="1" si="24"/>
        <v>8.9065025127235686E-3</v>
      </c>
      <c r="X49" s="5">
        <f t="shared" ca="1" si="25"/>
        <v>101.63018326182362</v>
      </c>
      <c r="Y49" s="5">
        <f t="shared" ca="1" si="26"/>
        <v>101.64656539234406</v>
      </c>
      <c r="Z49" s="5">
        <f t="shared" ca="1" si="27"/>
        <v>-5.9088838480276986E-3</v>
      </c>
      <c r="AA49" s="5">
        <f t="shared" ca="1" si="28"/>
        <v>8.3552476992239475E-3</v>
      </c>
      <c r="AB49" s="4">
        <f t="shared" ca="1" si="29"/>
        <v>101.64901175619526</v>
      </c>
      <c r="AC49" s="30">
        <f t="shared" ca="1" si="30"/>
        <v>1.8526478814995251E-4</v>
      </c>
      <c r="AD49" s="30">
        <f t="shared" ca="1" si="31"/>
        <v>1.8526478814987905E-4</v>
      </c>
      <c r="AE49" s="32">
        <f t="shared" ca="1" si="32"/>
        <v>7.3454697185892925E-17</v>
      </c>
      <c r="AF49" s="4">
        <f t="shared" si="11"/>
        <v>0.872</v>
      </c>
      <c r="AG49" s="4">
        <f t="shared" ca="1" si="12"/>
        <v>0.74320057811891083</v>
      </c>
      <c r="AH49" s="4">
        <f t="shared" ca="1" si="13"/>
        <v>0.69651010799919577</v>
      </c>
      <c r="AI49" s="8">
        <f t="shared" ca="1" si="33"/>
        <v>-0.22868012670596471</v>
      </c>
      <c r="AJ49" s="4">
        <f t="shared" ca="1" si="14"/>
        <v>0.64445576232173707</v>
      </c>
      <c r="AK49" s="4">
        <f t="shared" ca="1" si="34"/>
        <v>0.63877363178366764</v>
      </c>
      <c r="AL49" s="4">
        <f t="shared" ca="1" si="15"/>
        <v>-0.22868012670596471</v>
      </c>
      <c r="AM49" s="5">
        <f t="shared" ca="1" si="35"/>
        <v>5.9088838480276986E-3</v>
      </c>
      <c r="AN49" s="5">
        <f t="shared" ca="1" si="36"/>
        <v>-8.3552476992239475E-3</v>
      </c>
      <c r="AO49" s="5">
        <f t="shared" ca="1" si="16"/>
        <v>5.1558523299207091E-5</v>
      </c>
      <c r="AQ49" s="24">
        <f t="shared" ca="1" si="37"/>
        <v>3.287325210172388E-3</v>
      </c>
      <c r="AT49">
        <v>42</v>
      </c>
      <c r="AU49" s="12">
        <v>1.0220898853117601</v>
      </c>
      <c r="AV49" s="12">
        <v>1.9997036586463173</v>
      </c>
      <c r="AW49" s="12">
        <v>-9.4428053250674857</v>
      </c>
    </row>
    <row r="50" spans="2:49" x14ac:dyDescent="0.2">
      <c r="B50" s="2">
        <v>34</v>
      </c>
      <c r="C50">
        <f t="shared" ca="1" si="2"/>
        <v>0.26836912775652921</v>
      </c>
      <c r="D50" t="s">
        <v>10</v>
      </c>
      <c r="E50">
        <f ca="1">D49*SIN(2*PI()*C50)</f>
        <v>1.5691668567786456</v>
      </c>
      <c r="F50">
        <f t="shared" ca="1" si="3"/>
        <v>2.1585979062879179E-2</v>
      </c>
      <c r="G50" t="s">
        <v>10</v>
      </c>
      <c r="H50">
        <f ca="1">G49*SIN(2*PI()*F50)</f>
        <v>0.27009524668826285</v>
      </c>
      <c r="I50" s="8">
        <f t="shared" ca="1" si="4"/>
        <v>0.29451974346849202</v>
      </c>
      <c r="J50" s="14">
        <f t="shared" ca="1" si="5"/>
        <v>3.1567868550605224E-3</v>
      </c>
      <c r="K50" s="14">
        <f t="shared" ca="1" si="6"/>
        <v>5.3678810299571111E-3</v>
      </c>
      <c r="L50" s="8">
        <f t="shared" ca="1" si="17"/>
        <v>78.522565815674909</v>
      </c>
      <c r="M50" s="8">
        <f t="shared" ca="1" si="18"/>
        <v>78.944065607140431</v>
      </c>
      <c r="N50" s="14">
        <f t="shared" ca="1" si="7"/>
        <v>2.1084545772365182E-4</v>
      </c>
      <c r="O50" s="8">
        <f t="shared" ca="1" si="19"/>
        <v>23.126445940520355</v>
      </c>
      <c r="P50" s="8">
        <f t="shared" ca="1" si="20"/>
        <v>23.131322046600207</v>
      </c>
      <c r="Q50" s="25">
        <f t="shared" si="8"/>
        <v>8.000320008538786E-5</v>
      </c>
      <c r="R50" s="8">
        <f t="shared" ca="1" si="21"/>
        <v>23.126445940520355</v>
      </c>
      <c r="S50" s="5">
        <f t="shared" ca="1" si="9"/>
        <v>1.8501896818433558E-3</v>
      </c>
      <c r="T50" s="8">
        <f t="shared" ca="1" si="22"/>
        <v>0.12414001045444786</v>
      </c>
      <c r="U50" s="8">
        <f t="shared" ca="1" si="23"/>
        <v>6.8111949257400042</v>
      </c>
      <c r="V50" s="5">
        <f t="shared" ca="1" si="10"/>
        <v>5.449173904645561E-4</v>
      </c>
      <c r="W50" s="5">
        <f t="shared" ca="1" si="24"/>
        <v>1.4361095117626657E-3</v>
      </c>
      <c r="X50" s="5">
        <f t="shared" ca="1" si="25"/>
        <v>101.64901175619526</v>
      </c>
      <c r="Y50" s="5">
        <f t="shared" ca="1" si="26"/>
        <v>102.07538765374063</v>
      </c>
      <c r="Z50" s="5">
        <f t="shared" ca="1" si="27"/>
        <v>0.1222898207726045</v>
      </c>
      <c r="AA50" s="5">
        <f t="shared" ca="1" si="28"/>
        <v>8.9119212129810965E-4</v>
      </c>
      <c r="AB50" s="4">
        <f t="shared" ca="1" si="29"/>
        <v>102.19856866663454</v>
      </c>
      <c r="AC50" s="30">
        <f t="shared" ca="1" si="30"/>
        <v>5.4064166581115902E-3</v>
      </c>
      <c r="AD50" s="30">
        <f t="shared" ca="1" si="31"/>
        <v>5.4064166581115711E-3</v>
      </c>
      <c r="AE50" s="32">
        <f t="shared" ca="1" si="32"/>
        <v>1.9081958235744878E-17</v>
      </c>
      <c r="AF50" s="4">
        <f t="shared" si="11"/>
        <v>0.86799999999999999</v>
      </c>
      <c r="AG50" s="4">
        <f t="shared" ca="1" si="12"/>
        <v>0.74706306330364669</v>
      </c>
      <c r="AH50" s="4">
        <f t="shared" ca="1" si="13"/>
        <v>0.70047980450823821</v>
      </c>
      <c r="AI50" s="8">
        <f t="shared" ca="1" si="33"/>
        <v>-0.22751274745286298</v>
      </c>
      <c r="AJ50" s="4">
        <f t="shared" ca="1" si="14"/>
        <v>0.63877363178366764</v>
      </c>
      <c r="AK50" s="4">
        <f t="shared" ca="1" si="34"/>
        <v>0.52167775838857722</v>
      </c>
      <c r="AL50" s="4">
        <f t="shared" ca="1" si="15"/>
        <v>-0.22751274745286298</v>
      </c>
      <c r="AM50" s="5">
        <f t="shared" ca="1" si="35"/>
        <v>-0.1222898207726045</v>
      </c>
      <c r="AN50" s="5">
        <f t="shared" ca="1" si="36"/>
        <v>-8.9119212129810965E-4</v>
      </c>
      <c r="AO50" s="5">
        <f t="shared" ca="1" si="16"/>
        <v>5.110393467285863E-5</v>
      </c>
      <c r="AQ50" s="24">
        <f t="shared" ca="1" si="37"/>
        <v>-6.0340355641393308E-3</v>
      </c>
      <c r="AT50">
        <v>43</v>
      </c>
      <c r="AU50" s="12">
        <v>-3.7120213849352615</v>
      </c>
      <c r="AV50" s="12">
        <v>6.4454725177745225</v>
      </c>
      <c r="AW50" s="12">
        <v>-12.642635614323595</v>
      </c>
    </row>
    <row r="51" spans="2:49" x14ac:dyDescent="0.2">
      <c r="B51" s="2">
        <v>35</v>
      </c>
      <c r="C51">
        <f t="shared" ca="1" si="2"/>
        <v>0.88583653724047851</v>
      </c>
      <c r="D51">
        <f ca="1">SQRT(-2*LN(C51))</f>
        <v>0.49238773464069668</v>
      </c>
      <c r="E51">
        <f ca="1">D51*COS(2*PI()*C52)</f>
        <v>-0.48784063888169876</v>
      </c>
      <c r="F51">
        <f t="shared" ca="1" si="3"/>
        <v>0.33031700019262089</v>
      </c>
      <c r="G51">
        <f ca="1">SQRT(-2*LN(F51))</f>
        <v>1.488423648673058</v>
      </c>
      <c r="H51">
        <f ca="1">G51*COS(2*PI()*F52)</f>
        <v>-0.47611849395669265</v>
      </c>
      <c r="I51" s="8">
        <f t="shared" ca="1" si="4"/>
        <v>0.24081088348275143</v>
      </c>
      <c r="J51" s="14">
        <f t="shared" ca="1" si="5"/>
        <v>3.1586079287177294E-3</v>
      </c>
      <c r="K51" s="14">
        <f t="shared" ca="1" si="6"/>
        <v>-1.1402467340234645E-3</v>
      </c>
      <c r="L51" s="8">
        <f t="shared" ca="1" si="17"/>
        <v>82.364339342172769</v>
      </c>
      <c r="M51" s="8">
        <f t="shared" ca="1" si="18"/>
        <v>82.270423673237858</v>
      </c>
      <c r="N51" s="14">
        <f t="shared" ca="1" si="7"/>
        <v>-2.6108968556071144E-4</v>
      </c>
      <c r="O51" s="8">
        <f t="shared" ca="1" si="19"/>
        <v>19.834229324461766</v>
      </c>
      <c r="P51" s="8">
        <f t="shared" ca="1" si="20"/>
        <v>19.829050811764105</v>
      </c>
      <c r="Q51" s="25">
        <f t="shared" si="8"/>
        <v>8.000320008538786E-5</v>
      </c>
      <c r="R51" s="8">
        <f t="shared" ca="1" si="21"/>
        <v>19.834229324461766</v>
      </c>
      <c r="S51" s="5">
        <f t="shared" ca="1" si="9"/>
        <v>1.5868018171843819E-3</v>
      </c>
      <c r="T51" s="8">
        <f t="shared" ca="1" si="22"/>
        <v>-2.2615915209089957E-2</v>
      </c>
      <c r="U51" s="8">
        <f t="shared" ca="1" si="23"/>
        <v>4.7762982868231338</v>
      </c>
      <c r="V51" s="5">
        <f t="shared" ca="1" si="10"/>
        <v>3.8211914750820643E-4</v>
      </c>
      <c r="W51" s="5">
        <f t="shared" ca="1" si="24"/>
        <v>-1.2470422178508167E-3</v>
      </c>
      <c r="X51" s="5">
        <f t="shared" ca="1" si="25"/>
        <v>102.19856866663454</v>
      </c>
      <c r="Y51" s="5">
        <f t="shared" ca="1" si="26"/>
        <v>102.09947448500196</v>
      </c>
      <c r="Z51" s="5">
        <f t="shared" ca="1" si="27"/>
        <v>-2.4202717026274339E-2</v>
      </c>
      <c r="AA51" s="5">
        <f t="shared" ca="1" si="28"/>
        <v>-1.629161365359023E-3</v>
      </c>
      <c r="AB51" s="4">
        <f t="shared" ca="1" si="29"/>
        <v>102.07364260661033</v>
      </c>
      <c r="AC51" s="30">
        <f t="shared" ca="1" si="30"/>
        <v>-1.2223856131655664E-3</v>
      </c>
      <c r="AD51" s="30">
        <f t="shared" ca="1" si="31"/>
        <v>-1.2223856131655829E-3</v>
      </c>
      <c r="AE51" s="32">
        <f t="shared" ca="1" si="32"/>
        <v>1.6479873021779667E-17</v>
      </c>
      <c r="AF51" s="4">
        <f t="shared" si="11"/>
        <v>0.86399999999999999</v>
      </c>
      <c r="AG51" s="4">
        <f t="shared" ca="1" si="12"/>
        <v>0.86297570630905562</v>
      </c>
      <c r="AH51" s="4">
        <f t="shared" ca="1" si="13"/>
        <v>0.81649990615456658</v>
      </c>
      <c r="AI51" s="8">
        <f t="shared" ca="1" si="33"/>
        <v>-0.19407541204573819</v>
      </c>
      <c r="AJ51" s="4">
        <f t="shared" ca="1" si="14"/>
        <v>0.52167775838857722</v>
      </c>
      <c r="AK51" s="4">
        <f t="shared" ca="1" si="34"/>
        <v>0.5449755187076768</v>
      </c>
      <c r="AL51" s="4">
        <f t="shared" ca="1" si="15"/>
        <v>-0.19407541204573819</v>
      </c>
      <c r="AM51" s="5">
        <f t="shared" ca="1" si="35"/>
        <v>2.4202717026274339E-2</v>
      </c>
      <c r="AN51" s="5">
        <f t="shared" ca="1" si="36"/>
        <v>1.629161365359023E-3</v>
      </c>
      <c r="AO51" s="5">
        <f t="shared" ca="1" si="16"/>
        <v>4.1735890084457968E-5</v>
      </c>
      <c r="AQ51" s="24">
        <f t="shared" ca="1" si="37"/>
        <v>2.5758539626182394E-3</v>
      </c>
      <c r="AT51">
        <v>44</v>
      </c>
      <c r="AU51" s="12">
        <v>0.66143172500414049</v>
      </c>
      <c r="AV51" s="12">
        <v>44.936314908619437</v>
      </c>
      <c r="AW51" s="12">
        <v>-9.98108480066049</v>
      </c>
    </row>
    <row r="52" spans="2:49" x14ac:dyDescent="0.2">
      <c r="B52" s="2">
        <v>36</v>
      </c>
      <c r="C52">
        <f t="shared" ca="1" si="2"/>
        <v>0.52164628399030111</v>
      </c>
      <c r="D52" t="s">
        <v>10</v>
      </c>
      <c r="E52">
        <f ca="1">D51*SIN(2*PI()*C52)</f>
        <v>-6.6762206974403895E-2</v>
      </c>
      <c r="F52">
        <f t="shared" ca="1" si="3"/>
        <v>0.69817852664803604</v>
      </c>
      <c r="G52" t="s">
        <v>10</v>
      </c>
      <c r="H52">
        <f ca="1">G51*SIN(2*PI()*F52)</f>
        <v>-1.4102184715999253</v>
      </c>
      <c r="I52" s="8">
        <f t="shared" ca="1" si="4"/>
        <v>0.25213079812638045</v>
      </c>
      <c r="J52" s="14">
        <f t="shared" ca="1" si="5"/>
        <v>3.1582545850919719E-3</v>
      </c>
      <c r="K52" s="14">
        <f t="shared" ca="1" si="6"/>
        <v>1.8916584331440944E-4</v>
      </c>
      <c r="L52" s="8">
        <f t="shared" ca="1" si="17"/>
        <v>81.519952036438781</v>
      </c>
      <c r="M52" s="8">
        <f t="shared" ca="1" si="18"/>
        <v>81.535372826912706</v>
      </c>
      <c r="N52" s="14">
        <f t="shared" ca="1" si="7"/>
        <v>-8.5153770955115338E-4</v>
      </c>
      <c r="O52" s="8">
        <f t="shared" ca="1" si="19"/>
        <v>20.553690570171561</v>
      </c>
      <c r="P52" s="8">
        <f t="shared" ca="1" si="20"/>
        <v>20.536188327580614</v>
      </c>
      <c r="Q52" s="25">
        <f t="shared" si="8"/>
        <v>8.000320008538786E-5</v>
      </c>
      <c r="R52" s="8">
        <f t="shared" ca="1" si="21"/>
        <v>20.553690570171561</v>
      </c>
      <c r="S52" s="5">
        <f t="shared" ca="1" si="9"/>
        <v>1.6443610191785852E-3</v>
      </c>
      <c r="T52" s="8">
        <f t="shared" ca="1" si="22"/>
        <v>3.8880562099299285E-3</v>
      </c>
      <c r="U52" s="8">
        <f t="shared" ca="1" si="23"/>
        <v>5.1822184079000149</v>
      </c>
      <c r="V52" s="5">
        <f t="shared" ca="1" si="10"/>
        <v>4.1459405617340502E-4</v>
      </c>
      <c r="W52" s="5">
        <f t="shared" ca="1" si="24"/>
        <v>-4.412854393457003E-3</v>
      </c>
      <c r="X52" s="5">
        <f t="shared" ca="1" si="25"/>
        <v>102.07364260661033</v>
      </c>
      <c r="Y52" s="5">
        <f t="shared" ca="1" si="26"/>
        <v>102.07156115449332</v>
      </c>
      <c r="Z52" s="5">
        <f t="shared" ca="1" si="27"/>
        <v>2.2436951907513431E-3</v>
      </c>
      <c r="AA52" s="5">
        <f t="shared" ca="1" si="28"/>
        <v>-4.8274484496304082E-3</v>
      </c>
      <c r="AB52" s="4">
        <f t="shared" ca="1" si="29"/>
        <v>102.06897740123445</v>
      </c>
      <c r="AC52" s="30">
        <f t="shared" ca="1" si="30"/>
        <v>-4.5704309719507563E-5</v>
      </c>
      <c r="AD52" s="30">
        <f t="shared" ca="1" si="31"/>
        <v>-4.5704309719626148E-5</v>
      </c>
      <c r="AE52" s="32">
        <f t="shared" ca="1" si="32"/>
        <v>1.1858461261560205E-16</v>
      </c>
      <c r="AF52" s="4">
        <f t="shared" si="11"/>
        <v>0.86</v>
      </c>
      <c r="AG52" s="4">
        <f t="shared" ca="1" si="12"/>
        <v>0.83676836927431508</v>
      </c>
      <c r="AH52" s="4">
        <f t="shared" ca="1" si="13"/>
        <v>0.79040027679683655</v>
      </c>
      <c r="AI52" s="8">
        <f t="shared" ca="1" si="33"/>
        <v>-0.20136139012286502</v>
      </c>
      <c r="AJ52" s="4">
        <f t="shared" ca="1" si="14"/>
        <v>0.5449755187076768</v>
      </c>
      <c r="AK52" s="4">
        <f t="shared" ca="1" si="34"/>
        <v>0.54450557206068595</v>
      </c>
      <c r="AL52" s="4">
        <f t="shared" ca="1" si="15"/>
        <v>-0.20136139012286502</v>
      </c>
      <c r="AM52" s="5">
        <f t="shared" ca="1" si="35"/>
        <v>-2.2436951907513431E-3</v>
      </c>
      <c r="AN52" s="5">
        <f t="shared" ca="1" si="36"/>
        <v>4.8274484496304082E-3</v>
      </c>
      <c r="AO52" s="5">
        <f t="shared" ca="1" si="16"/>
        <v>4.3599785464808301E-5</v>
      </c>
      <c r="AQ52" s="24">
        <f t="shared" ca="1" si="37"/>
        <v>3.0972996913347221E-3</v>
      </c>
      <c r="AT52">
        <v>45</v>
      </c>
      <c r="AU52" s="12">
        <v>-4.3799289778532868</v>
      </c>
      <c r="AV52" s="12">
        <v>0.31056668067093929</v>
      </c>
      <c r="AW52" s="12">
        <v>-19.642779789931403</v>
      </c>
    </row>
    <row r="53" spans="2:49" x14ac:dyDescent="0.2">
      <c r="B53" s="2">
        <v>37</v>
      </c>
      <c r="C53">
        <f t="shared" ca="1" si="2"/>
        <v>0.53894831757445105</v>
      </c>
      <c r="D53">
        <f ca="1">SQRT(-2*LN(C53))</f>
        <v>1.1118773299534079</v>
      </c>
      <c r="E53">
        <f ca="1">D53*COS(2*PI()*C54)</f>
        <v>0.19321786413104378</v>
      </c>
      <c r="F53">
        <f t="shared" ca="1" si="3"/>
        <v>0.47821589221877203</v>
      </c>
      <c r="G53">
        <f ca="1">SQRT(-2*LN(F53))</f>
        <v>1.2146546761081669</v>
      </c>
      <c r="H53">
        <f ca="1">G53*COS(2*PI()*F54)</f>
        <v>1.0914823762330188</v>
      </c>
      <c r="I53" s="8">
        <f t="shared" ca="1" si="4"/>
        <v>0.25251565706060386</v>
      </c>
      <c r="J53" s="14">
        <f t="shared" ca="1" si="5"/>
        <v>3.1582422860153875E-3</v>
      </c>
      <c r="K53" s="14">
        <f t="shared" ca="1" si="6"/>
        <v>1.0107392819325156E-3</v>
      </c>
      <c r="L53" s="8">
        <f t="shared" ca="1" si="17"/>
        <v>81.491178833460097</v>
      </c>
      <c r="M53" s="8">
        <f t="shared" ca="1" si="18"/>
        <v>81.573545169038056</v>
      </c>
      <c r="N53" s="14">
        <f t="shared" ca="1" si="7"/>
        <v>7.3058081121568641E-4</v>
      </c>
      <c r="O53" s="8">
        <f t="shared" ca="1" si="19"/>
        <v>20.577798567774352</v>
      </c>
      <c r="P53" s="8">
        <f t="shared" ca="1" si="20"/>
        <v>20.592832312545028</v>
      </c>
      <c r="Q53" s="25">
        <f t="shared" si="8"/>
        <v>8.000320008538786E-5</v>
      </c>
      <c r="R53" s="8">
        <f t="shared" ca="1" si="21"/>
        <v>20.577798567774352</v>
      </c>
      <c r="S53" s="5">
        <f t="shared" ca="1" si="9"/>
        <v>1.6462897361344592E-3</v>
      </c>
      <c r="T53" s="8">
        <f t="shared" ca="1" si="22"/>
        <v>2.0798789348144196E-2</v>
      </c>
      <c r="U53" s="8">
        <f t="shared" ca="1" si="23"/>
        <v>5.1962163262022925</v>
      </c>
      <c r="V53" s="5">
        <f t="shared" ca="1" si="10"/>
        <v>4.1571393443212104E-4</v>
      </c>
      <c r="W53" s="5">
        <f t="shared" ca="1" si="24"/>
        <v>3.7962559388490646E-3</v>
      </c>
      <c r="X53" s="5">
        <f t="shared" ca="1" si="25"/>
        <v>102.06897740123445</v>
      </c>
      <c r="Y53" s="5">
        <f t="shared" ca="1" si="26"/>
        <v>102.16637748158308</v>
      </c>
      <c r="Z53" s="5">
        <f t="shared" ca="1" si="27"/>
        <v>1.9152499612009738E-2</v>
      </c>
      <c r="AA53" s="5">
        <f t="shared" ca="1" si="28"/>
        <v>3.3805420044169436E-3</v>
      </c>
      <c r="AB53" s="4">
        <f t="shared" ca="1" si="29"/>
        <v>102.18891052319951</v>
      </c>
      <c r="AC53" s="30">
        <f t="shared" ca="1" si="30"/>
        <v>1.1750203148759297E-3</v>
      </c>
      <c r="AD53" s="30">
        <f t="shared" ca="1" si="31"/>
        <v>1.1750203148760011E-3</v>
      </c>
      <c r="AE53" s="32">
        <f t="shared" ca="1" si="32"/>
        <v>-7.1340502949546192E-17</v>
      </c>
      <c r="AF53" s="4">
        <f t="shared" si="11"/>
        <v>0.85599999999999998</v>
      </c>
      <c r="AG53" s="4">
        <f t="shared" ca="1" si="12"/>
        <v>0.83589571430442944</v>
      </c>
      <c r="AH53" s="4">
        <f t="shared" ca="1" si="13"/>
        <v>0.78963558027954794</v>
      </c>
      <c r="AI53" s="8">
        <f t="shared" ca="1" si="33"/>
        <v>-0.20160678681910138</v>
      </c>
      <c r="AJ53" s="4">
        <f t="shared" ca="1" si="14"/>
        <v>0.54450557206068595</v>
      </c>
      <c r="AK53" s="4">
        <f t="shared" ca="1" si="34"/>
        <v>0.51933913653436292</v>
      </c>
      <c r="AL53" s="4">
        <f t="shared" ca="1" si="15"/>
        <v>-0.20160678681910138</v>
      </c>
      <c r="AM53" s="5">
        <f t="shared" ca="1" si="35"/>
        <v>-1.9152499612009738E-2</v>
      </c>
      <c r="AN53" s="5">
        <f t="shared" ca="1" si="36"/>
        <v>-3.3805420044169436E-3</v>
      </c>
      <c r="AO53" s="5">
        <f t="shared" ca="1" si="16"/>
        <v>4.3562188229179633E-5</v>
      </c>
      <c r="AQ53" s="24">
        <f t="shared" ca="1" si="37"/>
        <v>2.6769560981255258E-3</v>
      </c>
      <c r="AT53">
        <v>46</v>
      </c>
      <c r="AU53" s="12">
        <v>-4.9065788625559934</v>
      </c>
      <c r="AV53" s="12">
        <v>-13.777428238285394</v>
      </c>
      <c r="AW53" s="12">
        <v>8.4077749125057206</v>
      </c>
    </row>
    <row r="54" spans="2:49" x14ac:dyDescent="0.2">
      <c r="B54" s="2">
        <v>38</v>
      </c>
      <c r="C54">
        <f t="shared" ca="1" si="2"/>
        <v>0.22220152546269034</v>
      </c>
      <c r="D54" t="s">
        <v>10</v>
      </c>
      <c r="E54">
        <f ca="1">D53*SIN(2*PI()*C54)</f>
        <v>1.0949602978395869</v>
      </c>
      <c r="F54">
        <f t="shared" ca="1" si="3"/>
        <v>7.2294526727498143E-2</v>
      </c>
      <c r="G54" t="s">
        <v>10</v>
      </c>
      <c r="H54">
        <f ca="1">G53*SIN(2*PI()*F54)</f>
        <v>0.5329654815878403</v>
      </c>
      <c r="I54" s="8">
        <f t="shared" ca="1" si="4"/>
        <v>0.24145369803903768</v>
      </c>
      <c r="J54" s="14">
        <f t="shared" ca="1" si="5"/>
        <v>3.1585882993326797E-3</v>
      </c>
      <c r="K54" s="14">
        <f t="shared" ca="1" si="6"/>
        <v>3.865982490878439E-3</v>
      </c>
      <c r="L54" s="8">
        <f t="shared" ca="1" si="17"/>
        <v>82.313912056981252</v>
      </c>
      <c r="M54" s="8">
        <f t="shared" ca="1" si="18"/>
        <v>82.632136199749255</v>
      </c>
      <c r="N54" s="14">
        <f t="shared" ca="1" si="7"/>
        <v>3.7714806966948622E-4</v>
      </c>
      <c r="O54" s="8">
        <f t="shared" ca="1" si="19"/>
        <v>19.874998466218255</v>
      </c>
      <c r="P54" s="8">
        <f t="shared" ca="1" si="20"/>
        <v>19.882494283524473</v>
      </c>
      <c r="Q54" s="25">
        <f t="shared" si="8"/>
        <v>8.000320008538786E-5</v>
      </c>
      <c r="R54" s="8">
        <f t="shared" ca="1" si="21"/>
        <v>19.874998466218255</v>
      </c>
      <c r="S54" s="5">
        <f t="shared" ca="1" si="9"/>
        <v>1.5900634789896358E-3</v>
      </c>
      <c r="T54" s="8">
        <f t="shared" ca="1" si="22"/>
        <v>7.6836396076635602E-2</v>
      </c>
      <c r="U54" s="8">
        <f t="shared" ca="1" si="23"/>
        <v>4.7988918781885994</v>
      </c>
      <c r="V54" s="5">
        <f t="shared" ca="1" si="10"/>
        <v>3.8392670711886529E-4</v>
      </c>
      <c r="W54" s="5">
        <f t="shared" ca="1" si="24"/>
        <v>1.8098928084114055E-3</v>
      </c>
      <c r="X54" s="5">
        <f t="shared" ca="1" si="25"/>
        <v>102.18891052319951</v>
      </c>
      <c r="Y54" s="5">
        <f t="shared" ca="1" si="26"/>
        <v>102.51463048327372</v>
      </c>
      <c r="Z54" s="5">
        <f t="shared" ca="1" si="27"/>
        <v>7.524633259764596E-2</v>
      </c>
      <c r="AA54" s="5">
        <f t="shared" ca="1" si="28"/>
        <v>1.4259661012925402E-3</v>
      </c>
      <c r="AB54" s="4">
        <f t="shared" ca="1" si="29"/>
        <v>102.59130278197266</v>
      </c>
      <c r="AC54" s="30">
        <f t="shared" ca="1" si="30"/>
        <v>3.9377292184927803E-3</v>
      </c>
      <c r="AD54" s="30">
        <f t="shared" ca="1" si="31"/>
        <v>3.9377292184928471E-3</v>
      </c>
      <c r="AE54" s="32">
        <f t="shared" ca="1" si="32"/>
        <v>-6.6786853825107073E-17</v>
      </c>
      <c r="AF54" s="4">
        <f t="shared" si="11"/>
        <v>0.85199999999999998</v>
      </c>
      <c r="AG54" s="4">
        <f t="shared" ca="1" si="12"/>
        <v>0.86145875788531134</v>
      </c>
      <c r="AH54" s="4">
        <f t="shared" ca="1" si="13"/>
        <v>0.81530683484845401</v>
      </c>
      <c r="AI54" s="8">
        <f t="shared" ca="1" si="33"/>
        <v>-0.19449271319617523</v>
      </c>
      <c r="AJ54" s="4">
        <f t="shared" ca="1" si="14"/>
        <v>0.51933913653436292</v>
      </c>
      <c r="AK54" s="4">
        <f t="shared" ca="1" si="34"/>
        <v>0.44429044122939132</v>
      </c>
      <c r="AL54" s="4">
        <f t="shared" ca="1" si="15"/>
        <v>-0.19449271319617523</v>
      </c>
      <c r="AM54" s="5">
        <f t="shared" ca="1" si="35"/>
        <v>-7.524633259764596E-2</v>
      </c>
      <c r="AN54" s="5">
        <f t="shared" ca="1" si="36"/>
        <v>-1.4259661012925402E-3</v>
      </c>
      <c r="AO54" s="5">
        <f t="shared" ca="1" si="16"/>
        <v>4.1548792852331202E-5</v>
      </c>
      <c r="AQ54" s="24">
        <f t="shared" ca="1" si="37"/>
        <v>-1.5820546011145664E-3</v>
      </c>
      <c r="AT54">
        <v>47</v>
      </c>
      <c r="AU54" s="12">
        <v>2.5113123845877992</v>
      </c>
      <c r="AV54" s="12">
        <v>9.7732664984220605</v>
      </c>
      <c r="AW54" s="12">
        <v>-11.787848026110639</v>
      </c>
    </row>
    <row r="55" spans="2:49" x14ac:dyDescent="0.2">
      <c r="B55" s="2">
        <v>39</v>
      </c>
      <c r="C55">
        <f t="shared" ca="1" si="2"/>
        <v>0.79933672233741682</v>
      </c>
      <c r="D55">
        <f ca="1">SQRT(-2*LN(C55))</f>
        <v>0.66928766951664942</v>
      </c>
      <c r="E55">
        <f ca="1">D55*COS(2*PI()*C56)</f>
        <v>0.66879455169729962</v>
      </c>
      <c r="F55">
        <f t="shared" ca="1" si="3"/>
        <v>0.97130042487103407</v>
      </c>
      <c r="G55">
        <f ca="1">SQRT(-2*LN(F55))</f>
        <v>0.24132741721077772</v>
      </c>
      <c r="H55">
        <f ca="1">G55*COS(2*PI()*F56)</f>
        <v>-0.22623558713321229</v>
      </c>
      <c r="I55" s="8">
        <f t="shared" ca="1" si="4"/>
        <v>0.20746753399859608</v>
      </c>
      <c r="J55" s="14">
        <f t="shared" ca="1" si="5"/>
        <v>3.1595542231356972E-3</v>
      </c>
      <c r="K55" s="14">
        <f t="shared" ca="1" si="6"/>
        <v>2.5162531145181966E-3</v>
      </c>
      <c r="L55" s="8">
        <f t="shared" ca="1" si="17"/>
        <v>84.96402585851385</v>
      </c>
      <c r="M55" s="8">
        <f t="shared" ca="1" si="18"/>
        <v>85.177816853202344</v>
      </c>
      <c r="N55" s="14">
        <f t="shared" ca="1" si="7"/>
        <v>-1.0307863565761632E-4</v>
      </c>
      <c r="O55" s="8">
        <f t="shared" ca="1" si="19"/>
        <v>17.627276923458815</v>
      </c>
      <c r="P55" s="8">
        <f t="shared" ca="1" si="20"/>
        <v>17.625459927803185</v>
      </c>
      <c r="Q55" s="25">
        <f t="shared" si="8"/>
        <v>8.000320008538786E-5</v>
      </c>
      <c r="R55" s="8">
        <f t="shared" ca="1" si="21"/>
        <v>17.627276923458815</v>
      </c>
      <c r="S55" s="5">
        <f t="shared" ca="1" si="9"/>
        <v>1.4102385626680158E-3</v>
      </c>
      <c r="T55" s="8">
        <f t="shared" ca="1" si="22"/>
        <v>4.4354690459127981E-2</v>
      </c>
      <c r="U55" s="8">
        <f t="shared" ca="1" si="23"/>
        <v>3.6570876744203602</v>
      </c>
      <c r="V55" s="5">
        <f t="shared" ca="1" si="10"/>
        <v>2.9257871694645787E-4</v>
      </c>
      <c r="W55" s="5">
        <f t="shared" ca="1" si="24"/>
        <v>-3.7696760795953571E-4</v>
      </c>
      <c r="X55" s="5">
        <f t="shared" ca="1" si="25"/>
        <v>102.59130278197266</v>
      </c>
      <c r="Y55" s="5">
        <f t="shared" ca="1" si="26"/>
        <v>102.80327678100554</v>
      </c>
      <c r="Z55" s="5">
        <f t="shared" ca="1" si="27"/>
        <v>4.2944451896459963E-2</v>
      </c>
      <c r="AA55" s="5">
        <f t="shared" ca="1" si="28"/>
        <v>-6.6954632490599363E-4</v>
      </c>
      <c r="AB55" s="4">
        <f t="shared" ca="1" si="29"/>
        <v>102.8455516865771</v>
      </c>
      <c r="AC55" s="30">
        <f t="shared" ca="1" si="30"/>
        <v>2.4782695775369401E-3</v>
      </c>
      <c r="AD55" s="30">
        <f t="shared" ca="1" si="31"/>
        <v>2.4782695775366595E-3</v>
      </c>
      <c r="AE55" s="32">
        <f t="shared" ca="1" si="32"/>
        <v>2.8059152223924855E-16</v>
      </c>
      <c r="AF55" s="4">
        <f t="shared" si="11"/>
        <v>0.84799999999999998</v>
      </c>
      <c r="AG55" s="4">
        <f t="shared" ca="1" si="12"/>
        <v>0.94699610097948472</v>
      </c>
      <c r="AH55" s="4">
        <f t="shared" ca="1" si="13"/>
        <v>0.90095264324659941</v>
      </c>
      <c r="AI55" s="8">
        <f t="shared" ca="1" si="33"/>
        <v>-0.1718203828731989</v>
      </c>
      <c r="AJ55" s="4">
        <f t="shared" ca="1" si="14"/>
        <v>0.44429044122939132</v>
      </c>
      <c r="AK55" s="4">
        <f t="shared" ca="1" si="34"/>
        <v>0.40095021329364045</v>
      </c>
      <c r="AL55" s="4">
        <f t="shared" ca="1" si="15"/>
        <v>-0.1718203828731989</v>
      </c>
      <c r="AM55" s="5">
        <f t="shared" ca="1" si="35"/>
        <v>-4.2944451896459963E-2</v>
      </c>
      <c r="AN55" s="5">
        <f t="shared" ca="1" si="36"/>
        <v>6.6954632490599363E-4</v>
      </c>
      <c r="AO55" s="5">
        <f t="shared" ca="1" si="16"/>
        <v>3.5544657065700247E-5</v>
      </c>
      <c r="AQ55" s="24">
        <f t="shared" ca="1" si="37"/>
        <v>1.1008670212626051E-3</v>
      </c>
      <c r="AT55">
        <v>48</v>
      </c>
      <c r="AU55" s="12">
        <v>9.2623328062837604</v>
      </c>
      <c r="AV55" s="12">
        <v>-59.501357270194532</v>
      </c>
      <c r="AW55" s="12">
        <v>3.0695724360726246</v>
      </c>
    </row>
    <row r="56" spans="2:49" x14ac:dyDescent="0.2">
      <c r="B56" s="2">
        <v>40</v>
      </c>
      <c r="C56">
        <f t="shared" ca="1" si="2"/>
        <v>6.1098526182397084E-3</v>
      </c>
      <c r="D56" t="s">
        <v>10</v>
      </c>
      <c r="E56">
        <f ca="1">D55*SIN(2*PI()*C56)</f>
        <v>2.5687198894308108E-2</v>
      </c>
      <c r="F56">
        <f t="shared" ca="1" si="3"/>
        <v>0.55658384243929804</v>
      </c>
      <c r="G56" t="s">
        <v>10</v>
      </c>
      <c r="H56">
        <f ca="1">G55*SIN(2*PI()*F56)</f>
        <v>-8.4002270279531666E-2</v>
      </c>
      <c r="I56" s="8">
        <f t="shared" ca="1" si="4"/>
        <v>0.18813894084652172</v>
      </c>
      <c r="J56" s="14">
        <f t="shared" ca="1" si="5"/>
        <v>3.1600382110941096E-3</v>
      </c>
      <c r="K56" s="14">
        <f t="shared" ca="1" si="6"/>
        <v>4.8128831211347034E-4</v>
      </c>
      <c r="L56" s="8">
        <f t="shared" ca="1" si="17"/>
        <v>86.560206176982973</v>
      </c>
      <c r="M56" s="8">
        <f t="shared" ca="1" si="18"/>
        <v>86.601866592510092</v>
      </c>
      <c r="N56" s="14">
        <f t="shared" ca="1" si="7"/>
        <v>-1.3127614373775742E-5</v>
      </c>
      <c r="O56" s="8">
        <f t="shared" ca="1" si="19"/>
        <v>16.285345509594123</v>
      </c>
      <c r="P56" s="8">
        <f t="shared" ca="1" si="20"/>
        <v>16.285131721858328</v>
      </c>
      <c r="Q56" s="25">
        <f t="shared" si="8"/>
        <v>8.000320008538786E-5</v>
      </c>
      <c r="R56" s="8">
        <f t="shared" ca="1" si="21"/>
        <v>16.285345509594123</v>
      </c>
      <c r="S56" s="5">
        <f t="shared" ca="1" si="9"/>
        <v>1.3028797552637314E-3</v>
      </c>
      <c r="T56" s="8">
        <f t="shared" ca="1" si="22"/>
        <v>7.8379464524972395E-3</v>
      </c>
      <c r="U56" s="8">
        <f t="shared" ca="1" si="23"/>
        <v>3.0639076554946971</v>
      </c>
      <c r="V56" s="5">
        <f t="shared" ca="1" si="10"/>
        <v>2.4512241720569389E-4</v>
      </c>
      <c r="W56" s="5">
        <f t="shared" ca="1" si="24"/>
        <v>-4.0221798178193719E-5</v>
      </c>
      <c r="X56" s="5">
        <f t="shared" ca="1" si="25"/>
        <v>102.8455516865771</v>
      </c>
      <c r="Y56" s="5">
        <f t="shared" ca="1" si="26"/>
        <v>102.88699831436841</v>
      </c>
      <c r="Z56" s="5">
        <f t="shared" ca="1" si="27"/>
        <v>6.5350666972335079E-3</v>
      </c>
      <c r="AA56" s="5">
        <f t="shared" ca="1" si="28"/>
        <v>-2.8534421538388763E-4</v>
      </c>
      <c r="AB56" s="4">
        <f t="shared" ca="1" si="29"/>
        <v>102.89324803685027</v>
      </c>
      <c r="AC56" s="30">
        <f t="shared" ca="1" si="30"/>
        <v>4.6376677932102872E-4</v>
      </c>
      <c r="AD56" s="30">
        <f t="shared" ca="1" si="31"/>
        <v>4.6376677932094936E-4</v>
      </c>
      <c r="AE56" s="32">
        <f t="shared" ca="1" si="32"/>
        <v>7.9363599025938925E-17</v>
      </c>
      <c r="AF56" s="4">
        <f t="shared" si="11"/>
        <v>0.84399999999999997</v>
      </c>
      <c r="AG56" s="4">
        <f t="shared" ca="1" si="12"/>
        <v>1.0012722913789551</v>
      </c>
      <c r="AH56" s="4">
        <f t="shared" ca="1" si="13"/>
        <v>0.95533755506753171</v>
      </c>
      <c r="AI56" s="8">
        <f t="shared" ca="1" si="33"/>
        <v>-0.15834759250671226</v>
      </c>
      <c r="AJ56" s="4">
        <f t="shared" ca="1" si="14"/>
        <v>0.40095021329364045</v>
      </c>
      <c r="AK56" s="4">
        <f t="shared" ca="1" si="34"/>
        <v>0.39208823553651229</v>
      </c>
      <c r="AL56" s="4">
        <f t="shared" ca="1" si="15"/>
        <v>-0.15834759250671226</v>
      </c>
      <c r="AM56" s="5">
        <f t="shared" ca="1" si="35"/>
        <v>-6.5350666972335079E-3</v>
      </c>
      <c r="AN56" s="5">
        <f t="shared" ca="1" si="36"/>
        <v>2.8534421538388763E-4</v>
      </c>
      <c r="AO56" s="5">
        <f t="shared" ca="1" si="16"/>
        <v>3.2077300138410054E-5</v>
      </c>
      <c r="AQ56" s="24">
        <f t="shared" ca="1" si="37"/>
        <v>2.6443325754169486E-3</v>
      </c>
      <c r="AT56">
        <v>49</v>
      </c>
      <c r="AU56" s="12">
        <v>1.8777046490918079</v>
      </c>
      <c r="AV56" s="12">
        <v>-22.746290015361719</v>
      </c>
      <c r="AW56" s="12">
        <v>11.78436041541487</v>
      </c>
    </row>
    <row r="57" spans="2:49" x14ac:dyDescent="0.2">
      <c r="B57" s="2">
        <v>41</v>
      </c>
      <c r="C57">
        <f t="shared" ca="1" si="2"/>
        <v>0.56992698751289927</v>
      </c>
      <c r="D57">
        <f ca="1">SQRT(-2*LN(C57))</f>
        <v>1.0604216316547541</v>
      </c>
      <c r="E57">
        <f ca="1">D57*COS(2*PI()*C58)</f>
        <v>1.0577289439491651</v>
      </c>
      <c r="F57">
        <f t="shared" ca="1" si="3"/>
        <v>0.58772840827566886</v>
      </c>
      <c r="G57">
        <f ca="1">SQRT(-2*LN(F57))</f>
        <v>1.0310095329098663</v>
      </c>
      <c r="H57">
        <f ca="1">G57*COS(2*PI()*F58)</f>
        <v>0.63331706392694398</v>
      </c>
      <c r="I57" s="8">
        <f t="shared" ca="1" si="4"/>
        <v>0.18453798615437303</v>
      </c>
      <c r="J57" s="14">
        <f t="shared" ca="1" si="5"/>
        <v>3.16012314517432E-3</v>
      </c>
      <c r="K57" s="14">
        <f t="shared" ca="1" si="6"/>
        <v>3.7495658162476353E-3</v>
      </c>
      <c r="L57" s="8">
        <f t="shared" ca="1" si="17"/>
        <v>86.863612006986216</v>
      </c>
      <c r="M57" s="8">
        <f t="shared" ca="1" si="18"/>
        <v>87.189312837243406</v>
      </c>
      <c r="N57" s="14">
        <f t="shared" ca="1" si="7"/>
        <v>4.4064193475956692E-4</v>
      </c>
      <c r="O57" s="8">
        <f t="shared" ca="1" si="19"/>
        <v>16.029636029864054</v>
      </c>
      <c r="P57" s="8">
        <f t="shared" ca="1" si="20"/>
        <v>16.036699359697746</v>
      </c>
      <c r="Q57" s="25">
        <f t="shared" si="8"/>
        <v>8.000320008538786E-5</v>
      </c>
      <c r="R57" s="8">
        <f t="shared" ca="1" si="21"/>
        <v>16.029636029864054</v>
      </c>
      <c r="S57" s="5">
        <f t="shared" ca="1" si="9"/>
        <v>1.2824221785931562E-3</v>
      </c>
      <c r="T57" s="8">
        <f t="shared" ca="1" si="22"/>
        <v>6.0104175304469716E-2</v>
      </c>
      <c r="U57" s="8">
        <f t="shared" ca="1" si="23"/>
        <v>2.9580767517386919</v>
      </c>
      <c r="V57" s="5">
        <f t="shared" ca="1" si="10"/>
        <v>2.3665560623728477E-4</v>
      </c>
      <c r="W57" s="5">
        <f t="shared" ca="1" si="24"/>
        <v>1.3034526630534323E-3</v>
      </c>
      <c r="X57" s="5">
        <f t="shared" ca="1" si="25"/>
        <v>102.89324803685027</v>
      </c>
      <c r="Y57" s="5">
        <f t="shared" ca="1" si="26"/>
        <v>103.22601219694116</v>
      </c>
      <c r="Z57" s="5">
        <f t="shared" ca="1" si="27"/>
        <v>5.8821753125876557E-2</v>
      </c>
      <c r="AA57" s="5">
        <f t="shared" ca="1" si="28"/>
        <v>1.0667970568161477E-3</v>
      </c>
      <c r="AB57" s="4">
        <f t="shared" ca="1" si="29"/>
        <v>103.28590074712386</v>
      </c>
      <c r="AC57" s="30">
        <f t="shared" ca="1" si="30"/>
        <v>3.8161173620738786E-3</v>
      </c>
      <c r="AD57" s="30">
        <f t="shared" ca="1" si="31"/>
        <v>3.8161173620736696E-3</v>
      </c>
      <c r="AE57" s="32">
        <f t="shared" ca="1" si="32"/>
        <v>2.0903417885520525E-16</v>
      </c>
      <c r="AF57" s="4">
        <f t="shared" si="11"/>
        <v>0.84</v>
      </c>
      <c r="AG57" s="4">
        <f t="shared" ca="1" si="12"/>
        <v>1.0119164644506637</v>
      </c>
      <c r="AH57" s="4">
        <f t="shared" ca="1" si="13"/>
        <v>0.96609070750110537</v>
      </c>
      <c r="AI57" s="8">
        <f t="shared" ca="1" si="33"/>
        <v>-0.15578899816752978</v>
      </c>
      <c r="AJ57" s="4">
        <f t="shared" ca="1" si="14"/>
        <v>0.39208823553651229</v>
      </c>
      <c r="AK57" s="4">
        <f t="shared" ca="1" si="34"/>
        <v>0.3333973694240715</v>
      </c>
      <c r="AL57" s="4">
        <f t="shared" ca="1" si="15"/>
        <v>-0.15578899816752978</v>
      </c>
      <c r="AM57" s="5">
        <f t="shared" ca="1" si="35"/>
        <v>-5.8821753125876557E-2</v>
      </c>
      <c r="AN57" s="5">
        <f t="shared" ca="1" si="36"/>
        <v>-1.0667970568161477E-3</v>
      </c>
      <c r="AO57" s="5">
        <f t="shared" ca="1" si="16"/>
        <v>3.1368313558754274E-5</v>
      </c>
      <c r="AQ57" s="24">
        <f t="shared" ca="1" si="37"/>
        <v>-1.166315756693163E-3</v>
      </c>
      <c r="AT57">
        <v>50</v>
      </c>
      <c r="AU57" s="12">
        <v>-4.5704034686998369</v>
      </c>
      <c r="AV57" s="12">
        <v>13.483983320403317</v>
      </c>
      <c r="AW57" s="12">
        <v>-18.959658311425677</v>
      </c>
    </row>
    <row r="58" spans="2:49" x14ac:dyDescent="0.2">
      <c r="B58" s="2">
        <v>42</v>
      </c>
      <c r="C58">
        <f t="shared" ca="1" si="2"/>
        <v>1.1344380266558263E-2</v>
      </c>
      <c r="D58" t="s">
        <v>10</v>
      </c>
      <c r="E58">
        <f ca="1">D57*SIN(2*PI()*C58)</f>
        <v>7.5521639372534879E-2</v>
      </c>
      <c r="F58">
        <f t="shared" ca="1" si="3"/>
        <v>0.14472551528451161</v>
      </c>
      <c r="G58" t="s">
        <v>10</v>
      </c>
      <c r="H58">
        <f ca="1">G57*SIN(2*PI()*F58)</f>
        <v>0.81356631781925193</v>
      </c>
      <c r="I58" s="8">
        <f t="shared" ca="1" si="4"/>
        <v>0.15819212781996475</v>
      </c>
      <c r="J58" s="14">
        <f t="shared" ca="1" si="5"/>
        <v>3.1606945597887686E-3</v>
      </c>
      <c r="K58" s="14">
        <f t="shared" ca="1" si="6"/>
        <v>6.3890484752127108E-4</v>
      </c>
      <c r="L58" s="8">
        <f t="shared" ca="1" si="17"/>
        <v>89.178555324440225</v>
      </c>
      <c r="M58" s="8">
        <f t="shared" ca="1" si="18"/>
        <v>89.235531935731956</v>
      </c>
      <c r="N58" s="14">
        <f t="shared" ca="1" si="7"/>
        <v>5.5469830661869501E-4</v>
      </c>
      <c r="O58" s="8">
        <f t="shared" ca="1" si="19"/>
        <v>14.107345422683643</v>
      </c>
      <c r="P58" s="8">
        <f t="shared" ca="1" si="20"/>
        <v>14.11517074330049</v>
      </c>
      <c r="Q58" s="25">
        <f t="shared" si="8"/>
        <v>8.000320008538786E-5</v>
      </c>
      <c r="R58" s="8">
        <f t="shared" ca="1" si="21"/>
        <v>14.107345422683643</v>
      </c>
      <c r="S58" s="5">
        <f t="shared" ca="1" si="9"/>
        <v>1.12863277852464E-3</v>
      </c>
      <c r="T58" s="8">
        <f t="shared" ca="1" si="22"/>
        <v>9.0132513762095946E-3</v>
      </c>
      <c r="U58" s="8">
        <f t="shared" ca="1" si="23"/>
        <v>2.2316709903055658</v>
      </c>
      <c r="V58" s="5">
        <f t="shared" ca="1" si="10"/>
        <v>1.7854082076217186E-4</v>
      </c>
      <c r="W58" s="5">
        <f t="shared" ca="1" si="24"/>
        <v>1.2379041192525635E-3</v>
      </c>
      <c r="X58" s="5">
        <f t="shared" ca="1" si="25"/>
        <v>103.28590074712386</v>
      </c>
      <c r="Y58" s="5">
        <f t="shared" ca="1" si="26"/>
        <v>103.35070267903245</v>
      </c>
      <c r="Z58" s="5">
        <f t="shared" ca="1" si="27"/>
        <v>7.8846185976849548E-3</v>
      </c>
      <c r="AA58" s="5">
        <f t="shared" ca="1" si="28"/>
        <v>1.0593632984903917E-3</v>
      </c>
      <c r="AB58" s="4">
        <f t="shared" ca="1" si="29"/>
        <v>103.35964666092863</v>
      </c>
      <c r="AC58" s="30">
        <f t="shared" ca="1" si="30"/>
        <v>7.1399787648962487E-4</v>
      </c>
      <c r="AD58" s="30">
        <f t="shared" ca="1" si="31"/>
        <v>7.1399787648949976E-4</v>
      </c>
      <c r="AE58" s="32">
        <f t="shared" ca="1" si="32"/>
        <v>1.2511693070482721E-16</v>
      </c>
      <c r="AF58" s="4">
        <f t="shared" si="11"/>
        <v>0.83599999999999997</v>
      </c>
      <c r="AG58" s="4">
        <f t="shared" ca="1" si="12"/>
        <v>1.0957897674353279</v>
      </c>
      <c r="AH58" s="4">
        <f t="shared" ca="1" si="13"/>
        <v>1.0500732496326779</v>
      </c>
      <c r="AI58" s="8">
        <f t="shared" ca="1" si="33"/>
        <v>-0.13658539375304313</v>
      </c>
      <c r="AJ58" s="4">
        <f t="shared" ca="1" si="14"/>
        <v>0.3333973694240715</v>
      </c>
      <c r="AK58" s="4">
        <f t="shared" ca="1" si="34"/>
        <v>0.32214286913138501</v>
      </c>
      <c r="AL58" s="4">
        <f t="shared" ca="1" si="15"/>
        <v>-0.13658539375304313</v>
      </c>
      <c r="AM58" s="5">
        <f t="shared" ca="1" si="35"/>
        <v>-7.8846185976849548E-3</v>
      </c>
      <c r="AN58" s="5">
        <f t="shared" ca="1" si="36"/>
        <v>-1.0593632984903917E-3</v>
      </c>
      <c r="AO58" s="5">
        <f t="shared" ca="1" si="16"/>
        <v>2.6672856453975964E-5</v>
      </c>
      <c r="AQ58" s="24">
        <f t="shared" ca="1" si="37"/>
        <v>2.337191252965116E-3</v>
      </c>
      <c r="AT58">
        <v>51</v>
      </c>
      <c r="AU58" s="12">
        <v>3.7616887278165514</v>
      </c>
      <c r="AV58" s="12">
        <v>-15.516350419489102</v>
      </c>
      <c r="AW58" s="12">
        <v>3.4097363950650288</v>
      </c>
    </row>
    <row r="59" spans="2:49" x14ac:dyDescent="0.2">
      <c r="B59" s="2">
        <v>43</v>
      </c>
      <c r="C59">
        <f t="shared" ca="1" si="2"/>
        <v>0.37517665730447058</v>
      </c>
      <c r="D59">
        <f ca="1">SQRT(-2*LN(C59))</f>
        <v>1.4002558893236006</v>
      </c>
      <c r="E59">
        <f ca="1">D59*COS(2*PI()*C60)</f>
        <v>1.0430491002615376</v>
      </c>
      <c r="F59">
        <f t="shared" ca="1" si="3"/>
        <v>0.9801838225250683</v>
      </c>
      <c r="G59">
        <f ca="1">SQRT(-2*LN(F59))</f>
        <v>0.20007574016932617</v>
      </c>
      <c r="H59">
        <f ca="1">G59*COS(2*PI()*F60)</f>
        <v>-0.107320613495979</v>
      </c>
      <c r="I59" s="8">
        <f t="shared" ca="1" si="4"/>
        <v>0.15343528782822966</v>
      </c>
      <c r="J59" s="14">
        <f t="shared" ca="1" si="5"/>
        <v>3.1607883581441557E-3</v>
      </c>
      <c r="K59" s="14">
        <f t="shared" ca="1" si="6"/>
        <v>3.7036992590560036E-3</v>
      </c>
      <c r="L59" s="8">
        <f t="shared" ca="1" si="17"/>
        <v>89.61026921201757</v>
      </c>
      <c r="M59" s="8">
        <f t="shared" ca="1" si="18"/>
        <v>89.942158699701935</v>
      </c>
      <c r="N59" s="14">
        <f t="shared" ca="1" si="7"/>
        <v>-2.7875127188159432E-5</v>
      </c>
      <c r="O59" s="8">
        <f t="shared" ca="1" si="19"/>
        <v>13.74937744891106</v>
      </c>
      <c r="P59" s="8">
        <f t="shared" ca="1" si="20"/>
        <v>13.748994183265914</v>
      </c>
      <c r="Q59" s="25">
        <f t="shared" si="8"/>
        <v>8.000320008538786E-5</v>
      </c>
      <c r="R59" s="8">
        <f t="shared" ca="1" si="21"/>
        <v>13.74937744891106</v>
      </c>
      <c r="S59" s="5">
        <f t="shared" ca="1" si="9"/>
        <v>1.0999941950947513E-3</v>
      </c>
      <c r="T59" s="8">
        <f t="shared" ca="1" si="22"/>
        <v>5.0923559070013218E-2</v>
      </c>
      <c r="U59" s="8">
        <f t="shared" ca="1" si="23"/>
        <v>2.1096396863326388</v>
      </c>
      <c r="V59" s="5">
        <f t="shared" ca="1" si="10"/>
        <v>1.6877792593374499E-4</v>
      </c>
      <c r="W59" s="5">
        <f t="shared" ca="1" si="24"/>
        <v>-5.8806474577711072E-5</v>
      </c>
      <c r="X59" s="5">
        <f t="shared" ca="1" si="25"/>
        <v>103.35964666092863</v>
      </c>
      <c r="Y59" s="5">
        <f t="shared" ca="1" si="26"/>
        <v>103.69115288296786</v>
      </c>
      <c r="Z59" s="5">
        <f t="shared" ca="1" si="27"/>
        <v>4.9823564874918465E-2</v>
      </c>
      <c r="AA59" s="5">
        <f t="shared" ca="1" si="28"/>
        <v>-2.2758440051145605E-4</v>
      </c>
      <c r="AB59" s="4">
        <f t="shared" ca="1" si="29"/>
        <v>103.74074886344226</v>
      </c>
      <c r="AC59" s="30">
        <f t="shared" ca="1" si="30"/>
        <v>3.6871469168604509E-3</v>
      </c>
      <c r="AD59" s="30">
        <f t="shared" ca="1" si="31"/>
        <v>3.687146916860359E-3</v>
      </c>
      <c r="AE59" s="32">
        <f t="shared" ca="1" si="32"/>
        <v>9.1940344226770776E-17</v>
      </c>
      <c r="AF59" s="4">
        <f t="shared" si="11"/>
        <v>0.83199999999999996</v>
      </c>
      <c r="AG59" s="4">
        <f t="shared" ca="1" si="12"/>
        <v>1.1122068235197096</v>
      </c>
      <c r="AH59" s="4">
        <f t="shared" ca="1" si="13"/>
        <v>1.066599806515744</v>
      </c>
      <c r="AI59" s="8">
        <f t="shared" ca="1" si="33"/>
        <v>-0.13302461737331495</v>
      </c>
      <c r="AJ59" s="4">
        <f t="shared" ca="1" si="14"/>
        <v>0.32214286913138501</v>
      </c>
      <c r="AK59" s="4">
        <f t="shared" ca="1" si="34"/>
        <v>0.27341428229656728</v>
      </c>
      <c r="AL59" s="4">
        <f t="shared" ca="1" si="15"/>
        <v>-0.13302461737331495</v>
      </c>
      <c r="AM59" s="5">
        <f t="shared" ca="1" si="35"/>
        <v>-4.9823564874918465E-2</v>
      </c>
      <c r="AN59" s="5">
        <f t="shared" ca="1" si="36"/>
        <v>2.2758440051145605E-4</v>
      </c>
      <c r="AO59" s="5">
        <f t="shared" ca="1" si="16"/>
        <v>2.5772460415199113E-5</v>
      </c>
      <c r="AQ59" s="24">
        <f t="shared" ca="1" si="37"/>
        <v>-8.4162117917407648E-4</v>
      </c>
      <c r="AT59">
        <v>52</v>
      </c>
      <c r="AU59" s="12">
        <v>-2.0722645332111478</v>
      </c>
      <c r="AV59" s="12">
        <v>16.525180726625969</v>
      </c>
      <c r="AW59" s="12">
        <v>-7.6324629520889955</v>
      </c>
    </row>
    <row r="60" spans="2:49" x14ac:dyDescent="0.2">
      <c r="B60" s="2">
        <v>44</v>
      </c>
      <c r="C60">
        <f t="shared" ca="1" si="2"/>
        <v>0.88375116025874911</v>
      </c>
      <c r="D60" t="s">
        <v>10</v>
      </c>
      <c r="E60">
        <f ca="1">D59*SIN(2*PI()*C60)</f>
        <v>-0.934218994684343</v>
      </c>
      <c r="F60">
        <f t="shared" ca="1" si="3"/>
        <v>0.3401080590957648</v>
      </c>
      <c r="G60" t="s">
        <v>10</v>
      </c>
      <c r="H60">
        <f ca="1">G59*SIN(2*PI()*F60)</f>
        <v>0.16885670766407357</v>
      </c>
      <c r="I60" s="8">
        <f t="shared" ca="1" si="4"/>
        <v>0.13154918809028418</v>
      </c>
      <c r="J60" s="14">
        <f t="shared" ca="1" si="5"/>
        <v>3.1611829944571566E-3</v>
      </c>
      <c r="K60" s="14">
        <f t="shared" ca="1" si="6"/>
        <v>-2.5499804613285937E-3</v>
      </c>
      <c r="L60" s="8">
        <f t="shared" ca="1" si="17"/>
        <v>91.680282178917508</v>
      </c>
      <c r="M60" s="8">
        <f t="shared" ca="1" si="18"/>
        <v>91.446499250672176</v>
      </c>
      <c r="N60" s="14">
        <f t="shared" ca="1" si="7"/>
        <v>1.468051337023546E-4</v>
      </c>
      <c r="O60" s="8">
        <f t="shared" ca="1" si="19"/>
        <v>12.060466684524748</v>
      </c>
      <c r="P60" s="8">
        <f t="shared" ca="1" si="20"/>
        <v>12.062237222948882</v>
      </c>
      <c r="Q60" s="25">
        <f t="shared" si="8"/>
        <v>8.000320008538786E-5</v>
      </c>
      <c r="R60" s="8">
        <f t="shared" ca="1" si="21"/>
        <v>12.060466684524748</v>
      </c>
      <c r="S60" s="5">
        <f t="shared" ca="1" si="9"/>
        <v>9.6487592928518778E-4</v>
      </c>
      <c r="T60" s="8">
        <f t="shared" ca="1" si="22"/>
        <v>-3.0753954400042551E-2</v>
      </c>
      <c r="U60" s="8">
        <f t="shared" ca="1" si="23"/>
        <v>1.5865446003391521</v>
      </c>
      <c r="V60" s="5">
        <f t="shared" ca="1" si="10"/>
        <v>1.269286451053249E-4</v>
      </c>
      <c r="W60" s="5">
        <f t="shared" ca="1" si="24"/>
        <v>2.3291289217753795E-4</v>
      </c>
      <c r="X60" s="5">
        <f t="shared" ca="1" si="25"/>
        <v>103.74074886344226</v>
      </c>
      <c r="Y60" s="5">
        <f t="shared" ca="1" si="26"/>
        <v>103.50873647362106</v>
      </c>
      <c r="Z60" s="5">
        <f t="shared" ca="1" si="27"/>
        <v>-3.1718830329327742E-2</v>
      </c>
      <c r="AA60" s="5">
        <f t="shared" ca="1" si="28"/>
        <v>1.0598424707221305E-4</v>
      </c>
      <c r="AB60" s="4">
        <f t="shared" ca="1" si="29"/>
        <v>103.4771236275388</v>
      </c>
      <c r="AC60" s="30">
        <f t="shared" ca="1" si="30"/>
        <v>-2.5411927211984597E-3</v>
      </c>
      <c r="AD60" s="30">
        <f t="shared" ca="1" si="31"/>
        <v>-2.5411927211984207E-3</v>
      </c>
      <c r="AE60" s="32">
        <f t="shared" ca="1" si="32"/>
        <v>-3.903127820947816E-17</v>
      </c>
      <c r="AF60" s="4">
        <f t="shared" si="11"/>
        <v>0.82799999999999996</v>
      </c>
      <c r="AG60" s="4">
        <f t="shared" ca="1" si="12"/>
        <v>1.1939138823734616</v>
      </c>
      <c r="AH60" s="4">
        <f t="shared" ca="1" si="13"/>
        <v>1.1484166297091523</v>
      </c>
      <c r="AI60" s="8">
        <f t="shared" ca="1" si="33"/>
        <v>-0.11625582827053216</v>
      </c>
      <c r="AJ60" s="4">
        <f t="shared" ca="1" si="14"/>
        <v>0.27341428229656728</v>
      </c>
      <c r="AK60" s="4">
        <f t="shared" ca="1" si="34"/>
        <v>0.30423945972047406</v>
      </c>
      <c r="AL60" s="4">
        <f t="shared" ca="1" si="15"/>
        <v>-0.11625582827053216</v>
      </c>
      <c r="AM60" s="5">
        <f t="shared" ca="1" si="35"/>
        <v>3.1718830329327742E-2</v>
      </c>
      <c r="AN60" s="5">
        <f t="shared" ca="1" si="36"/>
        <v>-1.0598424707221305E-4</v>
      </c>
      <c r="AO60" s="5">
        <f t="shared" ca="1" si="16"/>
        <v>2.1874017532774993E-5</v>
      </c>
      <c r="AQ60" s="24">
        <f t="shared" ca="1" si="37"/>
        <v>8.0954267588152404E-4</v>
      </c>
      <c r="AT60">
        <v>53</v>
      </c>
      <c r="AU60" s="12">
        <v>-0.44213513465321319</v>
      </c>
      <c r="AV60" s="12">
        <v>1.2235547566646083</v>
      </c>
      <c r="AW60" s="12">
        <v>-2.1858485544036408</v>
      </c>
    </row>
    <row r="61" spans="2:49" x14ac:dyDescent="0.2">
      <c r="B61" s="2">
        <v>45</v>
      </c>
      <c r="C61">
        <f t="shared" ca="1" si="2"/>
        <v>4.2939677534227561E-2</v>
      </c>
      <c r="D61">
        <f ca="1">SQRT(-2*LN(C61))</f>
        <v>2.5091667924800602</v>
      </c>
      <c r="E61">
        <f ca="1">D61*COS(2*PI()*C62)</f>
        <v>2.3215507354655851</v>
      </c>
      <c r="F61">
        <f t="shared" ca="1" si="3"/>
        <v>0.75247232938862418</v>
      </c>
      <c r="G61">
        <f ca="1">SQRT(-2*LN(F61))</f>
        <v>0.7541764443573884</v>
      </c>
      <c r="H61">
        <f ca="1">G61*COS(2*PI()*F62)</f>
        <v>-0.73506847255139207</v>
      </c>
      <c r="I61" s="8">
        <f t="shared" ca="1" si="4"/>
        <v>0.14597109617493584</v>
      </c>
      <c r="J61" s="14">
        <f t="shared" ca="1" si="5"/>
        <v>3.1609297644257452E-3</v>
      </c>
      <c r="K61" s="14">
        <f t="shared" ca="1" si="6"/>
        <v>7.7682765224313943E-3</v>
      </c>
      <c r="L61" s="8">
        <f t="shared" ca="1" si="17"/>
        <v>90.296451605916175</v>
      </c>
      <c r="M61" s="8">
        <f t="shared" ca="1" si="18"/>
        <v>90.997899410985283</v>
      </c>
      <c r="N61" s="14">
        <f t="shared" ca="1" si="7"/>
        <v>-4.2480786546539306E-4</v>
      </c>
      <c r="O61" s="8">
        <f t="shared" ca="1" si="19"/>
        <v>13.180672021622629</v>
      </c>
      <c r="P61" s="8">
        <f t="shared" ca="1" si="20"/>
        <v>13.175072768475724</v>
      </c>
      <c r="Q61" s="25">
        <f t="shared" si="8"/>
        <v>8.000320008538786E-5</v>
      </c>
      <c r="R61" s="8">
        <f t="shared" ca="1" si="21"/>
        <v>13.180672021622629</v>
      </c>
      <c r="S61" s="5">
        <f t="shared" ca="1" si="9"/>
        <v>1.0544959410057489E-3</v>
      </c>
      <c r="T61" s="8">
        <f t="shared" ca="1" si="22"/>
        <v>0.10239110501543941</v>
      </c>
      <c r="U61" s="8">
        <f t="shared" ca="1" si="23"/>
        <v>1.923997143318563</v>
      </c>
      <c r="V61" s="5">
        <f t="shared" ca="1" si="10"/>
        <v>1.5392592842062967E-4</v>
      </c>
      <c r="W61" s="5">
        <f t="shared" ca="1" si="24"/>
        <v>-8.1732911961467265E-4</v>
      </c>
      <c r="X61" s="5">
        <f t="shared" ca="1" si="25"/>
        <v>103.4771236275388</v>
      </c>
      <c r="Y61" s="5">
        <f t="shared" ca="1" si="26"/>
        <v>104.17297217946101</v>
      </c>
      <c r="Z61" s="5">
        <f t="shared" ca="1" si="27"/>
        <v>0.10133660907443366</v>
      </c>
      <c r="AA61" s="5">
        <f t="shared" ca="1" si="28"/>
        <v>-9.7125504803530238E-4</v>
      </c>
      <c r="AB61" s="4">
        <f t="shared" ca="1" si="29"/>
        <v>104.27333753348742</v>
      </c>
      <c r="AC61" s="30">
        <f t="shared" ca="1" si="30"/>
        <v>7.6945886978319056E-3</v>
      </c>
      <c r="AD61" s="30">
        <f t="shared" ca="1" si="31"/>
        <v>7.6945886978317096E-3</v>
      </c>
      <c r="AE61" s="32">
        <f t="shared" ca="1" si="32"/>
        <v>1.960237527853792E-16</v>
      </c>
      <c r="AF61" s="4">
        <f t="shared" si="11"/>
        <v>0.82399999999999995</v>
      </c>
      <c r="AG61" s="4">
        <f t="shared" ca="1" si="12"/>
        <v>1.1388750239254637</v>
      </c>
      <c r="AH61" s="4">
        <f t="shared" ca="1" si="13"/>
        <v>1.0934878010538229</v>
      </c>
      <c r="AI61" s="8">
        <f t="shared" ca="1" si="33"/>
        <v>-0.12737764212567271</v>
      </c>
      <c r="AJ61" s="4">
        <f t="shared" ca="1" si="14"/>
        <v>0.30423945972047406</v>
      </c>
      <c r="AK61" s="4">
        <f t="shared" ca="1" si="34"/>
        <v>0.2148353412018853</v>
      </c>
      <c r="AL61" s="4">
        <f t="shared" ca="1" si="15"/>
        <v>-0.12737764212567271</v>
      </c>
      <c r="AM61" s="5">
        <f t="shared" ca="1" si="35"/>
        <v>-0.10133660907443366</v>
      </c>
      <c r="AN61" s="5">
        <f t="shared" ca="1" si="36"/>
        <v>9.7125504803530238E-4</v>
      </c>
      <c r="AO61" s="5">
        <f t="shared" ca="1" si="16"/>
        <v>2.4340130369887385E-5</v>
      </c>
      <c r="AQ61" s="24">
        <f t="shared" ca="1" si="37"/>
        <v>-1.0936895377439712E-2</v>
      </c>
      <c r="AT61">
        <v>54</v>
      </c>
      <c r="AU61" s="12">
        <v>-6.0405895284738662</v>
      </c>
      <c r="AV61" s="12">
        <v>-6.747103256714202</v>
      </c>
      <c r="AW61" s="12">
        <v>6.6708838283450884</v>
      </c>
    </row>
    <row r="62" spans="2:49" x14ac:dyDescent="0.2">
      <c r="B62" s="2">
        <v>46</v>
      </c>
      <c r="C62">
        <f t="shared" ca="1" si="2"/>
        <v>0.93806311725236691</v>
      </c>
      <c r="D62" t="s">
        <v>10</v>
      </c>
      <c r="E62">
        <f ca="1">D61*SIN(2*PI()*C62)</f>
        <v>-0.95200849531076914</v>
      </c>
      <c r="F62">
        <f t="shared" ca="1" si="3"/>
        <v>0.53590270582955746</v>
      </c>
      <c r="G62" t="s">
        <v>10</v>
      </c>
      <c r="H62">
        <f ca="1">G61*SIN(2*PI()*F62)</f>
        <v>-0.16869039653909243</v>
      </c>
      <c r="I62" s="8">
        <f t="shared" ca="1" si="4"/>
        <v>0.10528490513919062</v>
      </c>
      <c r="J62" s="14">
        <f t="shared" ca="1" si="5"/>
        <v>3.1615765110937825E-3</v>
      </c>
      <c r="K62" s="14">
        <f t="shared" ca="1" si="6"/>
        <v>-2.6064450054478217E-3</v>
      </c>
      <c r="L62" s="8">
        <f t="shared" ca="1" si="17"/>
        <v>94.340687227928882</v>
      </c>
      <c r="M62" s="8">
        <f t="shared" ca="1" si="18"/>
        <v>94.094793414893132</v>
      </c>
      <c r="N62" s="14">
        <f t="shared" ca="1" si="7"/>
        <v>-6.668695081857301E-5</v>
      </c>
      <c r="O62" s="8">
        <f t="shared" ca="1" si="19"/>
        <v>9.9326503055585427</v>
      </c>
      <c r="P62" s="8">
        <f t="shared" ca="1" si="20"/>
        <v>9.9319879273961185</v>
      </c>
      <c r="Q62" s="25">
        <f t="shared" si="8"/>
        <v>8.000320008538786E-5</v>
      </c>
      <c r="R62" s="8">
        <f t="shared" ca="1" si="21"/>
        <v>9.9326503055585427</v>
      </c>
      <c r="S62" s="5">
        <f t="shared" ca="1" si="9"/>
        <v>7.9464380977378897E-4</v>
      </c>
      <c r="T62" s="8">
        <f t="shared" ca="1" si="22"/>
        <v>-2.5888906779782842E-2</v>
      </c>
      <c r="U62" s="8">
        <f t="shared" ca="1" si="23"/>
        <v>1.0457581452014839</v>
      </c>
      <c r="V62" s="5">
        <f t="shared" ca="1" si="10"/>
        <v>8.3663998131478404E-5</v>
      </c>
      <c r="W62" s="5">
        <f t="shared" ca="1" si="24"/>
        <v>-6.9738421997173495E-5</v>
      </c>
      <c r="X62" s="5">
        <f t="shared" ca="1" si="25"/>
        <v>104.27333753348742</v>
      </c>
      <c r="Y62" s="5">
        <f t="shared" ca="1" si="26"/>
        <v>104.02678134228925</v>
      </c>
      <c r="Z62" s="5">
        <f t="shared" ca="1" si="27"/>
        <v>-2.668355058955663E-2</v>
      </c>
      <c r="AA62" s="5">
        <f t="shared" ca="1" si="28"/>
        <v>-1.5340242012865189E-4</v>
      </c>
      <c r="AB62" s="4">
        <f t="shared" ca="1" si="29"/>
        <v>103.99994438927958</v>
      </c>
      <c r="AC62" s="30">
        <f t="shared" ca="1" si="30"/>
        <v>-2.6218892640704761E-3</v>
      </c>
      <c r="AD62" s="30">
        <f t="shared" ca="1" si="31"/>
        <v>-2.6218892640705988E-3</v>
      </c>
      <c r="AE62" s="32">
        <f t="shared" ca="1" si="32"/>
        <v>1.227316859253591E-16</v>
      </c>
      <c r="AF62" s="4">
        <f t="shared" si="11"/>
        <v>0.82</v>
      </c>
      <c r="AG62" s="4">
        <f t="shared" ca="1" si="12"/>
        <v>1.3090665933247563</v>
      </c>
      <c r="AH62" s="4">
        <f t="shared" ca="1" si="13"/>
        <v>1.2637896676340692</v>
      </c>
      <c r="AI62" s="8">
        <f t="shared" ca="1" si="33"/>
        <v>-9.5255897053920124E-2</v>
      </c>
      <c r="AJ62" s="4">
        <f t="shared" ca="1" si="14"/>
        <v>0.2148353412018853</v>
      </c>
      <c r="AK62" s="4">
        <f t="shared" ca="1" si="34"/>
        <v>0.24105351765894234</v>
      </c>
      <c r="AL62" s="4">
        <f t="shared" ca="1" si="15"/>
        <v>-9.5255897053920124E-2</v>
      </c>
      <c r="AM62" s="5">
        <f t="shared" ca="1" si="35"/>
        <v>2.668355058955663E-2</v>
      </c>
      <c r="AN62" s="5">
        <f t="shared" ca="1" si="36"/>
        <v>1.5340242012865189E-4</v>
      </c>
      <c r="AO62" s="5">
        <f t="shared" ca="1" si="16"/>
        <v>1.7187514787586999E-5</v>
      </c>
      <c r="AQ62" s="24">
        <f t="shared" ca="1" si="37"/>
        <v>6.3596406741582763E-4</v>
      </c>
      <c r="AT62">
        <v>55</v>
      </c>
      <c r="AU62" s="12">
        <v>-22.618422523117218</v>
      </c>
      <c r="AV62" s="12">
        <v>28.923264411066832</v>
      </c>
      <c r="AW62" s="12">
        <v>-20.816036888926291</v>
      </c>
    </row>
    <row r="63" spans="2:49" x14ac:dyDescent="0.2">
      <c r="B63" s="2">
        <v>47</v>
      </c>
      <c r="C63">
        <f t="shared" ca="1" si="2"/>
        <v>0.13358895930104797</v>
      </c>
      <c r="D63">
        <f ca="1">SQRT(-2*LN(C63))</f>
        <v>2.006483322261452</v>
      </c>
      <c r="E63">
        <f ca="1">D63*COS(2*PI()*C64)</f>
        <v>1.929394365511752</v>
      </c>
      <c r="F63">
        <f t="shared" ca="1" si="3"/>
        <v>0.74503872011551409</v>
      </c>
      <c r="G63">
        <f ca="1">SQRT(-2*LN(F63))</f>
        <v>0.76722759158378595</v>
      </c>
      <c r="H63">
        <f ca="1">G63*COS(2*PI()*F64)</f>
        <v>-0.57246722105473014</v>
      </c>
      <c r="I63" s="8">
        <f t="shared" ca="1" si="4"/>
        <v>0.11761432329770033</v>
      </c>
      <c r="J63" s="14">
        <f t="shared" ca="1" si="5"/>
        <v>3.1614026552120962E-3</v>
      </c>
      <c r="K63" s="14">
        <f t="shared" ca="1" si="6"/>
        <v>6.5207606578991939E-3</v>
      </c>
      <c r="L63" s="8">
        <f t="shared" ca="1" si="17"/>
        <v>93.055307382256032</v>
      </c>
      <c r="M63" s="8">
        <f t="shared" ca="1" si="18"/>
        <v>93.662098769642967</v>
      </c>
      <c r="N63" s="14">
        <f t="shared" ca="1" si="7"/>
        <v>-3.2200820508965222E-4</v>
      </c>
      <c r="O63" s="8">
        <f t="shared" ca="1" si="19"/>
        <v>10.944637007023541</v>
      </c>
      <c r="P63" s="8">
        <f t="shared" ca="1" si="20"/>
        <v>10.941112744105551</v>
      </c>
      <c r="Q63" s="25">
        <f t="shared" si="8"/>
        <v>8.000320008538786E-5</v>
      </c>
      <c r="R63" s="8">
        <f t="shared" ca="1" si="21"/>
        <v>10.944637007023541</v>
      </c>
      <c r="S63" s="5">
        <f t="shared" ca="1" si="9"/>
        <v>8.7560598433484486E-4</v>
      </c>
      <c r="T63" s="8">
        <f t="shared" ca="1" si="22"/>
        <v>7.1367358410386689E-2</v>
      </c>
      <c r="U63" s="8">
        <f t="shared" ca="1" si="23"/>
        <v>1.2872460753200421</v>
      </c>
      <c r="V63" s="5">
        <f t="shared" ca="1" si="10"/>
        <v>1.0298380532295958E-4</v>
      </c>
      <c r="W63" s="5">
        <f t="shared" ca="1" si="24"/>
        <v>-4.1450379822250604E-4</v>
      </c>
      <c r="X63" s="5">
        <f t="shared" ca="1" si="25"/>
        <v>103.99994438927958</v>
      </c>
      <c r="Y63" s="5">
        <f t="shared" ca="1" si="26"/>
        <v>104.60321151374852</v>
      </c>
      <c r="Z63" s="5">
        <f t="shared" ca="1" si="27"/>
        <v>7.0491752426051837E-2</v>
      </c>
      <c r="AA63" s="5">
        <f t="shared" ca="1" si="28"/>
        <v>-5.1748760354546563E-4</v>
      </c>
      <c r="AB63" s="4">
        <f t="shared" ca="1" si="29"/>
        <v>104.67318577857102</v>
      </c>
      <c r="AC63" s="30">
        <f t="shared" ca="1" si="30"/>
        <v>6.4734783585216338E-3</v>
      </c>
      <c r="AD63" s="30">
        <f t="shared" ca="1" si="31"/>
        <v>6.4734783585215739E-3</v>
      </c>
      <c r="AE63" s="32">
        <f t="shared" ca="1" si="32"/>
        <v>5.9847959921199845E-17</v>
      </c>
      <c r="AF63" s="4">
        <f t="shared" si="11"/>
        <v>0.81599999999999995</v>
      </c>
      <c r="AG63" s="4">
        <f t="shared" ca="1" si="12"/>
        <v>1.252263398763751</v>
      </c>
      <c r="AH63" s="4">
        <f t="shared" ca="1" si="13"/>
        <v>1.2070970396012062</v>
      </c>
      <c r="AI63" s="8">
        <f t="shared" ca="1" si="33"/>
        <v>-0.10523695057044402</v>
      </c>
      <c r="AJ63" s="4">
        <f t="shared" ca="1" si="14"/>
        <v>0.24105351765894234</v>
      </c>
      <c r="AK63" s="4">
        <f t="shared" ca="1" si="34"/>
        <v>0.17740653856458799</v>
      </c>
      <c r="AL63" s="4">
        <f t="shared" ca="1" si="15"/>
        <v>-0.10523695057044402</v>
      </c>
      <c r="AM63" s="5">
        <f t="shared" ca="1" si="35"/>
        <v>-7.0491752426051837E-2</v>
      </c>
      <c r="AN63" s="5">
        <f t="shared" ca="1" si="36"/>
        <v>5.1748760354546563E-4</v>
      </c>
      <c r="AO63" s="5">
        <f t="shared" ca="1" si="16"/>
        <v>1.9285052804554941E-5</v>
      </c>
      <c r="AQ63" s="24">
        <f t="shared" ca="1" si="37"/>
        <v>-6.3080006753474666E-3</v>
      </c>
      <c r="AT63">
        <v>56</v>
      </c>
      <c r="AU63" s="12">
        <v>3.7692786505401852</v>
      </c>
      <c r="AV63" s="12">
        <v>-33.138731765584559</v>
      </c>
      <c r="AW63" s="12">
        <v>-4.3231215900591735</v>
      </c>
    </row>
    <row r="64" spans="2:49" x14ac:dyDescent="0.2">
      <c r="B64" s="2">
        <v>48</v>
      </c>
      <c r="C64">
        <f t="shared" ca="1" si="2"/>
        <v>4.4260243539774979E-2</v>
      </c>
      <c r="D64" t="s">
        <v>10</v>
      </c>
      <c r="E64">
        <f ca="1">D63*SIN(2*PI()*C64)</f>
        <v>0.55082910675168339</v>
      </c>
      <c r="F64">
        <f t="shared" ca="1" si="3"/>
        <v>0.38405002831896906</v>
      </c>
      <c r="G64" t="s">
        <v>10</v>
      </c>
      <c r="H64">
        <f ca="1">G63*SIN(2*PI()*F64)</f>
        <v>0.5108027585138234</v>
      </c>
      <c r="I64" s="8">
        <f t="shared" ca="1" si="4"/>
        <v>8.8442582648063872E-2</v>
      </c>
      <c r="J64" s="14">
        <f t="shared" ca="1" si="5"/>
        <v>3.1617829090293055E-3</v>
      </c>
      <c r="K64" s="14">
        <f t="shared" ca="1" si="6"/>
        <v>2.1438969231442062E-3</v>
      </c>
      <c r="L64" s="8">
        <f t="shared" ca="1" si="17"/>
        <v>96.167852532847817</v>
      </c>
      <c r="M64" s="8">
        <f t="shared" ca="1" si="18"/>
        <v>96.374026495998379</v>
      </c>
      <c r="N64" s="14">
        <f t="shared" ca="1" si="7"/>
        <v>3.631259446696955E-4</v>
      </c>
      <c r="O64" s="8">
        <f t="shared" ca="1" si="19"/>
        <v>8.5053332457232109</v>
      </c>
      <c r="P64" s="8">
        <f t="shared" ca="1" si="20"/>
        <v>8.5084217528927955</v>
      </c>
      <c r="Q64" s="25">
        <f t="shared" si="8"/>
        <v>8.000320008538786E-5</v>
      </c>
      <c r="R64" s="8">
        <f t="shared" ca="1" si="21"/>
        <v>8.5053332457232109</v>
      </c>
      <c r="S64" s="5">
        <f t="shared" ca="1" si="9"/>
        <v>6.8045387745049543E-4</v>
      </c>
      <c r="T64" s="8">
        <f t="shared" ca="1" si="22"/>
        <v>1.8234557775822117E-2</v>
      </c>
      <c r="U64" s="8">
        <f t="shared" ca="1" si="23"/>
        <v>0.75223363853420055</v>
      </c>
      <c r="V64" s="5">
        <f t="shared" ca="1" si="10"/>
        <v>6.0181098294610975E-5</v>
      </c>
      <c r="W64" s="5">
        <f t="shared" ca="1" si="24"/>
        <v>2.7315555060505382E-4</v>
      </c>
      <c r="X64" s="5">
        <f t="shared" ca="1" si="25"/>
        <v>104.67318577857102</v>
      </c>
      <c r="Y64" s="5">
        <f t="shared" ca="1" si="26"/>
        <v>104.88244824889118</v>
      </c>
      <c r="Z64" s="5">
        <f t="shared" ca="1" si="27"/>
        <v>1.7554103898371622E-2</v>
      </c>
      <c r="AA64" s="5">
        <f t="shared" ca="1" si="28"/>
        <v>2.1297445231044284E-4</v>
      </c>
      <c r="AB64" s="4">
        <f t="shared" ca="1" si="29"/>
        <v>104.90021532724187</v>
      </c>
      <c r="AC64" s="30">
        <f t="shared" ca="1" si="30"/>
        <v>2.1689370298818567E-3</v>
      </c>
      <c r="AD64" s="30">
        <f t="shared" ca="1" si="31"/>
        <v>2.1689370298816507E-3</v>
      </c>
      <c r="AE64" s="32">
        <f t="shared" ca="1" si="32"/>
        <v>2.0599841277224584E-16</v>
      </c>
      <c r="AF64" s="4">
        <f t="shared" si="11"/>
        <v>0.81200000000000006</v>
      </c>
      <c r="AG64" s="4">
        <f t="shared" ca="1" si="12"/>
        <v>1.39667219464892</v>
      </c>
      <c r="AH64" s="4">
        <f t="shared" ca="1" si="13"/>
        <v>1.3516166733446449</v>
      </c>
      <c r="AI64" s="8">
        <f t="shared" ca="1" si="33"/>
        <v>-8.1256084664468542E-2</v>
      </c>
      <c r="AJ64" s="4">
        <f t="shared" ca="1" si="14"/>
        <v>0.17740653856458799</v>
      </c>
      <c r="AK64" s="4">
        <f t="shared" ca="1" si="34"/>
        <v>0.15876160873037826</v>
      </c>
      <c r="AL64" s="4">
        <f t="shared" ca="1" si="15"/>
        <v>-8.1256084664468542E-2</v>
      </c>
      <c r="AM64" s="5">
        <f t="shared" ca="1" si="35"/>
        <v>-1.7554103898371622E-2</v>
      </c>
      <c r="AN64" s="5">
        <f t="shared" ca="1" si="36"/>
        <v>-2.1297445231044284E-4</v>
      </c>
      <c r="AO64" s="5">
        <f t="shared" ca="1" si="16"/>
        <v>1.4193090801238811E-5</v>
      </c>
      <c r="AQ64" s="24">
        <f t="shared" ca="1" si="37"/>
        <v>8.9204457432890793E-4</v>
      </c>
      <c r="AT64">
        <v>57</v>
      </c>
      <c r="AU64" s="12">
        <v>7.4603630422350822</v>
      </c>
      <c r="AV64" s="12">
        <v>12.718604729275684</v>
      </c>
      <c r="AW64" s="12">
        <v>-1.4870462605786037</v>
      </c>
    </row>
    <row r="65" spans="2:49" x14ac:dyDescent="0.2">
      <c r="B65" s="2">
        <v>49</v>
      </c>
      <c r="C65">
        <f t="shared" ca="1" si="2"/>
        <v>0.16523011461809256</v>
      </c>
      <c r="D65">
        <f ca="1">SQRT(-2*LN(C65))</f>
        <v>1.8975859098503713</v>
      </c>
      <c r="E65">
        <f ca="1">D65*COS(2*PI()*C66)</f>
        <v>-1.8110367483346443</v>
      </c>
      <c r="F65">
        <f t="shared" ca="1" si="3"/>
        <v>9.8689646869718484E-2</v>
      </c>
      <c r="G65">
        <f ca="1">SQRT(-2*LN(F65))</f>
        <v>2.1521037302981267</v>
      </c>
      <c r="H65">
        <f ca="1">G65*COS(2*PI()*F66)</f>
        <v>-1.8728474654352187</v>
      </c>
      <c r="I65" s="8">
        <f t="shared" ca="1" si="4"/>
        <v>7.9945034151962982E-2</v>
      </c>
      <c r="J65" s="14">
        <f t="shared" ca="1" si="5"/>
        <v>3.161873418814513E-3</v>
      </c>
      <c r="K65" s="14">
        <f t="shared" ca="1" si="6"/>
        <v>-5.3121095346793101E-3</v>
      </c>
      <c r="L65" s="8">
        <f t="shared" ca="1" si="17"/>
        <v>97.134772613326334</v>
      </c>
      <c r="M65" s="8">
        <f t="shared" ca="1" si="18"/>
        <v>96.618782061578173</v>
      </c>
      <c r="N65" s="14">
        <f t="shared" ca="1" si="7"/>
        <v>-1.1438380581370033E-3</v>
      </c>
      <c r="O65" s="8">
        <f t="shared" ca="1" si="19"/>
        <v>7.7654427139155331</v>
      </c>
      <c r="P65" s="8">
        <f t="shared" ca="1" si="20"/>
        <v>7.7565603050010736</v>
      </c>
      <c r="Q65" s="25">
        <f t="shared" si="8"/>
        <v>8.000320008538786E-5</v>
      </c>
      <c r="R65" s="8">
        <f t="shared" ca="1" si="21"/>
        <v>7.7654427139155331</v>
      </c>
      <c r="S65" s="5">
        <f t="shared" ca="1" si="9"/>
        <v>6.2126026719300166E-4</v>
      </c>
      <c r="T65" s="8">
        <f t="shared" ca="1" si="22"/>
        <v>-4.1250882281596679E-2</v>
      </c>
      <c r="U65" s="8">
        <f t="shared" ca="1" si="23"/>
        <v>0.62080858296908936</v>
      </c>
      <c r="V65" s="5">
        <f t="shared" ca="1" si="10"/>
        <v>4.9666673278002166E-5</v>
      </c>
      <c r="W65" s="5">
        <f t="shared" ca="1" si="24"/>
        <v>-7.1010448401814786E-4</v>
      </c>
      <c r="X65" s="5">
        <f t="shared" ca="1" si="25"/>
        <v>104.90021532724187</v>
      </c>
      <c r="Y65" s="5">
        <f t="shared" ca="1" si="26"/>
        <v>104.37534236657925</v>
      </c>
      <c r="Z65" s="5">
        <f t="shared" ca="1" si="27"/>
        <v>-4.1872142548789681E-2</v>
      </c>
      <c r="AA65" s="5">
        <f t="shared" ca="1" si="28"/>
        <v>-7.5977115729615008E-4</v>
      </c>
      <c r="AB65" s="4">
        <f t="shared" ca="1" si="29"/>
        <v>104.33271045287317</v>
      </c>
      <c r="AC65" s="30">
        <f t="shared" ca="1" si="30"/>
        <v>-5.4099495658643804E-3</v>
      </c>
      <c r="AD65" s="30">
        <f t="shared" ca="1" si="31"/>
        <v>-5.409949565864481E-3</v>
      </c>
      <c r="AE65" s="32">
        <f t="shared" ca="1" si="32"/>
        <v>1.0061396160665481E-16</v>
      </c>
      <c r="AF65" s="4">
        <f t="shared" si="11"/>
        <v>0.80800000000000005</v>
      </c>
      <c r="AG65" s="4">
        <f t="shared" ca="1" si="12"/>
        <v>1.4464397673862364</v>
      </c>
      <c r="AH65" s="4">
        <f t="shared" ca="1" si="13"/>
        <v>1.401495357277748</v>
      </c>
      <c r="AI65" s="8">
        <f t="shared" ca="1" si="33"/>
        <v>-7.4026947320277814E-2</v>
      </c>
      <c r="AJ65" s="4">
        <f t="shared" ca="1" si="14"/>
        <v>0.15876160873037826</v>
      </c>
      <c r="AK65" s="4">
        <f t="shared" ca="1" si="34"/>
        <v>0.20471656830864227</v>
      </c>
      <c r="AL65" s="4">
        <f t="shared" ca="1" si="15"/>
        <v>-7.4026947320277814E-2</v>
      </c>
      <c r="AM65" s="5">
        <f t="shared" ca="1" si="35"/>
        <v>4.1872142548789681E-2</v>
      </c>
      <c r="AN65" s="5">
        <f t="shared" ca="1" si="36"/>
        <v>7.5977115729615008E-4</v>
      </c>
      <c r="AO65" s="5">
        <f t="shared" ca="1" si="16"/>
        <v>1.2701436749134512E-5</v>
      </c>
      <c r="AQ65" s="24">
        <f t="shared" ca="1" si="37"/>
        <v>-3.3103444354290433E-3</v>
      </c>
      <c r="AT65">
        <v>58</v>
      </c>
      <c r="AU65" s="12">
        <v>-4.6204302989453723</v>
      </c>
      <c r="AV65" s="12">
        <v>-53.539458005260443</v>
      </c>
      <c r="AW65" s="12">
        <v>1.4009195113473982</v>
      </c>
    </row>
    <row r="66" spans="2:49" x14ac:dyDescent="0.2">
      <c r="B66" s="2">
        <v>50</v>
      </c>
      <c r="C66">
        <f t="shared" ca="1" si="2"/>
        <v>0.4517463129326702</v>
      </c>
      <c r="D66" t="s">
        <v>10</v>
      </c>
      <c r="E66">
        <f ca="1">D65*SIN(2*PI()*C66)</f>
        <v>0.56654936364286868</v>
      </c>
      <c r="F66">
        <f t="shared" ca="1" si="3"/>
        <v>0.4180182768941727</v>
      </c>
      <c r="G66" t="s">
        <v>10</v>
      </c>
      <c r="H66">
        <f ca="1">G65*SIN(2*PI()*F66)</f>
        <v>1.060185284361177</v>
      </c>
      <c r="I66" s="8">
        <f t="shared" ca="1" si="4"/>
        <v>0.10160185722524073</v>
      </c>
      <c r="J66" s="14">
        <f t="shared" ca="1" si="5"/>
        <v>3.1616247128720626E-3</v>
      </c>
      <c r="K66" s="14">
        <f t="shared" ca="1" si="6"/>
        <v>2.1936189384188509E-3</v>
      </c>
      <c r="L66" s="8">
        <f t="shared" ca="1" si="17"/>
        <v>94.709998688337919</v>
      </c>
      <c r="M66" s="8">
        <f t="shared" ca="1" si="18"/>
        <v>94.917756335118284</v>
      </c>
      <c r="N66" s="14">
        <f t="shared" ca="1" si="7"/>
        <v>7.1077252723794615E-4</v>
      </c>
      <c r="O66" s="8">
        <f t="shared" ca="1" si="19"/>
        <v>9.6227117645352465</v>
      </c>
      <c r="P66" s="8">
        <f t="shared" ca="1" si="20"/>
        <v>9.6295513236950079</v>
      </c>
      <c r="Q66" s="25">
        <f t="shared" si="8"/>
        <v>8.000320008538786E-5</v>
      </c>
      <c r="R66" s="8">
        <f t="shared" ca="1" si="21"/>
        <v>9.6227117645352465</v>
      </c>
      <c r="S66" s="5">
        <f t="shared" ca="1" si="9"/>
        <v>7.6984773466212903E-4</v>
      </c>
      <c r="T66" s="8">
        <f t="shared" ca="1" si="22"/>
        <v>2.1108562765630397E-2</v>
      </c>
      <c r="U66" s="8">
        <f t="shared" ca="1" si="23"/>
        <v>0.97768538681995443</v>
      </c>
      <c r="V66" s="5">
        <f t="shared" ca="1" si="10"/>
        <v>7.8217959622316641E-5</v>
      </c>
      <c r="W66" s="5">
        <f t="shared" ca="1" si="24"/>
        <v>6.9491191323362803E-4</v>
      </c>
      <c r="X66" s="5">
        <f t="shared" ca="1" si="25"/>
        <v>104.33271045287317</v>
      </c>
      <c r="Y66" s="5">
        <f t="shared" ca="1" si="26"/>
        <v>104.5473076588133</v>
      </c>
      <c r="Z66" s="5">
        <f t="shared" ca="1" si="27"/>
        <v>2.0338715030968266E-2</v>
      </c>
      <c r="AA66" s="5">
        <f t="shared" ca="1" si="28"/>
        <v>6.1669395361131142E-4</v>
      </c>
      <c r="AB66" s="4">
        <f t="shared" ca="1" si="29"/>
        <v>104.56826306779789</v>
      </c>
      <c r="AC66" s="30">
        <f t="shared" ca="1" si="30"/>
        <v>2.2577062735382736E-3</v>
      </c>
      <c r="AD66" s="30">
        <f t="shared" ca="1" si="31"/>
        <v>2.2577062735382662E-3</v>
      </c>
      <c r="AE66" s="32">
        <f t="shared" ca="1" si="32"/>
        <v>7.3725747729014302E-18</v>
      </c>
      <c r="AF66" s="4">
        <f t="shared" si="11"/>
        <v>0.80400000000000005</v>
      </c>
      <c r="AG66" s="4">
        <f t="shared" ca="1" si="12"/>
        <v>1.3271410461289399</v>
      </c>
      <c r="AH66" s="4">
        <f t="shared" ca="1" si="13"/>
        <v>1.2823080225860202</v>
      </c>
      <c r="AI66" s="8">
        <f t="shared" ca="1" si="33"/>
        <v>-9.2231014825228774E-2</v>
      </c>
      <c r="AJ66" s="4">
        <f t="shared" ca="1" si="14"/>
        <v>0.20471656830864227</v>
      </c>
      <c r="AK66" s="4">
        <f t="shared" ca="1" si="34"/>
        <v>0.18286564083271628</v>
      </c>
      <c r="AL66" s="4">
        <f t="shared" ca="1" si="15"/>
        <v>-9.2231014825228774E-2</v>
      </c>
      <c r="AM66" s="5">
        <f t="shared" ca="1" si="35"/>
        <v>-2.0338715030968266E-2</v>
      </c>
      <c r="AN66" s="5">
        <f t="shared" ca="1" si="36"/>
        <v>-6.1669395361131142E-4</v>
      </c>
      <c r="AO66" s="5">
        <f t="shared" ca="1" si="16"/>
        <v>1.6377980575190279E-5</v>
      </c>
      <c r="AQ66" s="24">
        <f t="shared" ca="1" si="37"/>
        <v>9.1189647192159776E-4</v>
      </c>
      <c r="AT66">
        <v>59</v>
      </c>
      <c r="AU66" s="12">
        <v>8.679716294935556</v>
      </c>
      <c r="AV66" s="12">
        <v>-15.484648547113904</v>
      </c>
      <c r="AW66" s="12">
        <v>0.41737644240492133</v>
      </c>
    </row>
    <row r="67" spans="2:49" x14ac:dyDescent="0.2">
      <c r="B67" s="2">
        <v>51</v>
      </c>
      <c r="C67">
        <f t="shared" ca="1" si="2"/>
        <v>0.34282077690887103</v>
      </c>
      <c r="D67">
        <f ca="1">SQRT(-2*LN(C67))</f>
        <v>1.4632480887915613</v>
      </c>
      <c r="E67">
        <f ca="1">D67*COS(2*PI()*C68)</f>
        <v>-1.217082098948306E-2</v>
      </c>
      <c r="F67">
        <f t="shared" ca="1" si="3"/>
        <v>0.93441505250166101</v>
      </c>
      <c r="G67">
        <f ca="1">SQRT(-2*LN(F67))</f>
        <v>0.3683328868514737</v>
      </c>
      <c r="H67">
        <f ca="1">G67*COS(2*PI()*F68)</f>
        <v>-6.5382663580821079E-2</v>
      </c>
      <c r="I67" s="8">
        <f t="shared" ca="1" si="4"/>
        <v>9.1643825173112731E-2</v>
      </c>
      <c r="J67" s="14">
        <f t="shared" ca="1" si="5"/>
        <v>3.161746442035328E-3</v>
      </c>
      <c r="K67" s="14">
        <f t="shared" ca="1" si="6"/>
        <v>3.6158430589106061E-4</v>
      </c>
      <c r="L67" s="8">
        <f t="shared" ca="1" si="17"/>
        <v>95.78972615103234</v>
      </c>
      <c r="M67" s="8">
        <f t="shared" ca="1" si="18"/>
        <v>95.82436221267416</v>
      </c>
      <c r="N67" s="14">
        <f t="shared" ca="1" si="7"/>
        <v>-1.3516263673851725E-6</v>
      </c>
      <c r="O67" s="8">
        <f t="shared" ca="1" si="19"/>
        <v>8.7785369167655514</v>
      </c>
      <c r="P67" s="8">
        <f t="shared" ca="1" si="20"/>
        <v>8.7785250514635873</v>
      </c>
      <c r="Q67" s="25">
        <f t="shared" si="8"/>
        <v>8.000320008538786E-5</v>
      </c>
      <c r="R67" s="8">
        <f t="shared" ca="1" si="21"/>
        <v>8.7785369167655514</v>
      </c>
      <c r="S67" s="5">
        <f t="shared" ca="1" si="9"/>
        <v>7.0231104540895823E-4</v>
      </c>
      <c r="T67" s="8">
        <f t="shared" ca="1" si="22"/>
        <v>3.1741811777877232E-3</v>
      </c>
      <c r="U67" s="8">
        <f t="shared" ca="1" si="23"/>
        <v>0.80449870247577826</v>
      </c>
      <c r="V67" s="5">
        <f t="shared" ca="1" si="10"/>
        <v>6.4362470662604612E-5</v>
      </c>
      <c r="W67" s="5">
        <f t="shared" ca="1" si="24"/>
        <v>-1.0873816587934208E-6</v>
      </c>
      <c r="X67" s="5">
        <f t="shared" ca="1" si="25"/>
        <v>104.56826306779789</v>
      </c>
      <c r="Y67" s="5">
        <f t="shared" ca="1" si="26"/>
        <v>104.60288726413775</v>
      </c>
      <c r="Z67" s="5">
        <f t="shared" ca="1" si="27"/>
        <v>2.4718701323787652E-3</v>
      </c>
      <c r="AA67" s="5">
        <f t="shared" ca="1" si="28"/>
        <v>-6.5449852321398033E-5</v>
      </c>
      <c r="AB67" s="4">
        <f t="shared" ca="1" si="29"/>
        <v>104.60529368441782</v>
      </c>
      <c r="AC67" s="30">
        <f t="shared" ca="1" si="30"/>
        <v>3.5412863839878739E-4</v>
      </c>
      <c r="AD67" s="30">
        <f t="shared" ca="1" si="31"/>
        <v>3.5412863839863376E-4</v>
      </c>
      <c r="AE67" s="32">
        <f t="shared" ca="1" si="32"/>
        <v>1.5363144784119598E-16</v>
      </c>
      <c r="AF67" s="4">
        <f t="shared" si="11"/>
        <v>0.8</v>
      </c>
      <c r="AG67" s="4">
        <f t="shared" ca="1" si="12"/>
        <v>1.3789810477742375</v>
      </c>
      <c r="AH67" s="4">
        <f t="shared" ca="1" si="13"/>
        <v>1.3342596882242417</v>
      </c>
      <c r="AI67" s="8">
        <f t="shared" ca="1" si="33"/>
        <v>-8.3950298677849311E-2</v>
      </c>
      <c r="AJ67" s="4">
        <f t="shared" ca="1" si="14"/>
        <v>0.18286564083271628</v>
      </c>
      <c r="AK67" s="4">
        <f t="shared" ca="1" si="34"/>
        <v>0.17870149005113234</v>
      </c>
      <c r="AL67" s="4">
        <f t="shared" ca="1" si="15"/>
        <v>-8.3950298677849311E-2</v>
      </c>
      <c r="AM67" s="5">
        <f t="shared" ca="1" si="35"/>
        <v>-2.4718701323787652E-3</v>
      </c>
      <c r="AN67" s="5">
        <f t="shared" ca="1" si="36"/>
        <v>6.5449852321398033E-5</v>
      </c>
      <c r="AO67" s="5">
        <f t="shared" ca="1" si="16"/>
        <v>1.4629836452282473E-5</v>
      </c>
      <c r="AQ67" s="24">
        <f t="shared" ca="1" si="37"/>
        <v>1.7723603379788571E-3</v>
      </c>
      <c r="AT67">
        <v>60</v>
      </c>
      <c r="AU67" s="12">
        <v>-3.5529929034953254</v>
      </c>
      <c r="AV67" s="12">
        <v>-7.079238007636234</v>
      </c>
      <c r="AW67" s="12">
        <v>4.3583059690410932</v>
      </c>
    </row>
    <row r="68" spans="2:49" x14ac:dyDescent="0.2">
      <c r="B68" s="2">
        <v>52</v>
      </c>
      <c r="C68">
        <f t="shared" ca="1" si="2"/>
        <v>0.74867618575904082</v>
      </c>
      <c r="D68" t="s">
        <v>10</v>
      </c>
      <c r="E68">
        <f ca="1">D67*SIN(2*PI()*C68)</f>
        <v>-1.4631974714537332</v>
      </c>
      <c r="F68">
        <f t="shared" ca="1" si="3"/>
        <v>0.2784020579895109</v>
      </c>
      <c r="G68" t="s">
        <v>10</v>
      </c>
      <c r="H68">
        <f ca="1">G67*SIN(2*PI()*F68)</f>
        <v>0.36248341043338483</v>
      </c>
      <c r="I68" s="8">
        <f t="shared" ca="1" si="4"/>
        <v>8.9914120510473983E-2</v>
      </c>
      <c r="J68" s="14">
        <f t="shared" ca="1" si="5"/>
        <v>3.1617663070462898E-3</v>
      </c>
      <c r="K68" s="14">
        <f t="shared" ca="1" si="6"/>
        <v>-4.2173702767364096E-3</v>
      </c>
      <c r="L68" s="8">
        <f t="shared" ca="1" si="17"/>
        <v>95.975721128766281</v>
      </c>
      <c r="M68" s="8">
        <f t="shared" ca="1" si="18"/>
        <v>95.570955975189477</v>
      </c>
      <c r="N68" s="14">
        <f t="shared" ca="1" si="7"/>
        <v>2.6929089048266519E-4</v>
      </c>
      <c r="O68" s="8">
        <f t="shared" ca="1" si="19"/>
        <v>8.629572555651535</v>
      </c>
      <c r="P68" s="8">
        <f t="shared" ca="1" si="20"/>
        <v>8.6318964209295306</v>
      </c>
      <c r="Q68" s="25">
        <f t="shared" si="8"/>
        <v>8.000320008538786E-5</v>
      </c>
      <c r="R68" s="8">
        <f t="shared" ca="1" si="21"/>
        <v>8.629572555651535</v>
      </c>
      <c r="S68" s="5">
        <f t="shared" ca="1" si="9"/>
        <v>6.9039341982116164E-4</v>
      </c>
      <c r="T68" s="8">
        <f t="shared" ca="1" si="22"/>
        <v>-3.6394102797145042E-2</v>
      </c>
      <c r="U68" s="8">
        <f t="shared" ca="1" si="23"/>
        <v>0.77592042672273109</v>
      </c>
      <c r="V68" s="5">
        <f t="shared" ca="1" si="10"/>
        <v>6.2076117149438188E-5</v>
      </c>
      <c r="W68" s="5">
        <f t="shared" ca="1" si="24"/>
        <v>2.0894830265585381E-4</v>
      </c>
      <c r="X68" s="5">
        <f t="shared" ca="1" si="25"/>
        <v>104.60529368441782</v>
      </c>
      <c r="Y68" s="5">
        <f t="shared" ca="1" si="26"/>
        <v>104.20285239611901</v>
      </c>
      <c r="Z68" s="5">
        <f t="shared" ca="1" si="27"/>
        <v>-3.7084496216966203E-2</v>
      </c>
      <c r="AA68" s="5">
        <f t="shared" ca="1" si="28"/>
        <v>1.4687218550641561E-4</v>
      </c>
      <c r="AB68" s="4">
        <f t="shared" ca="1" si="29"/>
        <v>104.16591477208756</v>
      </c>
      <c r="AC68" s="30">
        <f t="shared" ca="1" si="30"/>
        <v>-4.2003506405308144E-3</v>
      </c>
      <c r="AD68" s="30">
        <f t="shared" ca="1" si="31"/>
        <v>-4.2003506405308795E-3</v>
      </c>
      <c r="AE68" s="32">
        <f t="shared" ca="1" si="32"/>
        <v>6.5052130349130266E-17</v>
      </c>
      <c r="AF68" s="4">
        <f t="shared" si="11"/>
        <v>0.79600000000000004</v>
      </c>
      <c r="AG68" s="4">
        <f t="shared" ca="1" si="12"/>
        <v>1.3884730778672616</v>
      </c>
      <c r="AH68" s="4">
        <f t="shared" ca="1" si="13"/>
        <v>1.3438636618208706</v>
      </c>
      <c r="AI68" s="8">
        <f t="shared" ca="1" si="33"/>
        <v>-8.2496518595760238E-2</v>
      </c>
      <c r="AJ68" s="4">
        <f t="shared" ca="1" si="14"/>
        <v>0.17870149005113234</v>
      </c>
      <c r="AK68" s="4">
        <f t="shared" ca="1" si="34"/>
        <v>0.21705486357251758</v>
      </c>
      <c r="AL68" s="4">
        <f t="shared" ca="1" si="15"/>
        <v>-8.2496518595760238E-2</v>
      </c>
      <c r="AM68" s="5">
        <f t="shared" ca="1" si="35"/>
        <v>3.7084496216966203E-2</v>
      </c>
      <c r="AN68" s="5">
        <f t="shared" ca="1" si="36"/>
        <v>-1.4687218550641561E-4</v>
      </c>
      <c r="AO68" s="5">
        <f t="shared" ca="1" si="16"/>
        <v>1.4296691064117689E-5</v>
      </c>
      <c r="AQ68" s="24">
        <f t="shared" ca="1" si="37"/>
        <v>-1.4014527988613311E-3</v>
      </c>
      <c r="AT68">
        <v>61</v>
      </c>
      <c r="AU68" s="12">
        <v>6.8454642782884259</v>
      </c>
      <c r="AV68" s="12">
        <v>19.757736814136742</v>
      </c>
      <c r="AW68" s="12">
        <v>3.2224290234340596</v>
      </c>
    </row>
    <row r="69" spans="2:49" x14ac:dyDescent="0.2">
      <c r="B69" s="2">
        <v>53</v>
      </c>
      <c r="C69">
        <f t="shared" ca="1" si="2"/>
        <v>0.46593491724122038</v>
      </c>
      <c r="D69">
        <f ca="1">SQRT(-2*LN(C69))</f>
        <v>1.235887791980085</v>
      </c>
      <c r="E69">
        <f ca="1">D69*COS(2*PI()*C70)</f>
        <v>-1.1163502907966756</v>
      </c>
      <c r="F69">
        <f t="shared" ca="1" si="3"/>
        <v>0.30101730595355125</v>
      </c>
      <c r="G69">
        <f ca="1">SQRT(-2*LN(F69))</f>
        <v>1.5495725352649556</v>
      </c>
      <c r="H69">
        <f ca="1">G69*COS(2*PI()*F70)</f>
        <v>-1.0744608341933637</v>
      </c>
      <c r="I69" s="8">
        <f t="shared" ca="1" si="4"/>
        <v>0.10813032729728457</v>
      </c>
      <c r="J69" s="14">
        <f t="shared" ca="1" si="5"/>
        <v>3.1615380960740348E-3</v>
      </c>
      <c r="K69" s="14">
        <f t="shared" ca="1" si="6"/>
        <v>-3.1244925545977908E-3</v>
      </c>
      <c r="L69" s="8">
        <f t="shared" ca="1" si="17"/>
        <v>94.001501633970136</v>
      </c>
      <c r="M69" s="8">
        <f t="shared" ca="1" si="18"/>
        <v>93.707794641993786</v>
      </c>
      <c r="N69" s="14">
        <f t="shared" ca="1" si="7"/>
        <v>-6.3934423086153824E-4</v>
      </c>
      <c r="O69" s="8">
        <f t="shared" ca="1" si="19"/>
        <v>10.164413138117421</v>
      </c>
      <c r="P69" s="8">
        <f t="shared" ca="1" si="20"/>
        <v>10.157914579217472</v>
      </c>
      <c r="Q69" s="25">
        <f t="shared" si="8"/>
        <v>8.000320008538786E-5</v>
      </c>
      <c r="R69" s="8">
        <f t="shared" ca="1" si="21"/>
        <v>10.164413138117421</v>
      </c>
      <c r="S69" s="5">
        <f t="shared" ca="1" si="9"/>
        <v>8.1318557803935316E-4</v>
      </c>
      <c r="T69" s="8">
        <f t="shared" ca="1" si="22"/>
        <v>-3.1758633171903847E-2</v>
      </c>
      <c r="U69" s="8">
        <f t="shared" ca="1" si="23"/>
        <v>1.0990813194094562</v>
      </c>
      <c r="V69" s="5">
        <f t="shared" ca="1" si="10"/>
        <v>8.7930022706826809E-5</v>
      </c>
      <c r="W69" s="5">
        <f t="shared" ca="1" si="24"/>
        <v>-7.0269130081212345E-4</v>
      </c>
      <c r="X69" s="5">
        <f t="shared" ca="1" si="25"/>
        <v>104.16591477208756</v>
      </c>
      <c r="Y69" s="5">
        <f t="shared" ca="1" si="26"/>
        <v>103.86570922121126</v>
      </c>
      <c r="Z69" s="5">
        <f t="shared" ca="1" si="27"/>
        <v>-3.25718187499432E-2</v>
      </c>
      <c r="AA69" s="5">
        <f t="shared" ca="1" si="28"/>
        <v>-7.9062132351895027E-4</v>
      </c>
      <c r="AB69" s="4">
        <f t="shared" ca="1" si="29"/>
        <v>103.8323467811378</v>
      </c>
      <c r="AC69" s="30">
        <f t="shared" ca="1" si="30"/>
        <v>-3.2022758277465702E-3</v>
      </c>
      <c r="AD69" s="30">
        <f t="shared" ca="1" si="31"/>
        <v>-3.2022758277465428E-3</v>
      </c>
      <c r="AE69" s="32">
        <f t="shared" ca="1" si="32"/>
        <v>-2.7321894746634712E-17</v>
      </c>
      <c r="AF69" s="4">
        <f t="shared" si="11"/>
        <v>0.79200000000000004</v>
      </c>
      <c r="AG69" s="4">
        <f t="shared" ca="1" si="12"/>
        <v>1.2954700085798134</v>
      </c>
      <c r="AH69" s="4">
        <f t="shared" ca="1" si="13"/>
        <v>1.2509728176572394</v>
      </c>
      <c r="AI69" s="8">
        <f t="shared" ca="1" si="33"/>
        <v>-9.7579070469998808E-2</v>
      </c>
      <c r="AJ69" s="4">
        <f t="shared" ca="1" si="14"/>
        <v>0.21705486357251758</v>
      </c>
      <c r="AK69" s="4">
        <f t="shared" ca="1" si="34"/>
        <v>0.25047467789229039</v>
      </c>
      <c r="AL69" s="4">
        <f t="shared" ca="1" si="15"/>
        <v>-9.7579070469998808E-2</v>
      </c>
      <c r="AM69" s="5">
        <f t="shared" ca="1" si="35"/>
        <v>3.25718187499432E-2</v>
      </c>
      <c r="AN69" s="5">
        <f t="shared" ca="1" si="36"/>
        <v>7.9062132351895027E-4</v>
      </c>
      <c r="AO69" s="5">
        <f t="shared" ca="1" si="16"/>
        <v>1.7365083679898687E-5</v>
      </c>
      <c r="AQ69" s="24">
        <f t="shared" ca="1" si="37"/>
        <v>-4.0009162630762321E-5</v>
      </c>
      <c r="AT69">
        <v>62</v>
      </c>
      <c r="AU69" s="12">
        <v>-0.83852456219672389</v>
      </c>
      <c r="AV69" s="12">
        <v>1.3997180699608545</v>
      </c>
      <c r="AW69" s="12">
        <v>-14.375310939512389</v>
      </c>
    </row>
    <row r="70" spans="2:49" x14ac:dyDescent="0.2">
      <c r="B70" s="2">
        <v>54</v>
      </c>
      <c r="C70">
        <f t="shared" ca="1" si="2"/>
        <v>0.57057679953619866</v>
      </c>
      <c r="D70" t="s">
        <v>10</v>
      </c>
      <c r="E70">
        <f ca="1">D69*SIN(2*PI()*C70)</f>
        <v>-0.53026470993607333</v>
      </c>
      <c r="F70">
        <f t="shared" ca="1" si="3"/>
        <v>0.37194222154166745</v>
      </c>
      <c r="G70" t="s">
        <v>10</v>
      </c>
      <c r="H70">
        <f ca="1">G69*SIN(2*PI()*F70)</f>
        <v>1.1165612199212203</v>
      </c>
      <c r="I70" s="8">
        <f t="shared" ca="1" si="4"/>
        <v>0.12405995408336104</v>
      </c>
      <c r="J70" s="14">
        <f t="shared" ca="1" si="5"/>
        <v>3.1613041060798209E-3</v>
      </c>
      <c r="K70" s="14">
        <f t="shared" ca="1" si="6"/>
        <v>-1.2755138446575165E-3</v>
      </c>
      <c r="L70" s="8">
        <f t="shared" ca="1" si="17"/>
        <v>92.372605574949191</v>
      </c>
      <c r="M70" s="8">
        <f t="shared" ca="1" si="18"/>
        <v>92.25478303767126</v>
      </c>
      <c r="N70" s="14">
        <f t="shared" ca="1" si="7"/>
        <v>7.4645377845294902E-4</v>
      </c>
      <c r="O70" s="8">
        <f t="shared" ca="1" si="19"/>
        <v>11.459741206188616</v>
      </c>
      <c r="P70" s="8">
        <f t="shared" ca="1" si="20"/>
        <v>11.468295373312069</v>
      </c>
      <c r="Q70" s="25">
        <f t="shared" si="8"/>
        <v>8.000320008538786E-5</v>
      </c>
      <c r="R70" s="8">
        <f t="shared" ca="1" si="21"/>
        <v>11.459741206188616</v>
      </c>
      <c r="S70" s="5">
        <f t="shared" ca="1" si="9"/>
        <v>9.1681596864547185E-4</v>
      </c>
      <c r="T70" s="8">
        <f t="shared" ca="1" si="22"/>
        <v>-1.4617058564685807E-2</v>
      </c>
      <c r="U70" s="8">
        <f t="shared" ca="1" si="23"/>
        <v>1.4216949678469601</v>
      </c>
      <c r="V70" s="5">
        <f t="shared" ca="1" si="10"/>
        <v>1.1374014697304942E-4</v>
      </c>
      <c r="W70" s="5">
        <f t="shared" ca="1" si="24"/>
        <v>1.0612295805569074E-3</v>
      </c>
      <c r="X70" s="5">
        <f t="shared" ca="1" si="25"/>
        <v>103.8323467811378</v>
      </c>
      <c r="Y70" s="5">
        <f t="shared" ca="1" si="26"/>
        <v>103.72307841098333</v>
      </c>
      <c r="Z70" s="5">
        <f t="shared" ca="1" si="27"/>
        <v>-1.553387453333128E-2</v>
      </c>
      <c r="AA70" s="5">
        <f t="shared" ca="1" si="28"/>
        <v>9.4748943358385798E-4</v>
      </c>
      <c r="AB70" s="4">
        <f t="shared" ca="1" si="29"/>
        <v>103.70849202588359</v>
      </c>
      <c r="AC70" s="30">
        <f t="shared" ca="1" si="30"/>
        <v>-1.1928340165062723E-3</v>
      </c>
      <c r="AD70" s="30">
        <f t="shared" ca="1" si="31"/>
        <v>-1.1928340165064074E-3</v>
      </c>
      <c r="AE70" s="32">
        <f t="shared" ca="1" si="32"/>
        <v>1.3509159069169385E-16</v>
      </c>
      <c r="AF70" s="4">
        <f t="shared" si="11"/>
        <v>0.78800000000000003</v>
      </c>
      <c r="AG70" s="4">
        <f t="shared" ca="1" si="12"/>
        <v>1.2245747794038802</v>
      </c>
      <c r="AH70" s="4">
        <f t="shared" ca="1" si="13"/>
        <v>1.1801900973615358</v>
      </c>
      <c r="AI70" s="8">
        <f t="shared" ca="1" si="33"/>
        <v>-0.11036773762172536</v>
      </c>
      <c r="AJ70" s="4">
        <f t="shared" ca="1" si="14"/>
        <v>0.25047467789229039</v>
      </c>
      <c r="AK70" s="4">
        <f t="shared" ca="1" si="34"/>
        <v>0.26316382696027674</v>
      </c>
      <c r="AL70" s="4">
        <f t="shared" ca="1" si="15"/>
        <v>-0.11036773762172536</v>
      </c>
      <c r="AM70" s="5">
        <f t="shared" ca="1" si="35"/>
        <v>1.553387453333128E-2</v>
      </c>
      <c r="AN70" s="5">
        <f t="shared" ca="1" si="36"/>
        <v>-9.4748943358385798E-4</v>
      </c>
      <c r="AO70" s="5">
        <f t="shared" ca="1" si="16"/>
        <v>2.0038775771739982E-5</v>
      </c>
      <c r="AQ70" s="24">
        <f t="shared" ca="1" si="37"/>
        <v>1.9172748075328124E-3</v>
      </c>
      <c r="AT70">
        <v>63</v>
      </c>
      <c r="AU70" s="12">
        <v>-6.8579189012234343</v>
      </c>
      <c r="AV70" s="12">
        <v>-15.187094205117923</v>
      </c>
      <c r="AW70" s="12">
        <v>3.5151854684987445</v>
      </c>
    </row>
    <row r="71" spans="2:49" x14ac:dyDescent="0.2">
      <c r="B71" s="2">
        <v>55</v>
      </c>
      <c r="C71">
        <f t="shared" ca="1" si="2"/>
        <v>0.16480570822326857</v>
      </c>
      <c r="D71">
        <f ca="1">SQRT(-2*LN(C71))</f>
        <v>1.8989407704452013</v>
      </c>
      <c r="E71">
        <f ca="1">D71*COS(2*PI()*C72)</f>
        <v>1.6602733858180088</v>
      </c>
      <c r="F71">
        <f t="shared" ca="1" si="3"/>
        <v>0.71958071559675607</v>
      </c>
      <c r="G71">
        <f ca="1">SQRT(-2*LN(F71))</f>
        <v>0.81127871418700381</v>
      </c>
      <c r="H71">
        <f ca="1">G71*COS(2*PI()*F72)</f>
        <v>-0.65518216748707403</v>
      </c>
      <c r="I71" s="8">
        <f t="shared" ca="1" si="4"/>
        <v>0.1303265163542679</v>
      </c>
      <c r="J71" s="14">
        <f t="shared" ca="1" si="5"/>
        <v>3.1612032518732458E-3</v>
      </c>
      <c r="K71" s="14">
        <f t="shared" ca="1" si="6"/>
        <v>5.6644442638864589E-3</v>
      </c>
      <c r="L71" s="8">
        <f t="shared" ca="1" si="17"/>
        <v>91.750914912960582</v>
      </c>
      <c r="M71" s="8">
        <f t="shared" ca="1" si="18"/>
        <v>92.270632856645634</v>
      </c>
      <c r="N71" s="14">
        <f t="shared" ca="1" si="7"/>
        <v>-3.743035172701914E-4</v>
      </c>
      <c r="O71" s="8">
        <f t="shared" ca="1" si="19"/>
        <v>11.957577112923</v>
      </c>
      <c r="P71" s="8">
        <f t="shared" ca="1" si="20"/>
        <v>11.953101349751602</v>
      </c>
      <c r="Q71" s="25">
        <f t="shared" si="8"/>
        <v>8.000320008538786E-5</v>
      </c>
      <c r="R71" s="8">
        <f t="shared" ca="1" si="21"/>
        <v>11.957577112923</v>
      </c>
      <c r="S71" s="5">
        <f t="shared" ca="1" si="9"/>
        <v>9.5664443430163327E-4</v>
      </c>
      <c r="T71" s="8">
        <f t="shared" ca="1" si="22"/>
        <v>6.7733029087276686E-2</v>
      </c>
      <c r="U71" s="8">
        <f t="shared" ca="1" si="23"/>
        <v>1.5583893691647788</v>
      </c>
      <c r="V71" s="5">
        <f t="shared" ca="1" si="10"/>
        <v>1.2467613651223115E-4</v>
      </c>
      <c r="W71" s="5">
        <f t="shared" ca="1" si="24"/>
        <v>-5.8331062215485148E-4</v>
      </c>
      <c r="X71" s="5">
        <f t="shared" ca="1" si="25"/>
        <v>103.70849202588359</v>
      </c>
      <c r="Y71" s="5">
        <f t="shared" ca="1" si="26"/>
        <v>104.22373420639724</v>
      </c>
      <c r="Z71" s="5">
        <f t="shared" ca="1" si="27"/>
        <v>6.6776384652975057E-2</v>
      </c>
      <c r="AA71" s="5">
        <f t="shared" ca="1" si="28"/>
        <v>-7.0798675866708257E-4</v>
      </c>
      <c r="AB71" s="4">
        <f t="shared" ca="1" si="29"/>
        <v>104.28980260429154</v>
      </c>
      <c r="AC71" s="30">
        <f t="shared" ca="1" si="30"/>
        <v>5.6052360520570943E-3</v>
      </c>
      <c r="AD71" s="30">
        <f t="shared" ca="1" si="31"/>
        <v>5.6052360520571637E-3</v>
      </c>
      <c r="AE71" s="32">
        <f t="shared" ca="1" si="32"/>
        <v>-6.9388939039072284E-17</v>
      </c>
      <c r="AF71" s="4">
        <f t="shared" si="11"/>
        <v>0.78400000000000003</v>
      </c>
      <c r="AG71" s="4">
        <f t="shared" ca="1" si="12"/>
        <v>1.1988153096144909</v>
      </c>
      <c r="AH71" s="4">
        <f t="shared" ca="1" si="13"/>
        <v>1.1545434223721336</v>
      </c>
      <c r="AI71" s="8">
        <f t="shared" ca="1" si="33"/>
        <v>-0.11529988412075864</v>
      </c>
      <c r="AJ71" s="4">
        <f t="shared" ca="1" si="14"/>
        <v>0.26316382696027674</v>
      </c>
      <c r="AK71" s="4">
        <f t="shared" ca="1" si="34"/>
        <v>0.20175947880086653</v>
      </c>
      <c r="AL71" s="4">
        <f t="shared" ca="1" si="15"/>
        <v>-0.11529988412075864</v>
      </c>
      <c r="AM71" s="5">
        <f t="shared" ca="1" si="35"/>
        <v>-6.6776384652975057E-2</v>
      </c>
      <c r="AN71" s="5">
        <f t="shared" ca="1" si="36"/>
        <v>7.0798675866708257E-4</v>
      </c>
      <c r="AO71" s="5">
        <f t="shared" ca="1" si="16"/>
        <v>2.1053948303539406E-5</v>
      </c>
      <c r="AQ71" s="24">
        <f t="shared" ca="1" si="37"/>
        <v>-4.6429957865942303E-3</v>
      </c>
      <c r="AT71">
        <v>64</v>
      </c>
      <c r="AU71" s="12">
        <v>2.0493932684650087</v>
      </c>
      <c r="AV71" s="12">
        <v>12.690416052908178</v>
      </c>
      <c r="AW71" s="12">
        <v>-2.6288976400587551</v>
      </c>
    </row>
    <row r="72" spans="2:49" x14ac:dyDescent="0.2">
      <c r="B72" s="2">
        <v>56</v>
      </c>
      <c r="C72">
        <f t="shared" ca="1" si="2"/>
        <v>8.0655358924820675E-2</v>
      </c>
      <c r="D72" t="s">
        <v>10</v>
      </c>
      <c r="E72">
        <f ca="1">D71*SIN(2*PI()*C72)</f>
        <v>0.92166606425723407</v>
      </c>
      <c r="F72">
        <f t="shared" ca="1" si="3"/>
        <v>0.60038521588934846</v>
      </c>
      <c r="G72" t="s">
        <v>10</v>
      </c>
      <c r="H72">
        <f ca="1">G71*SIN(2*PI()*F72)</f>
        <v>-0.47844485523397356</v>
      </c>
      <c r="I72" s="8">
        <f t="shared" ca="1" si="4"/>
        <v>0.10172262061852445</v>
      </c>
      <c r="J72" s="14">
        <f t="shared" ca="1" si="5"/>
        <v>3.1616231596099179E-3</v>
      </c>
      <c r="K72" s="14">
        <f t="shared" ca="1" si="6"/>
        <v>3.319458013055776E-3</v>
      </c>
      <c r="L72" s="8">
        <f t="shared" ca="1" si="17"/>
        <v>94.660671073215866</v>
      </c>
      <c r="M72" s="8">
        <f t="shared" ca="1" si="18"/>
        <v>94.974893196331095</v>
      </c>
      <c r="N72" s="14">
        <f t="shared" ca="1" si="7"/>
        <v>-2.6256062039142769E-4</v>
      </c>
      <c r="O72" s="8">
        <f t="shared" ca="1" si="19"/>
        <v>9.6291315310756698</v>
      </c>
      <c r="P72" s="8">
        <f t="shared" ca="1" si="20"/>
        <v>9.626603300327039</v>
      </c>
      <c r="Q72" s="25">
        <f t="shared" si="8"/>
        <v>8.000320008538786E-5</v>
      </c>
      <c r="R72" s="8">
        <f t="shared" ca="1" si="21"/>
        <v>9.6291315310756698</v>
      </c>
      <c r="S72" s="5">
        <f t="shared" ca="1" si="9"/>
        <v>7.7036133652916392E-4</v>
      </c>
      <c r="T72" s="8">
        <f t="shared" ca="1" si="22"/>
        <v>3.1963497819597168E-2</v>
      </c>
      <c r="U72" s="8">
        <f t="shared" ca="1" si="23"/>
        <v>0.97950049362148195</v>
      </c>
      <c r="V72" s="5">
        <f t="shared" ca="1" si="10"/>
        <v>7.8363173974935595E-5</v>
      </c>
      <c r="W72" s="5">
        <f t="shared" ca="1" si="24"/>
        <v>-2.5717825727896598E-4</v>
      </c>
      <c r="X72" s="5">
        <f t="shared" ca="1" si="25"/>
        <v>104.28980260429154</v>
      </c>
      <c r="Y72" s="5">
        <f t="shared" ca="1" si="26"/>
        <v>104.60149649665813</v>
      </c>
      <c r="Z72" s="5">
        <f t="shared" ca="1" si="27"/>
        <v>3.1193136483068006E-2</v>
      </c>
      <c r="AA72" s="5">
        <f t="shared" ca="1" si="28"/>
        <v>-3.3554143125390159E-4</v>
      </c>
      <c r="AB72" s="4">
        <f t="shared" ca="1" si="29"/>
        <v>104.63235409170994</v>
      </c>
      <c r="AC72" s="30">
        <f t="shared" ca="1" si="30"/>
        <v>3.2846115235076745E-3</v>
      </c>
      <c r="AD72" s="30">
        <f t="shared" ca="1" si="31"/>
        <v>3.2846115235077807E-3</v>
      </c>
      <c r="AE72" s="32">
        <f t="shared" ca="1" si="32"/>
        <v>-1.0625181290357943E-16</v>
      </c>
      <c r="AF72" s="4">
        <f t="shared" si="11"/>
        <v>0.78</v>
      </c>
      <c r="AG72" s="4">
        <f t="shared" ca="1" si="12"/>
        <v>1.3265395717132726</v>
      </c>
      <c r="AH72" s="4">
        <f t="shared" ca="1" si="13"/>
        <v>1.2823807673816334</v>
      </c>
      <c r="AI72" s="8">
        <f t="shared" ca="1" si="33"/>
        <v>-9.2330518330844269E-2</v>
      </c>
      <c r="AJ72" s="4">
        <f t="shared" ca="1" si="14"/>
        <v>0.20175947880086653</v>
      </c>
      <c r="AK72" s="4">
        <f t="shared" ca="1" si="34"/>
        <v>0.17108480616291644</v>
      </c>
      <c r="AL72" s="4">
        <f t="shared" ca="1" si="15"/>
        <v>-9.2330518330844269E-2</v>
      </c>
      <c r="AM72" s="5">
        <f t="shared" ca="1" si="35"/>
        <v>-3.1193136483068006E-2</v>
      </c>
      <c r="AN72" s="5">
        <f t="shared" ca="1" si="36"/>
        <v>3.3554143125390159E-4</v>
      </c>
      <c r="AO72" s="5">
        <f t="shared" ca="1" si="16"/>
        <v>1.6141403951629294E-5</v>
      </c>
      <c r="AQ72" s="24">
        <f t="shared" ca="1" si="37"/>
        <v>-1.6678100991237906E-4</v>
      </c>
      <c r="AT72">
        <v>65</v>
      </c>
      <c r="AU72" s="12">
        <v>0.1272908224682083</v>
      </c>
      <c r="AV72" s="12">
        <v>2.7531885495969912</v>
      </c>
      <c r="AW72" s="12">
        <v>-5.8579442606157484</v>
      </c>
    </row>
    <row r="73" spans="2:49" x14ac:dyDescent="0.2">
      <c r="B73" s="2">
        <v>57</v>
      </c>
      <c r="C73">
        <f t="shared" ca="1" si="2"/>
        <v>0.13695850249573671</v>
      </c>
      <c r="D73">
        <f ca="1">SQRT(-2*LN(C73))</f>
        <v>1.9940297392611313</v>
      </c>
      <c r="E73">
        <f ca="1">D73*COS(2*PI()*C74)</f>
        <v>1.268060590025887</v>
      </c>
      <c r="F73">
        <f t="shared" ca="1" si="3"/>
        <v>0.68614131952051527</v>
      </c>
      <c r="G73">
        <f ca="1">SQRT(-2*LN(F73))</f>
        <v>0.86795353255856833</v>
      </c>
      <c r="H73">
        <f ca="1">G73*COS(2*PI()*F74)</f>
        <v>-0.49640597574431683</v>
      </c>
      <c r="I73" s="8">
        <f t="shared" ca="1" si="4"/>
        <v>8.7413562462841099E-2</v>
      </c>
      <c r="J73" s="14">
        <f t="shared" ca="1" si="5"/>
        <v>3.1617943556846045E-3</v>
      </c>
      <c r="K73" s="14">
        <f t="shared" ca="1" si="6"/>
        <v>4.4190822896497117E-3</v>
      </c>
      <c r="L73" s="8">
        <f t="shared" ca="1" si="17"/>
        <v>96.221306873101852</v>
      </c>
      <c r="M73" s="8">
        <f t="shared" ca="1" si="18"/>
        <v>96.646516746191722</v>
      </c>
      <c r="N73" s="14">
        <f t="shared" ca="1" si="7"/>
        <v>-2.7391718333025228E-4</v>
      </c>
      <c r="O73" s="8">
        <f t="shared" ca="1" si="19"/>
        <v>8.4110472186080898</v>
      </c>
      <c r="P73" s="8">
        <f t="shared" ca="1" si="20"/>
        <v>8.4087432882451107</v>
      </c>
      <c r="Q73" s="25">
        <f t="shared" si="8"/>
        <v>8.000320008538786E-5</v>
      </c>
      <c r="R73" s="8">
        <f t="shared" ca="1" si="21"/>
        <v>8.4110472186080898</v>
      </c>
      <c r="S73" s="5">
        <f t="shared" ca="1" si="9"/>
        <v>6.7291069355794803E-4</v>
      </c>
      <c r="T73" s="8">
        <f t="shared" ca="1" si="22"/>
        <v>3.7169109801158479E-2</v>
      </c>
      <c r="U73" s="8">
        <f t="shared" ca="1" si="23"/>
        <v>0.73523960142170419</v>
      </c>
      <c r="V73" s="5">
        <f t="shared" ca="1" si="10"/>
        <v>5.8821520943241423E-5</v>
      </c>
      <c r="W73" s="5">
        <f t="shared" ca="1" si="24"/>
        <v>-2.0139476069429055E-4</v>
      </c>
      <c r="X73" s="5">
        <f t="shared" ca="1" si="25"/>
        <v>104.63235409170994</v>
      </c>
      <c r="Y73" s="5">
        <f t="shared" ca="1" si="26"/>
        <v>105.05526003443683</v>
      </c>
      <c r="Z73" s="5">
        <f t="shared" ca="1" si="27"/>
        <v>3.6496199107600533E-2</v>
      </c>
      <c r="AA73" s="5">
        <f t="shared" ca="1" si="28"/>
        <v>-2.6021628163753194E-4</v>
      </c>
      <c r="AB73" s="4">
        <f t="shared" ca="1" si="29"/>
        <v>105.0914960172628</v>
      </c>
      <c r="AC73" s="30">
        <f t="shared" ca="1" si="30"/>
        <v>4.3881448481071228E-3</v>
      </c>
      <c r="AD73" s="30">
        <f t="shared" ca="1" si="31"/>
        <v>4.3881448481071358E-3</v>
      </c>
      <c r="AE73" s="32">
        <f t="shared" ca="1" si="32"/>
        <v>-1.3010426069826053E-17</v>
      </c>
      <c r="AF73" s="4">
        <f t="shared" si="11"/>
        <v>0.77600000000000002</v>
      </c>
      <c r="AG73" s="4">
        <f t="shared" ca="1" si="12"/>
        <v>1.4024753266227634</v>
      </c>
      <c r="AH73" s="4">
        <f t="shared" ca="1" si="13"/>
        <v>1.3584298955316729</v>
      </c>
      <c r="AI73" s="8">
        <f t="shared" ca="1" si="33"/>
        <v>-8.0386676679718327E-2</v>
      </c>
      <c r="AJ73" s="4">
        <f t="shared" ca="1" si="14"/>
        <v>0.17108480616291644</v>
      </c>
      <c r="AK73" s="4">
        <f t="shared" ca="1" si="34"/>
        <v>0.13645697141575042</v>
      </c>
      <c r="AL73" s="4">
        <f t="shared" ca="1" si="15"/>
        <v>-8.0386676679718327E-2</v>
      </c>
      <c r="AM73" s="5">
        <f t="shared" ca="1" si="35"/>
        <v>-3.6496199107600533E-2</v>
      </c>
      <c r="AN73" s="5">
        <f t="shared" ca="1" si="36"/>
        <v>2.6021628163753194E-4</v>
      </c>
      <c r="AO73" s="5">
        <f t="shared" ca="1" si="16"/>
        <v>1.3687331979021602E-5</v>
      </c>
      <c r="AQ73" s="24">
        <f t="shared" ca="1" si="37"/>
        <v>-1.5944607468179593E-3</v>
      </c>
      <c r="AT73">
        <v>66</v>
      </c>
      <c r="AU73" s="12">
        <v>-4.1677705583560867</v>
      </c>
      <c r="AV73" s="12">
        <v>-3.5529596461776887</v>
      </c>
      <c r="AW73" s="12">
        <v>9.6651608957979622</v>
      </c>
    </row>
    <row r="74" spans="2:49" x14ac:dyDescent="0.2">
      <c r="B74" s="2">
        <v>58</v>
      </c>
      <c r="C74">
        <f t="shared" ca="1" si="2"/>
        <v>0.85969136920372435</v>
      </c>
      <c r="D74" t="s">
        <v>10</v>
      </c>
      <c r="E74">
        <f ca="1">D73*SIN(2*PI()*C74)</f>
        <v>-1.5388882159146631</v>
      </c>
      <c r="F74">
        <f t="shared" ca="1" si="3"/>
        <v>0.65309804402627414</v>
      </c>
      <c r="G74" t="s">
        <v>10</v>
      </c>
      <c r="H74">
        <f ca="1">G73*SIN(2*PI()*F74)</f>
        <v>-0.71198626526515985</v>
      </c>
      <c r="I74" s="8">
        <f t="shared" ca="1" si="4"/>
        <v>7.1021335867420002E-2</v>
      </c>
      <c r="J74" s="14">
        <f t="shared" ca="1" si="5"/>
        <v>3.1619586315985606E-3</v>
      </c>
      <c r="K74" s="14">
        <f t="shared" ca="1" si="6"/>
        <v>-4.4559435703502848E-3</v>
      </c>
      <c r="L74" s="8">
        <f t="shared" ca="1" si="17"/>
        <v>98.122691395451255</v>
      </c>
      <c r="M74" s="8">
        <f t="shared" ca="1" si="18"/>
        <v>97.685462219622224</v>
      </c>
      <c r="N74" s="14">
        <f t="shared" ca="1" si="7"/>
        <v>-4.1021549080755282E-4</v>
      </c>
      <c r="O74" s="8">
        <f t="shared" ca="1" si="19"/>
        <v>6.9688046218115458</v>
      </c>
      <c r="P74" s="8">
        <f t="shared" ca="1" si="20"/>
        <v>6.965945910203267</v>
      </c>
      <c r="Q74" s="25">
        <f t="shared" si="8"/>
        <v>8.000320008538786E-5</v>
      </c>
      <c r="R74" s="8">
        <f t="shared" ca="1" si="21"/>
        <v>6.9688046218115458</v>
      </c>
      <c r="S74" s="5">
        <f t="shared" ca="1" si="9"/>
        <v>5.5752667051476473E-4</v>
      </c>
      <c r="T74" s="8">
        <f t="shared" ca="1" si="22"/>
        <v>-3.1052600147588507E-2</v>
      </c>
      <c r="U74" s="8">
        <f t="shared" ca="1" si="23"/>
        <v>0.49493381364010663</v>
      </c>
      <c r="V74" s="5">
        <f t="shared" ca="1" si="10"/>
        <v>3.9596288921673517E-5</v>
      </c>
      <c r="W74" s="5">
        <f t="shared" ca="1" si="24"/>
        <v>-2.0302951727963023E-4</v>
      </c>
      <c r="X74" s="5">
        <f t="shared" ca="1" si="25"/>
        <v>105.0914960172628</v>
      </c>
      <c r="Y74" s="5">
        <f t="shared" ca="1" si="26"/>
        <v>104.65140812982548</v>
      </c>
      <c r="Z74" s="5">
        <f t="shared" ca="1" si="27"/>
        <v>-3.1610126818103275E-2</v>
      </c>
      <c r="AA74" s="5">
        <f t="shared" ca="1" si="28"/>
        <v>-2.4262580620130374E-4</v>
      </c>
      <c r="AB74" s="4">
        <f t="shared" ca="1" si="29"/>
        <v>104.61955537720118</v>
      </c>
      <c r="AC74" s="30">
        <f t="shared" ca="1" si="30"/>
        <v>-4.4907595566447966E-3</v>
      </c>
      <c r="AD74" s="30">
        <f t="shared" ca="1" si="31"/>
        <v>-4.4907595566446796E-3</v>
      </c>
      <c r="AE74" s="32">
        <f t="shared" ca="1" si="32"/>
        <v>-1.1709383462843448E-16</v>
      </c>
      <c r="AF74" s="4">
        <f t="shared" si="11"/>
        <v>0.77200000000000002</v>
      </c>
      <c r="AG74" s="4">
        <f t="shared" ca="1" si="12"/>
        <v>1.5038361185603053</v>
      </c>
      <c r="AH74" s="4">
        <f t="shared" ca="1" si="13"/>
        <v>1.4599043532873277</v>
      </c>
      <c r="AI74" s="8">
        <f t="shared" ca="1" si="33"/>
        <v>-6.631178435852525E-2</v>
      </c>
      <c r="AJ74" s="4">
        <f t="shared" ca="1" si="14"/>
        <v>0.13645697141575042</v>
      </c>
      <c r="AK74" s="4">
        <f t="shared" ca="1" si="34"/>
        <v>0.16993328730912793</v>
      </c>
      <c r="AL74" s="4">
        <f t="shared" ca="1" si="15"/>
        <v>-6.631178435852525E-2</v>
      </c>
      <c r="AM74" s="5">
        <f t="shared" ca="1" si="35"/>
        <v>3.1610126818103275E-2</v>
      </c>
      <c r="AN74" s="5">
        <f t="shared" ca="1" si="36"/>
        <v>2.4262580620130374E-4</v>
      </c>
      <c r="AO74" s="5">
        <f t="shared" ca="1" si="16"/>
        <v>1.0916994387220332E-5</v>
      </c>
      <c r="AQ74" s="24">
        <f t="shared" ca="1" si="37"/>
        <v>-1.6126462746857183E-3</v>
      </c>
      <c r="AT74">
        <v>67</v>
      </c>
      <c r="AU74" s="12">
        <v>-2.6737683831196883</v>
      </c>
      <c r="AV74" s="12">
        <v>-10.251149169952622</v>
      </c>
      <c r="AW74" s="12">
        <v>1.3945953261469741</v>
      </c>
    </row>
    <row r="75" spans="2:49" x14ac:dyDescent="0.2">
      <c r="B75" s="2">
        <v>59</v>
      </c>
      <c r="C75">
        <f t="shared" ca="1" si="2"/>
        <v>0.58200595808131506</v>
      </c>
      <c r="D75">
        <f ca="1">SQRT(-2*LN(C75))</f>
        <v>1.0404562403580278</v>
      </c>
      <c r="E75">
        <f ca="1">D75*COS(2*PI()*C76)</f>
        <v>0.4475805105642135</v>
      </c>
      <c r="F75">
        <f t="shared" ca="1" si="3"/>
        <v>0.62707472162375089</v>
      </c>
      <c r="G75">
        <f ca="1">SQRT(-2*LN(F75))</f>
        <v>0.96611549227425331</v>
      </c>
      <c r="H75">
        <f ca="1">G75*COS(2*PI()*F76)</f>
        <v>-0.96018221821700955</v>
      </c>
      <c r="I75" s="8">
        <f t="shared" ca="1" si="4"/>
        <v>8.7305256200195067E-2</v>
      </c>
      <c r="J75" s="14">
        <f t="shared" ca="1" si="5"/>
        <v>3.1617955526719193E-3</v>
      </c>
      <c r="K75" s="14">
        <f t="shared" ca="1" si="6"/>
        <v>1.8168064643859783E-3</v>
      </c>
      <c r="L75" s="8">
        <f t="shared" ca="1" si="17"/>
        <v>96.219120417770327</v>
      </c>
      <c r="M75" s="8">
        <f t="shared" ca="1" si="18"/>
        <v>96.393931937742863</v>
      </c>
      <c r="N75" s="14">
        <f t="shared" ca="1" si="7"/>
        <v>-5.6711168701573111E-4</v>
      </c>
      <c r="O75" s="8">
        <f t="shared" ca="1" si="19"/>
        <v>8.4004349594308589</v>
      </c>
      <c r="P75" s="8">
        <f t="shared" ca="1" si="20"/>
        <v>8.3956709745893505</v>
      </c>
      <c r="Q75" s="25">
        <f t="shared" si="8"/>
        <v>8.000320008538786E-5</v>
      </c>
      <c r="R75" s="8">
        <f t="shared" ca="1" si="21"/>
        <v>8.4004349594308589</v>
      </c>
      <c r="S75" s="5">
        <f t="shared" ca="1" si="9"/>
        <v>6.7206167886363409E-4</v>
      </c>
      <c r="T75" s="8">
        <f t="shared" ca="1" si="22"/>
        <v>1.5261964537947948E-2</v>
      </c>
      <c r="U75" s="8">
        <f t="shared" ca="1" si="23"/>
        <v>0.7334021263261864</v>
      </c>
      <c r="V75" s="5">
        <f t="shared" ca="1" si="10"/>
        <v>5.8674517055522795E-5</v>
      </c>
      <c r="W75" s="5">
        <f t="shared" ca="1" si="24"/>
        <v>-4.1592091712176792E-4</v>
      </c>
      <c r="X75" s="5">
        <f t="shared" ca="1" si="25"/>
        <v>104.61955537720118</v>
      </c>
      <c r="Y75" s="5">
        <f t="shared" ca="1" si="26"/>
        <v>104.78960291233221</v>
      </c>
      <c r="Z75" s="5">
        <f t="shared" ca="1" si="27"/>
        <v>1.4589902859084314E-2</v>
      </c>
      <c r="AA75" s="5">
        <f t="shared" ca="1" si="28"/>
        <v>-4.7459543417729071E-4</v>
      </c>
      <c r="AB75" s="4">
        <f t="shared" ca="1" si="29"/>
        <v>104.80371821975712</v>
      </c>
      <c r="AC75" s="30">
        <f t="shared" ca="1" si="30"/>
        <v>1.7603099333767247E-3</v>
      </c>
      <c r="AD75" s="30">
        <f t="shared" ca="1" si="31"/>
        <v>1.7603099333766547E-3</v>
      </c>
      <c r="AE75" s="32">
        <f t="shared" ca="1" si="32"/>
        <v>7.0039460342563586E-17</v>
      </c>
      <c r="AF75" s="4">
        <f t="shared" si="11"/>
        <v>0.76800000000000002</v>
      </c>
      <c r="AG75" s="4">
        <f t="shared" ca="1" si="12"/>
        <v>1.4030895117321043</v>
      </c>
      <c r="AH75" s="4">
        <f t="shared" ca="1" si="13"/>
        <v>1.3592717071316911</v>
      </c>
      <c r="AI75" s="8">
        <f t="shared" ca="1" si="33"/>
        <v>-8.0295074177513581E-2</v>
      </c>
      <c r="AJ75" s="4">
        <f t="shared" ca="1" si="14"/>
        <v>0.16993328730912793</v>
      </c>
      <c r="AK75" s="4">
        <f t="shared" ca="1" si="34"/>
        <v>0.15463873638092718</v>
      </c>
      <c r="AL75" s="4">
        <f t="shared" ca="1" si="15"/>
        <v>-8.0295074177513581E-2</v>
      </c>
      <c r="AM75" s="5">
        <f t="shared" ca="1" si="35"/>
        <v>-1.4589902859084314E-2</v>
      </c>
      <c r="AN75" s="5">
        <f t="shared" ca="1" si="36"/>
        <v>4.7459543417729071E-4</v>
      </c>
      <c r="AO75" s="5">
        <f t="shared" ca="1" si="16"/>
        <v>1.3595206785759864E-5</v>
      </c>
      <c r="AQ75" s="24">
        <f t="shared" ca="1" si="37"/>
        <v>1.1928387100794927E-3</v>
      </c>
      <c r="AT75">
        <v>68</v>
      </c>
      <c r="AU75" s="12">
        <v>7.5877373519963642</v>
      </c>
      <c r="AV75" s="12">
        <v>-18.994415939150837</v>
      </c>
      <c r="AW75" s="12">
        <v>-17.559875358919275</v>
      </c>
    </row>
    <row r="76" spans="2:49" x14ac:dyDescent="0.2">
      <c r="B76" s="2">
        <v>60</v>
      </c>
      <c r="C76">
        <f t="shared" ca="1" si="2"/>
        <v>0.17922554532314805</v>
      </c>
      <c r="D76" t="s">
        <v>10</v>
      </c>
      <c r="E76">
        <f ca="1">D75*SIN(2*PI()*C76)</f>
        <v>0.93926613622712918</v>
      </c>
      <c r="F76">
        <f t="shared" ca="1" si="3"/>
        <v>0.48235221009000639</v>
      </c>
      <c r="G76" t="s">
        <v>10</v>
      </c>
      <c r="H76">
        <f ca="1">G75*SIN(2*PI()*F76)</f>
        <v>0.10690768088489155</v>
      </c>
      <c r="I76" s="8">
        <f t="shared" ca="1" si="4"/>
        <v>8.0171523001351691E-2</v>
      </c>
      <c r="J76" s="14">
        <f t="shared" ca="1" si="5"/>
        <v>3.1618711249448259E-3</v>
      </c>
      <c r="K76" s="14">
        <f t="shared" ca="1" si="6"/>
        <v>3.3755227636997898E-3</v>
      </c>
      <c r="L76" s="8">
        <f t="shared" ca="1" si="17"/>
        <v>97.025070544861947</v>
      </c>
      <c r="M76" s="8">
        <f t="shared" ca="1" si="18"/>
        <v>97.352580879135701</v>
      </c>
      <c r="N76" s="14">
        <f t="shared" ca="1" si="7"/>
        <v>1.0762014482490478E-4</v>
      </c>
      <c r="O76" s="8">
        <f t="shared" ca="1" si="19"/>
        <v>7.7786476748951703</v>
      </c>
      <c r="P76" s="8">
        <f t="shared" ca="1" si="20"/>
        <v>7.7794848140844843</v>
      </c>
      <c r="Q76" s="25">
        <f t="shared" si="8"/>
        <v>8.000320008538786E-5</v>
      </c>
      <c r="R76" s="8">
        <f t="shared" ca="1" si="21"/>
        <v>7.7786476748951703</v>
      </c>
      <c r="S76" s="5">
        <f t="shared" ca="1" si="9"/>
        <v>6.2231670632837538E-4</v>
      </c>
      <c r="T76" s="8">
        <f t="shared" ca="1" si="22"/>
        <v>2.6257002297409088E-2</v>
      </c>
      <c r="U76" s="8">
        <f t="shared" ca="1" si="23"/>
        <v>0.62362603098726899</v>
      </c>
      <c r="V76" s="5">
        <f t="shared" ca="1" si="10"/>
        <v>4.989207813553077E-5</v>
      </c>
      <c r="W76" s="5">
        <f t="shared" ca="1" si="24"/>
        <v>6.7114723771430452E-5</v>
      </c>
      <c r="X76" s="5">
        <f t="shared" ca="1" si="25"/>
        <v>104.80371821975712</v>
      </c>
      <c r="Y76" s="5">
        <f t="shared" ca="1" si="26"/>
        <v>105.13206569322018</v>
      </c>
      <c r="Z76" s="5">
        <f t="shared" ca="1" si="27"/>
        <v>2.5634685591080713E-2</v>
      </c>
      <c r="AA76" s="5">
        <f t="shared" ca="1" si="28"/>
        <v>1.7222645635899682E-5</v>
      </c>
      <c r="AB76" s="4">
        <f t="shared" ca="1" si="29"/>
        <v>105.15771760145691</v>
      </c>
      <c r="AC76" s="30">
        <f t="shared" ca="1" si="30"/>
        <v>3.3777368562202259E-3</v>
      </c>
      <c r="AD76" s="30">
        <f t="shared" ca="1" si="31"/>
        <v>3.3777368562202012E-3</v>
      </c>
      <c r="AE76" s="32">
        <f t="shared" ca="1" si="32"/>
        <v>2.4719809532669501E-17</v>
      </c>
      <c r="AF76" s="4">
        <f t="shared" si="11"/>
        <v>0.76400000000000001</v>
      </c>
      <c r="AG76" s="4">
        <f t="shared" ca="1" si="12"/>
        <v>1.4450558166957517</v>
      </c>
      <c r="AH76" s="4">
        <f t="shared" ca="1" si="13"/>
        <v>1.4013522699289274</v>
      </c>
      <c r="AI76" s="8">
        <f t="shared" ca="1" si="33"/>
        <v>-7.4221104050760434E-2</v>
      </c>
      <c r="AJ76" s="4">
        <f t="shared" ca="1" si="14"/>
        <v>0.15463873638092718</v>
      </c>
      <c r="AK76" s="4">
        <f t="shared" ca="1" si="34"/>
        <v>0.12925428951031304</v>
      </c>
      <c r="AL76" s="4">
        <f t="shared" ca="1" si="15"/>
        <v>-7.4221104050760434E-2</v>
      </c>
      <c r="AM76" s="5">
        <f t="shared" ca="1" si="35"/>
        <v>-2.5634685591080713E-2</v>
      </c>
      <c r="AN76" s="5">
        <f t="shared" ca="1" si="36"/>
        <v>-1.7222645635899682E-5</v>
      </c>
      <c r="AO76" s="5">
        <f t="shared" ca="1" si="16"/>
        <v>1.2371593767634863E-5</v>
      </c>
      <c r="AQ76" s="24">
        <f t="shared" ca="1" si="37"/>
        <v>-2.550897723348365E-4</v>
      </c>
      <c r="AT76">
        <v>69</v>
      </c>
      <c r="AU76" s="12">
        <v>-12.219262192331739</v>
      </c>
      <c r="AV76" s="12">
        <v>-0.11928805378429158</v>
      </c>
      <c r="AW76" s="12">
        <v>16.382093975299689</v>
      </c>
    </row>
    <row r="77" spans="2:49" x14ac:dyDescent="0.2">
      <c r="B77" s="2">
        <v>61</v>
      </c>
      <c r="C77">
        <f t="shared" ca="1" si="2"/>
        <v>0.62421398229026692</v>
      </c>
      <c r="D77">
        <f ca="1">SQRT(-2*LN(C77))</f>
        <v>0.97083680303074993</v>
      </c>
      <c r="E77">
        <f ca="1">D77*COS(2*PI()*C78)</f>
        <v>-0.96302320348989956</v>
      </c>
      <c r="F77">
        <f t="shared" ca="1" si="3"/>
        <v>0.25357767761944117</v>
      </c>
      <c r="G77">
        <f ca="1">SQRT(-2*LN(F77))</f>
        <v>1.6565537010906639</v>
      </c>
      <c r="H77">
        <f ca="1">G77*COS(2*PI()*F78)</f>
        <v>-0.93539093447479194</v>
      </c>
      <c r="I77" s="8">
        <f t="shared" ca="1" si="4"/>
        <v>6.8058205968289209E-2</v>
      </c>
      <c r="J77" s="14">
        <f t="shared" ca="1" si="5"/>
        <v>3.1619846982931707E-3</v>
      </c>
      <c r="K77" s="14">
        <f t="shared" ca="1" si="6"/>
        <v>-2.6415695323471766E-3</v>
      </c>
      <c r="L77" s="8">
        <f t="shared" ca="1" si="17"/>
        <v>98.456916499342043</v>
      </c>
      <c r="M77" s="8">
        <f t="shared" ca="1" si="18"/>
        <v>98.196835708468527</v>
      </c>
      <c r="N77" s="14">
        <f t="shared" ca="1" si="7"/>
        <v>-5.5144107157645283E-4</v>
      </c>
      <c r="O77" s="8">
        <f t="shared" ca="1" si="19"/>
        <v>6.7008011021148732</v>
      </c>
      <c r="P77" s="8">
        <f t="shared" ca="1" si="20"/>
        <v>6.6971060051747022</v>
      </c>
      <c r="Q77" s="25">
        <f t="shared" si="8"/>
        <v>8.000320008538786E-5</v>
      </c>
      <c r="R77" s="8">
        <f t="shared" ca="1" si="21"/>
        <v>6.7008011021148732</v>
      </c>
      <c r="S77" s="5">
        <f t="shared" ca="1" si="9"/>
        <v>5.3608553130488372E-4</v>
      </c>
      <c r="T77" s="8">
        <f t="shared" ca="1" si="22"/>
        <v>-1.770063203366503E-2</v>
      </c>
      <c r="U77" s="8">
        <f t="shared" ca="1" si="23"/>
        <v>0.45604450156027337</v>
      </c>
      <c r="V77" s="5">
        <f t="shared" ca="1" si="10"/>
        <v>3.6485019506167529E-5</v>
      </c>
      <c r="W77" s="5">
        <f t="shared" ca="1" si="24"/>
        <v>-2.5148166862694647E-4</v>
      </c>
      <c r="X77" s="5">
        <f t="shared" ca="1" si="25"/>
        <v>105.15771760145691</v>
      </c>
      <c r="Y77" s="5">
        <f t="shared" ca="1" si="26"/>
        <v>104.89394171364323</v>
      </c>
      <c r="Z77" s="5">
        <f t="shared" ca="1" si="27"/>
        <v>-1.8236717564969914E-2</v>
      </c>
      <c r="AA77" s="5">
        <f t="shared" ca="1" si="28"/>
        <v>-2.8796668813311398E-4</v>
      </c>
      <c r="AB77" s="4">
        <f t="shared" ca="1" si="29"/>
        <v>104.87541702939012</v>
      </c>
      <c r="AC77" s="30">
        <f t="shared" ca="1" si="30"/>
        <v>-2.6845444966454579E-3</v>
      </c>
      <c r="AD77" s="30">
        <f t="shared" ca="1" si="31"/>
        <v>-2.6845444966454345E-3</v>
      </c>
      <c r="AE77" s="32">
        <f t="shared" ca="1" si="32"/>
        <v>-2.3418766925686896E-17</v>
      </c>
      <c r="AF77" s="4">
        <f t="shared" si="11"/>
        <v>0.76</v>
      </c>
      <c r="AG77" s="4">
        <f t="shared" ca="1" si="12"/>
        <v>1.5242635913910205</v>
      </c>
      <c r="AH77" s="4">
        <f t="shared" ca="1" si="13"/>
        <v>1.4806746019556138</v>
      </c>
      <c r="AI77" s="8">
        <f t="shared" ca="1" si="33"/>
        <v>-6.3721439138785918E-2</v>
      </c>
      <c r="AJ77" s="4">
        <f t="shared" ca="1" si="14"/>
        <v>0.12925428951031304</v>
      </c>
      <c r="AK77" s="4">
        <f t="shared" ca="1" si="34"/>
        <v>0.14732999526199109</v>
      </c>
      <c r="AL77" s="4">
        <f t="shared" ca="1" si="15"/>
        <v>-6.3721439138785918E-2</v>
      </c>
      <c r="AM77" s="5">
        <f t="shared" ca="1" si="35"/>
        <v>1.8236717564969914E-2</v>
      </c>
      <c r="AN77" s="5">
        <f t="shared" ca="1" si="36"/>
        <v>2.8796668813311398E-4</v>
      </c>
      <c r="AO77" s="5">
        <f t="shared" ca="1" si="16"/>
        <v>1.0340756785588222E-5</v>
      </c>
      <c r="AQ77" s="24">
        <f t="shared" ca="1" si="37"/>
        <v>4.5931925821056569E-4</v>
      </c>
      <c r="AT77">
        <v>70</v>
      </c>
      <c r="AU77" s="12">
        <v>-4.7906625163092844</v>
      </c>
      <c r="AV77" s="12">
        <v>-0.75034168899910447</v>
      </c>
      <c r="AW77" s="12">
        <v>-7.6135591642623615</v>
      </c>
    </row>
    <row r="78" spans="2:49" x14ac:dyDescent="0.2">
      <c r="B78" s="2">
        <v>62</v>
      </c>
      <c r="C78">
        <f t="shared" ca="1" si="2"/>
        <v>0.5202059510841639</v>
      </c>
      <c r="D78" t="s">
        <v>10</v>
      </c>
      <c r="E78">
        <f ca="1">D77*SIN(2*PI()*C78)</f>
        <v>-0.12292439814381305</v>
      </c>
      <c r="F78">
        <f t="shared" ca="1" si="3"/>
        <v>0.34549649950071604</v>
      </c>
      <c r="G78" t="s">
        <v>10</v>
      </c>
      <c r="H78">
        <f ca="1">G77*SIN(2*PI()*F78)</f>
        <v>1.367191999793574</v>
      </c>
      <c r="I78" s="8">
        <f t="shared" ca="1" si="4"/>
        <v>7.7038871773683626E-2</v>
      </c>
      <c r="J78" s="14">
        <f t="shared" ca="1" si="5"/>
        <v>3.1619022763036708E-3</v>
      </c>
      <c r="K78" s="14">
        <f t="shared" ca="1" si="6"/>
        <v>1.1325129824601987E-5</v>
      </c>
      <c r="L78" s="8">
        <f t="shared" ca="1" si="17"/>
        <v>97.37384580807165</v>
      </c>
      <c r="M78" s="8">
        <f t="shared" ca="1" si="18"/>
        <v>97.374948579516953</v>
      </c>
      <c r="N78" s="14">
        <f t="shared" ca="1" si="7"/>
        <v>9.0509749737677225E-4</v>
      </c>
      <c r="O78" s="8">
        <f t="shared" ca="1" si="19"/>
        <v>7.5015712213184722</v>
      </c>
      <c r="P78" s="8">
        <f t="shared" ca="1" si="20"/>
        <v>7.5083608746572814</v>
      </c>
      <c r="Q78" s="25">
        <f t="shared" si="8"/>
        <v>8.000320008538786E-5</v>
      </c>
      <c r="R78" s="8">
        <f t="shared" ca="1" si="21"/>
        <v>7.5015712213184722</v>
      </c>
      <c r="S78" s="5">
        <f t="shared" ca="1" si="9"/>
        <v>6.001497033739291E-4</v>
      </c>
      <c r="T78" s="8">
        <f t="shared" ca="1" si="22"/>
        <v>8.4956267969929779E-5</v>
      </c>
      <c r="U78" s="8">
        <f t="shared" ca="1" si="23"/>
        <v>0.57791258342030905</v>
      </c>
      <c r="V78" s="5">
        <f t="shared" ca="1" si="10"/>
        <v>4.6234856043238389E-5</v>
      </c>
      <c r="W78" s="5">
        <f t="shared" ca="1" si="24"/>
        <v>5.230672329562668E-4</v>
      </c>
      <c r="X78" s="5">
        <f t="shared" ca="1" si="25"/>
        <v>104.87541702939012</v>
      </c>
      <c r="Y78" s="5">
        <f t="shared" ca="1" si="26"/>
        <v>104.88330945417424</v>
      </c>
      <c r="Z78" s="5">
        <f t="shared" ca="1" si="27"/>
        <v>-5.1519343540399937E-4</v>
      </c>
      <c r="AA78" s="5">
        <f t="shared" ca="1" si="28"/>
        <v>4.7683237691302841E-4</v>
      </c>
      <c r="AB78" s="4">
        <f t="shared" ca="1" si="29"/>
        <v>104.88327109311575</v>
      </c>
      <c r="AC78" s="30">
        <f t="shared" ca="1" si="30"/>
        <v>7.4889463594907113E-5</v>
      </c>
      <c r="AD78" s="30">
        <f t="shared" ca="1" si="31"/>
        <v>7.4889463594830541E-5</v>
      </c>
      <c r="AE78" s="32">
        <f t="shared" ca="1" si="32"/>
        <v>7.6571778431788751E-17</v>
      </c>
      <c r="AF78" s="4">
        <f t="shared" si="11"/>
        <v>0.75600000000000001</v>
      </c>
      <c r="AG78" s="4">
        <f t="shared" ca="1" si="12"/>
        <v>1.4645021046844704</v>
      </c>
      <c r="AH78" s="4">
        <f t="shared" ca="1" si="13"/>
        <v>1.421027974445902</v>
      </c>
      <c r="AI78" s="8">
        <f t="shared" ca="1" si="33"/>
        <v>-7.1528404213317631E-2</v>
      </c>
      <c r="AJ78" s="4">
        <f t="shared" ca="1" si="14"/>
        <v>0.14732999526199109</v>
      </c>
      <c r="AK78" s="4">
        <f t="shared" ca="1" si="34"/>
        <v>0.145735487374127</v>
      </c>
      <c r="AL78" s="4">
        <f t="shared" ca="1" si="15"/>
        <v>-7.1528404213317631E-2</v>
      </c>
      <c r="AM78" s="5">
        <f t="shared" ca="1" si="35"/>
        <v>5.1519343540399937E-4</v>
      </c>
      <c r="AN78" s="5">
        <f t="shared" ca="1" si="36"/>
        <v>-4.7683237691302841E-4</v>
      </c>
      <c r="AO78" s="5">
        <f t="shared" ca="1" si="16"/>
        <v>1.1786871089524318E-5</v>
      </c>
      <c r="AQ78" s="24">
        <f t="shared" ca="1" si="37"/>
        <v>1.644655817444578E-3</v>
      </c>
      <c r="AT78">
        <v>71</v>
      </c>
      <c r="AU78" s="12">
        <v>-6.2847572595607071</v>
      </c>
      <c r="AV78" s="12">
        <v>-0.83003985514689271</v>
      </c>
      <c r="AW78" s="12">
        <v>-29.879047330116613</v>
      </c>
    </row>
    <row r="79" spans="2:49" x14ac:dyDescent="0.2">
      <c r="B79" s="2">
        <v>63</v>
      </c>
      <c r="C79">
        <f t="shared" ca="1" si="2"/>
        <v>0.13553875383757175</v>
      </c>
      <c r="D79">
        <f ca="1">SQRT(-2*LN(C79))</f>
        <v>1.9992486955719198</v>
      </c>
      <c r="E79">
        <f ca="1">D79*COS(2*PI()*C80)</f>
        <v>1.2621886569874299</v>
      </c>
      <c r="F79">
        <f t="shared" ca="1" si="3"/>
        <v>5.6082648027124926E-2</v>
      </c>
      <c r="G79">
        <f ca="1">SQRT(-2*LN(F79))</f>
        <v>2.4003869765632628</v>
      </c>
      <c r="H79">
        <f ca="1">G79*COS(2*PI()*F80)</f>
        <v>2.0045480623849707</v>
      </c>
      <c r="I79" s="8">
        <f t="shared" ca="1" si="4"/>
        <v>7.6461684229261279E-2</v>
      </c>
      <c r="J79" s="14">
        <f t="shared" ca="1" si="5"/>
        <v>3.1619078804319915E-3</v>
      </c>
      <c r="K79" s="14">
        <f t="shared" ca="1" si="6"/>
        <v>4.4005784942173776E-3</v>
      </c>
      <c r="L79" s="8">
        <f t="shared" ca="1" si="17"/>
        <v>97.433352835230181</v>
      </c>
      <c r="M79" s="8">
        <f t="shared" ca="1" si="18"/>
        <v>97.862115952336396</v>
      </c>
      <c r="N79" s="14">
        <f t="shared" ca="1" si="7"/>
        <v>1.3086430382787118E-3</v>
      </c>
      <c r="O79" s="8">
        <f t="shared" ca="1" si="19"/>
        <v>7.4499182578855692</v>
      </c>
      <c r="P79" s="8">
        <f t="shared" ca="1" si="20"/>
        <v>7.4596675415494964</v>
      </c>
      <c r="Q79" s="25">
        <f t="shared" si="8"/>
        <v>8.000320008538786E-5</v>
      </c>
      <c r="R79" s="8">
        <f t="shared" ca="1" si="21"/>
        <v>7.4499182578855692</v>
      </c>
      <c r="S79" s="5">
        <f t="shared" ca="1" si="9"/>
        <v>5.9601730100540334E-4</v>
      </c>
      <c r="T79" s="8">
        <f t="shared" ca="1" si="22"/>
        <v>3.2783950069328625E-2</v>
      </c>
      <c r="U79" s="8">
        <f t="shared" ca="1" si="23"/>
        <v>0.56963329736825474</v>
      </c>
      <c r="V79" s="5">
        <f t="shared" ca="1" si="10"/>
        <v>4.5572486664651723E-5</v>
      </c>
      <c r="W79" s="5">
        <f t="shared" ca="1" si="24"/>
        <v>7.4544664897271376E-4</v>
      </c>
      <c r="X79" s="5">
        <f t="shared" ca="1" si="25"/>
        <v>104.88327109311575</v>
      </c>
      <c r="Y79" s="5">
        <f t="shared" ca="1" si="26"/>
        <v>105.32178349388589</v>
      </c>
      <c r="Z79" s="5">
        <f t="shared" ca="1" si="27"/>
        <v>3.218793276832322E-2</v>
      </c>
      <c r="AA79" s="5">
        <f t="shared" ca="1" si="28"/>
        <v>6.9987416230806202E-4</v>
      </c>
      <c r="AB79" s="4">
        <f t="shared" ca="1" si="29"/>
        <v>105.35467130081652</v>
      </c>
      <c r="AC79" s="30">
        <f t="shared" ca="1" si="30"/>
        <v>4.4945223655568078E-3</v>
      </c>
      <c r="AD79" s="30">
        <f t="shared" ca="1" si="31"/>
        <v>4.4945223655568061E-3</v>
      </c>
      <c r="AE79" s="32">
        <f t="shared" ca="1" si="32"/>
        <v>0</v>
      </c>
      <c r="AF79" s="4">
        <f t="shared" si="11"/>
        <v>0.752</v>
      </c>
      <c r="AG79" s="4">
        <f t="shared" ca="1" si="12"/>
        <v>1.4681586445568122</v>
      </c>
      <c r="AH79" s="4">
        <f t="shared" ca="1" si="13"/>
        <v>1.4247996777794547</v>
      </c>
      <c r="AI79" s="8">
        <f t="shared" ca="1" si="33"/>
        <v>-7.103056741309588E-2</v>
      </c>
      <c r="AJ79" s="4">
        <f t="shared" ca="1" si="14"/>
        <v>0.145735487374127</v>
      </c>
      <c r="AK79" s="4">
        <f t="shared" ca="1" si="34"/>
        <v>0.11448803382576234</v>
      </c>
      <c r="AL79" s="4">
        <f t="shared" ca="1" si="15"/>
        <v>-7.103056741309588E-2</v>
      </c>
      <c r="AM79" s="5">
        <f t="shared" ca="1" si="35"/>
        <v>-3.218793276832322E-2</v>
      </c>
      <c r="AN79" s="5">
        <f t="shared" ca="1" si="36"/>
        <v>-6.9987416230806202E-4</v>
      </c>
      <c r="AO79" s="5">
        <f t="shared" ca="1" si="16"/>
        <v>1.1659305355933799E-5</v>
      </c>
      <c r="AQ79" s="24">
        <f t="shared" ca="1" si="37"/>
        <v>-1.6286940769106807E-3</v>
      </c>
      <c r="AT79">
        <v>72</v>
      </c>
      <c r="AU79" s="12">
        <v>-3.6251957961688088</v>
      </c>
      <c r="AV79" s="12">
        <v>-2.9723260138749663</v>
      </c>
      <c r="AW79" s="12">
        <v>-3.3495039501027009</v>
      </c>
    </row>
    <row r="80" spans="2:49" x14ac:dyDescent="0.2">
      <c r="B80" s="2">
        <v>64</v>
      </c>
      <c r="C80">
        <f t="shared" ca="1" si="2"/>
        <v>0.14125437255630879</v>
      </c>
      <c r="D80" t="s">
        <v>10</v>
      </c>
      <c r="E80">
        <f ca="1">D79*SIN(2*PI()*C80)</f>
        <v>1.550443530386802</v>
      </c>
      <c r="F80">
        <f t="shared" ca="1" si="3"/>
        <v>0.90729332510024119</v>
      </c>
      <c r="G80" t="s">
        <v>10</v>
      </c>
      <c r="H80">
        <f ca="1">G79*SIN(2*PI()*F80)</f>
        <v>-1.3204713941782993</v>
      </c>
      <c r="I80" s="8">
        <f t="shared" ca="1" si="4"/>
        <v>6.1306397219505607E-2</v>
      </c>
      <c r="J80" s="14">
        <f t="shared" ca="1" si="5"/>
        <v>3.1620399444447227E-3</v>
      </c>
      <c r="K80" s="14">
        <f t="shared" ca="1" si="6"/>
        <v>5.316647851005829E-3</v>
      </c>
      <c r="L80" s="8">
        <f t="shared" ca="1" si="17"/>
        <v>99.268855418975164</v>
      </c>
      <c r="M80" s="8">
        <f t="shared" ca="1" si="18"/>
        <v>99.796632965810261</v>
      </c>
      <c r="N80" s="14">
        <f t="shared" ca="1" si="7"/>
        <v>-7.9482339854797246E-4</v>
      </c>
      <c r="O80" s="8">
        <f t="shared" ca="1" si="19"/>
        <v>6.0858158818413628</v>
      </c>
      <c r="P80" s="8">
        <f t="shared" ca="1" si="20"/>
        <v>6.0809787329792204</v>
      </c>
      <c r="Q80" s="25">
        <f t="shared" si="8"/>
        <v>8.000320008538786E-5</v>
      </c>
      <c r="R80" s="8">
        <f t="shared" ca="1" si="21"/>
        <v>6.0858158818413628</v>
      </c>
      <c r="S80" s="5">
        <f t="shared" ca="1" si="9"/>
        <v>4.8688474567778572E-4</v>
      </c>
      <c r="T80" s="8">
        <f t="shared" ca="1" si="22"/>
        <v>3.2356139929809027E-2</v>
      </c>
      <c r="U80" s="8">
        <f t="shared" ca="1" si="23"/>
        <v>0.37309944585694238</v>
      </c>
      <c r="V80" s="5">
        <f t="shared" ca="1" si="10"/>
        <v>2.9849149618640297E-5</v>
      </c>
      <c r="W80" s="5">
        <f t="shared" ca="1" si="24"/>
        <v>-2.9654816955238016E-4</v>
      </c>
      <c r="X80" s="5">
        <f t="shared" ca="1" si="25"/>
        <v>105.35467130081652</v>
      </c>
      <c r="Y80" s="5">
        <f t="shared" ca="1" si="26"/>
        <v>105.87761169878948</v>
      </c>
      <c r="Z80" s="5">
        <f t="shared" ca="1" si="27"/>
        <v>3.1869255184131244E-2</v>
      </c>
      <c r="AA80" s="5">
        <f t="shared" ca="1" si="28"/>
        <v>-3.2639731917102048E-4</v>
      </c>
      <c r="AB80" s="4">
        <f t="shared" ca="1" si="29"/>
        <v>105.90915455665444</v>
      </c>
      <c r="AC80" s="30">
        <f t="shared" ca="1" si="30"/>
        <v>5.2630153840518279E-3</v>
      </c>
      <c r="AD80" s="30">
        <f t="shared" ca="1" si="31"/>
        <v>5.2630153840518236E-3</v>
      </c>
      <c r="AE80" s="32">
        <f t="shared" ca="1" si="32"/>
        <v>0</v>
      </c>
      <c r="AF80" s="4">
        <f t="shared" si="11"/>
        <v>0.748</v>
      </c>
      <c r="AG80" s="4">
        <f t="shared" ca="1" si="12"/>
        <v>1.5738157034886862</v>
      </c>
      <c r="AH80" s="4">
        <f t="shared" ca="1" si="13"/>
        <v>1.5305722068678069</v>
      </c>
      <c r="AI80" s="8">
        <f t="shared" ca="1" si="33"/>
        <v>-5.7765031267239086E-2</v>
      </c>
      <c r="AJ80" s="4">
        <f t="shared" ca="1" si="14"/>
        <v>0.11448803382576234</v>
      </c>
      <c r="AK80" s="4">
        <f t="shared" ca="1" si="34"/>
        <v>8.5339112390857785E-2</v>
      </c>
      <c r="AL80" s="4">
        <f t="shared" ca="1" si="15"/>
        <v>-5.7765031267239086E-2</v>
      </c>
      <c r="AM80" s="5">
        <f t="shared" ca="1" si="35"/>
        <v>-3.1869255184131244E-2</v>
      </c>
      <c r="AN80" s="5">
        <f t="shared" ca="1" si="36"/>
        <v>3.2639731917102048E-4</v>
      </c>
      <c r="AO80" s="5">
        <f t="shared" ca="1" si="16"/>
        <v>9.1594090775451179E-6</v>
      </c>
      <c r="AQ80" s="24">
        <f t="shared" ca="1" si="37"/>
        <v>-2.3847770209781275E-3</v>
      </c>
      <c r="AT80">
        <v>73</v>
      </c>
      <c r="AU80" s="12">
        <v>1.8184387473600474</v>
      </c>
      <c r="AV80" s="12">
        <v>-16.104374788375793</v>
      </c>
      <c r="AW80" s="12">
        <v>-15.554361807220968</v>
      </c>
    </row>
    <row r="81" spans="2:49" x14ac:dyDescent="0.2">
      <c r="B81" s="2">
        <v>65</v>
      </c>
      <c r="C81">
        <f t="shared" ref="C81:C144" ca="1" si="38">RAND()+sim_num*0</f>
        <v>0.99830404749501478</v>
      </c>
      <c r="D81">
        <f ca="1">SQRT(-2*LN(C81))</f>
        <v>5.8264779421243119E-2</v>
      </c>
      <c r="E81">
        <f ca="1">D81*COS(2*PI()*C82)</f>
        <v>-5.4189605018155819E-2</v>
      </c>
      <c r="F81">
        <f t="shared" ref="F81:F144" ca="1" si="39">RAND()+sim_num*0</f>
        <v>0.92166538143674515</v>
      </c>
      <c r="G81">
        <f ca="1">SQRT(-2*LN(F81))</f>
        <v>0.40391347627339236</v>
      </c>
      <c r="H81">
        <f ca="1">G81*COS(2*PI()*F82)</f>
        <v>0.40084185276867212</v>
      </c>
      <c r="I81" s="8">
        <f t="shared" ref="I81:I144" ca="1" si="40">IFERROR(MIN(Leverage_Cap,-AL81/(1+AL81)),Leverage_Cap)</f>
        <v>4.6873067893041666E-2</v>
      </c>
      <c r="J81" s="14">
        <f t="shared" ref="J81:J144" ca="1" si="41">IFERROR(SQRT(sigma_unit*sigma_unit-I81*I81*sigma_unit_m*sigma_unit_m),0)</f>
        <v>3.1621387012910297E-3</v>
      </c>
      <c r="K81" s="14">
        <f t="shared" ref="K81:K144" ca="1" si="42">EXP(mu_unit_E+J81*E81)-1</f>
        <v>2.2867109401403241E-4</v>
      </c>
      <c r="L81" s="8">
        <f t="shared" ca="1" si="17"/>
        <v>101.16714031989513</v>
      </c>
      <c r="M81" s="8">
        <f t="shared" ca="1" si="18"/>
        <v>101.19027432055034</v>
      </c>
      <c r="N81" s="14">
        <f t="shared" ref="N81:N144" ca="1" si="43">EXP(mu_unit_m+sigma_unit_m*H81)-1</f>
        <v>2.9355772689299009E-4</v>
      </c>
      <c r="O81" s="8">
        <f t="shared" ca="1" si="19"/>
        <v>4.7420142367593172</v>
      </c>
      <c r="P81" s="8">
        <f t="shared" ca="1" si="20"/>
        <v>4.7434062916795545</v>
      </c>
      <c r="Q81" s="25">
        <f t="shared" ref="Q81:Q144" si="44">EXP(r_OIS/t_per_yr)-1</f>
        <v>8.000320008538786E-5</v>
      </c>
      <c r="R81" s="8">
        <f t="shared" ca="1" si="21"/>
        <v>4.7420142367593172</v>
      </c>
      <c r="S81" s="5">
        <f t="shared" ref="S81:S144" ca="1" si="45">R81*Q81</f>
        <v>3.7937631379121345E-4</v>
      </c>
      <c r="T81" s="8">
        <f t="shared" ca="1" si="22"/>
        <v>1.08436158334987E-3</v>
      </c>
      <c r="U81" s="8">
        <f t="shared" ca="1" si="23"/>
        <v>0.22227275526938964</v>
      </c>
      <c r="V81" s="5">
        <f t="shared" ref="V81:V144" ca="1" si="46">U81*Q81</f>
        <v>1.7782531713347427E-5</v>
      </c>
      <c r="W81" s="5">
        <f t="shared" ca="1" si="24"/>
        <v>6.5249884787123909E-5</v>
      </c>
      <c r="X81" s="5">
        <f t="shared" ca="1" si="25"/>
        <v>105.90915455665444</v>
      </c>
      <c r="Y81" s="5">
        <f t="shared" ca="1" si="26"/>
        <v>105.93368061222989</v>
      </c>
      <c r="Z81" s="5">
        <f t="shared" ca="1" si="27"/>
        <v>7.0498526955865652E-4</v>
      </c>
      <c r="AA81" s="5">
        <f t="shared" ca="1" si="28"/>
        <v>4.7467353073776485E-5</v>
      </c>
      <c r="AB81" s="4">
        <f t="shared" ca="1" si="29"/>
        <v>105.93443306485253</v>
      </c>
      <c r="AC81" s="30">
        <f t="shared" ca="1" si="30"/>
        <v>2.3868104984781091E-4</v>
      </c>
      <c r="AD81" s="30">
        <f t="shared" ca="1" si="31"/>
        <v>2.3868104984795153E-4</v>
      </c>
      <c r="AE81" s="32">
        <f t="shared" ca="1" si="32"/>
        <v>-1.4062102177136993E-16</v>
      </c>
      <c r="AF81" s="4">
        <f t="shared" ref="AF81:AF144" si="47">($B$266-B80)/t_per_yr</f>
        <v>0.74399999999999999</v>
      </c>
      <c r="AG81" s="4">
        <f t="shared" ref="AG81:AG144" ca="1" si="48">(LN(X81/strike)+(r_OIS+sigma*sigma*0.5)*AF81)/(sigma*SQRT(AF81))</f>
        <v>1.6977830674012424</v>
      </c>
      <c r="AH81" s="4">
        <f t="shared" ref="AH81:AH144" ca="1" si="49">AG81-sigma*SQRT(AF81)</f>
        <v>1.6546553500955468</v>
      </c>
      <c r="AI81" s="8">
        <f t="shared" ca="1" si="33"/>
        <v>-4.4774356443593843E-2</v>
      </c>
      <c r="AJ81" s="4">
        <f t="shared" ref="AJ81:AJ144" ca="1" si="50">IF(X81&lt;=0,strike*EXP(-r_OIS*AF81),strike*EXP(-r_OIS*AF81)*NORMDIST(-AH81,0,1,TRUE)-X81*NORMDIST(-AG81,0,1,TRUE))</f>
        <v>8.5339112390857785E-2</v>
      </c>
      <c r="AK81" s="4">
        <f t="shared" ca="1" si="34"/>
        <v>8.3447034731081615E-2</v>
      </c>
      <c r="AL81" s="4">
        <f t="shared" ref="AL81:AL144" ca="1" si="51">IF(MOD(B80,rebal_interv)=0,AI81,AL80)</f>
        <v>-4.4774356443593843E-2</v>
      </c>
      <c r="AM81" s="5">
        <f t="shared" ca="1" si="35"/>
        <v>-7.0498526955865652E-4</v>
      </c>
      <c r="AN81" s="5">
        <f t="shared" ca="1" si="36"/>
        <v>-4.7467353073776485E-5</v>
      </c>
      <c r="AO81" s="5">
        <f t="shared" ref="AO81:AO144" ca="1" si="52">AJ81*Q81</f>
        <v>6.8274020837151974E-6</v>
      </c>
      <c r="AQ81" s="24">
        <f t="shared" ca="1" si="37"/>
        <v>1.1464524392274522E-3</v>
      </c>
      <c r="AT81">
        <v>74</v>
      </c>
      <c r="AU81" s="12">
        <v>5.2743904679430846</v>
      </c>
      <c r="AV81" s="12">
        <v>-5.4693097101407009</v>
      </c>
      <c r="AW81" s="12">
        <v>-19.704598331856772</v>
      </c>
    </row>
    <row r="82" spans="2:49" x14ac:dyDescent="0.2">
      <c r="B82" s="2">
        <v>66</v>
      </c>
      <c r="C82">
        <f t="shared" ca="1" si="38"/>
        <v>0.44012168481951242</v>
      </c>
      <c r="D82" t="s">
        <v>10</v>
      </c>
      <c r="E82">
        <f ca="1">D81*SIN(2*PI()*C82)</f>
        <v>2.1407270470155153E-2</v>
      </c>
      <c r="F82">
        <f t="shared" ca="1" si="39"/>
        <v>1.9640410252558915E-2</v>
      </c>
      <c r="G82" t="s">
        <v>10</v>
      </c>
      <c r="H82">
        <f ca="1">G81*SIN(2*PI()*F82)</f>
        <v>4.9718260068454409E-2</v>
      </c>
      <c r="I82" s="8">
        <f t="shared" ca="1" si="40"/>
        <v>4.6035857268228418E-2</v>
      </c>
      <c r="J82" s="14">
        <f t="shared" ca="1" si="41"/>
        <v>3.1621436210169571E-3</v>
      </c>
      <c r="K82" s="14">
        <f t="shared" ca="1" si="42"/>
        <v>4.678022491202416E-4</v>
      </c>
      <c r="L82" s="8">
        <f t="shared" ref="L82:L145" ca="1" si="53">AB81-O82</f>
        <v>101.27227697672359</v>
      </c>
      <c r="M82" s="8">
        <f t="shared" ref="M82:M145" ca="1" si="54">L82*(1+K82)</f>
        <v>101.31965237566683</v>
      </c>
      <c r="N82" s="14">
        <f t="shared" ca="1" si="43"/>
        <v>7.1447140848723834E-5</v>
      </c>
      <c r="O82" s="8">
        <f t="shared" ref="O82:O145" ca="1" si="55">-AB81*AL82</f>
        <v>4.6621560881289419</v>
      </c>
      <c r="P82" s="8">
        <f t="shared" ref="P82:P145" ca="1" si="56">O82*(1+N82)</f>
        <v>4.6624891858516291</v>
      </c>
      <c r="Q82" s="25">
        <f t="shared" si="44"/>
        <v>8.000320008538786E-5</v>
      </c>
      <c r="R82" s="8">
        <f t="shared" ref="R82:R145" ca="1" si="57">-AL82*AB81</f>
        <v>4.6621560881289419</v>
      </c>
      <c r="S82" s="5">
        <f t="shared" ca="1" si="45"/>
        <v>3.729874063478889E-4</v>
      </c>
      <c r="T82" s="8">
        <f t="shared" ref="T82:T145" ca="1" si="58">R82*K82</f>
        <v>2.1809671037763463E-3</v>
      </c>
      <c r="U82" s="8">
        <f t="shared" ref="U82:U145" ca="1" si="59">-AL82*I82*AB81</f>
        <v>0.2146263522353061</v>
      </c>
      <c r="V82" s="5">
        <f t="shared" ca="1" si="46"/>
        <v>1.7170795001478125E-5</v>
      </c>
      <c r="W82" s="5">
        <f t="shared" ref="W82:W145" ca="1" si="60">U82*N82</f>
        <v>1.5334439218003729E-5</v>
      </c>
      <c r="X82" s="5">
        <f t="shared" ref="X82:X145" ca="1" si="61">AB81</f>
        <v>105.93443306485253</v>
      </c>
      <c r="Y82" s="5">
        <f t="shared" ref="Y82:Y145" ca="1" si="62">M82+P82</f>
        <v>105.98214156151846</v>
      </c>
      <c r="Z82" s="5">
        <f t="shared" ref="Z82:Z145" ca="1" si="63">MAX(-Y82+0.1,-S82+T82)</f>
        <v>1.8079796974284574E-3</v>
      </c>
      <c r="AA82" s="5">
        <f t="shared" ref="AA82:AA145" ca="1" si="64">MAX(-(Y82+Z82),-V82+W82)</f>
        <v>-1.8363557834743953E-6</v>
      </c>
      <c r="AB82" s="4">
        <f t="shared" ref="AB82:AB145" ca="1" si="65">SUM(Y82:AA82)</f>
        <v>105.98394770486011</v>
      </c>
      <c r="AC82" s="30">
        <f t="shared" ref="AC82:AC145" ca="1" si="66">AB82/X82-1</f>
        <v>4.6740836359848714E-4</v>
      </c>
      <c r="AD82" s="30">
        <f t="shared" ref="AD82:AD145" ca="1" si="67">K82+I82*(N82-Q82)</f>
        <v>4.6740836359844405E-4</v>
      </c>
      <c r="AE82" s="32">
        <f t="shared" ref="AE82:AE145" ca="1" si="68">AC82-AD82</f>
        <v>4.3097036356298801E-17</v>
      </c>
      <c r="AF82" s="4">
        <f t="shared" si="47"/>
        <v>0.74</v>
      </c>
      <c r="AG82" s="4">
        <f t="shared" ca="1" si="48"/>
        <v>1.7059378358651831</v>
      </c>
      <c r="AH82" s="4">
        <f t="shared" ca="1" si="49"/>
        <v>1.6629262095299699</v>
      </c>
      <c r="AI82" s="8">
        <f t="shared" ref="AI82:AI145" ca="1" si="69">IF(X82&lt;=0,-1,NORMDIST(AG82,0,1,TRUE)-1)</f>
        <v>-4.400982714727697E-2</v>
      </c>
      <c r="AJ82" s="4">
        <f t="shared" ca="1" si="50"/>
        <v>8.3447034731081615E-2</v>
      </c>
      <c r="AK82" s="4">
        <f t="shared" ref="AK82:AK145" ca="1" si="70">AJ83</f>
        <v>8.0538010295994944E-2</v>
      </c>
      <c r="AL82" s="4">
        <f t="shared" ca="1" si="51"/>
        <v>-4.400982714727697E-2</v>
      </c>
      <c r="AM82" s="5">
        <f t="shared" ref="AM82:AM145" ca="1" si="71">-Z82</f>
        <v>-1.8079796974284574E-3</v>
      </c>
      <c r="AN82" s="5">
        <f t="shared" ref="AN82:AN145" ca="1" si="72">-AA82</f>
        <v>1.8363557834743953E-6</v>
      </c>
      <c r="AO82" s="5">
        <f t="shared" ca="1" si="52"/>
        <v>6.6760298161230322E-6</v>
      </c>
      <c r="AQ82" s="24">
        <f t="shared" ref="AQ82:AQ145" ca="1" si="73">AJ82-AK82+AM82+AN82+AO82</f>
        <v>1.1095571232578112E-3</v>
      </c>
      <c r="AT82">
        <v>75</v>
      </c>
      <c r="AU82" s="12">
        <v>-7.3928375338326431</v>
      </c>
      <c r="AV82" s="12">
        <v>-6.4174521625357626</v>
      </c>
      <c r="AW82" s="12">
        <v>-9.2141125750673805</v>
      </c>
    </row>
    <row r="83" spans="2:49" x14ac:dyDescent="0.2">
      <c r="B83" s="2">
        <v>67</v>
      </c>
      <c r="C83">
        <f t="shared" ca="1" si="38"/>
        <v>9.9013011658790506E-2</v>
      </c>
      <c r="D83">
        <f ca="1">SQRT(-2*LN(C83))</f>
        <v>2.1505831797849422</v>
      </c>
      <c r="E83">
        <f ca="1">D83*COS(2*PI()*C84)</f>
        <v>1.4355016297741023</v>
      </c>
      <c r="F83">
        <f t="shared" ca="1" si="39"/>
        <v>0.79632702113576437</v>
      </c>
      <c r="G83">
        <f ca="1">SQRT(-2*LN(F83))</f>
        <v>0.67490050664221457</v>
      </c>
      <c r="H83">
        <f ca="1">G83*COS(2*PI()*F84)</f>
        <v>-9.4818989763845757E-2</v>
      </c>
      <c r="I83" s="8">
        <f t="shared" ca="1" si="40"/>
        <v>4.467395104555108E-2</v>
      </c>
      <c r="J83" s="14">
        <f t="shared" ca="1" si="41"/>
        <v>3.1621514345836115E-3</v>
      </c>
      <c r="K83" s="14">
        <f t="shared" ca="1" si="42"/>
        <v>4.9514918577369116E-3</v>
      </c>
      <c r="L83" s="8">
        <f t="shared" ca="1" si="53"/>
        <v>101.45169945013674</v>
      </c>
      <c r="M83" s="8">
        <f t="shared" ca="1" si="54"/>
        <v>101.95403671391767</v>
      </c>
      <c r="N83" s="14">
        <f t="shared" ca="1" si="43"/>
        <v>-1.9968595242891851E-5</v>
      </c>
      <c r="O83" s="8">
        <f t="shared" ca="1" si="55"/>
        <v>4.5322482547233696</v>
      </c>
      <c r="P83" s="8">
        <f t="shared" ca="1" si="56"/>
        <v>4.5321577520924308</v>
      </c>
      <c r="Q83" s="25">
        <f t="shared" si="44"/>
        <v>8.000320008538786E-5</v>
      </c>
      <c r="R83" s="8">
        <f t="shared" ca="1" si="57"/>
        <v>4.5322482547233696</v>
      </c>
      <c r="S83" s="5">
        <f t="shared" ca="1" si="45"/>
        <v>3.6259436395928366E-4</v>
      </c>
      <c r="T83" s="8">
        <f t="shared" ca="1" si="58"/>
        <v>2.2441390330505094E-2</v>
      </c>
      <c r="U83" s="8">
        <f t="shared" ca="1" si="59"/>
        <v>0.20247343665779616</v>
      </c>
      <c r="V83" s="5">
        <f t="shared" ca="1" si="46"/>
        <v>1.6198522864909772E-5</v>
      </c>
      <c r="W83" s="5">
        <f t="shared" ca="1" si="60"/>
        <v>-4.0431101040568331E-6</v>
      </c>
      <c r="X83" s="5">
        <f t="shared" ca="1" si="61"/>
        <v>105.98394770486011</v>
      </c>
      <c r="Y83" s="5">
        <f t="shared" ca="1" si="62"/>
        <v>106.4861944660101</v>
      </c>
      <c r="Z83" s="5">
        <f t="shared" ca="1" si="63"/>
        <v>2.207879596654581E-2</v>
      </c>
      <c r="AA83" s="5">
        <f t="shared" ca="1" si="64"/>
        <v>-2.0241632968966607E-5</v>
      </c>
      <c r="AB83" s="4">
        <f t="shared" ca="1" si="65"/>
        <v>106.50825302034369</v>
      </c>
      <c r="AC83" s="30">
        <f t="shared" ca="1" si="66"/>
        <v>4.947025722646492E-3</v>
      </c>
      <c r="AD83" s="30">
        <f t="shared" ca="1" si="67"/>
        <v>4.9470257226464798E-3</v>
      </c>
      <c r="AE83" s="32">
        <f t="shared" ca="1" si="68"/>
        <v>1.214306433183765E-17</v>
      </c>
      <c r="AF83" s="4">
        <f t="shared" si="47"/>
        <v>0.73599999999999999</v>
      </c>
      <c r="AG83" s="4">
        <f t="shared" ca="1" si="48"/>
        <v>1.7194796502340122</v>
      </c>
      <c r="AH83" s="4">
        <f t="shared" ca="1" si="49"/>
        <v>1.6765844290549576</v>
      </c>
      <c r="AI83" s="8">
        <f t="shared" ca="1" si="69"/>
        <v>-4.2763534977434459E-2</v>
      </c>
      <c r="AJ83" s="4">
        <f t="shared" ca="1" si="50"/>
        <v>8.0538010295994944E-2</v>
      </c>
      <c r="AK83" s="4">
        <f t="shared" ca="1" si="70"/>
        <v>6.0055687717234463E-2</v>
      </c>
      <c r="AL83" s="4">
        <f t="shared" ca="1" si="51"/>
        <v>-4.2763534977434459E-2</v>
      </c>
      <c r="AM83" s="5">
        <f t="shared" ca="1" si="71"/>
        <v>-2.207879596654581E-2</v>
      </c>
      <c r="AN83" s="5">
        <f t="shared" ca="1" si="72"/>
        <v>2.0241632968966607E-5</v>
      </c>
      <c r="AO83" s="5">
        <f t="shared" ca="1" si="52"/>
        <v>6.4432985521895114E-6</v>
      </c>
      <c r="AQ83" s="24">
        <f t="shared" ca="1" si="73"/>
        <v>-1.5697884562641731E-3</v>
      </c>
      <c r="AT83">
        <v>76</v>
      </c>
      <c r="AU83" s="12">
        <v>0.45081297951720328</v>
      </c>
      <c r="AV83" s="12">
        <v>-8.0069783631671889</v>
      </c>
      <c r="AW83" s="12">
        <v>-6.7243865273313324</v>
      </c>
    </row>
    <row r="84" spans="2:49" x14ac:dyDescent="0.2">
      <c r="B84" s="2">
        <v>68</v>
      </c>
      <c r="C84">
        <f t="shared" ca="1" si="38"/>
        <v>0.13368346320308389</v>
      </c>
      <c r="D84" t="s">
        <v>10</v>
      </c>
      <c r="E84">
        <f ca="1">D83*SIN(2*PI()*C84)</f>
        <v>1.6013566386316975</v>
      </c>
      <c r="F84">
        <f t="shared" ca="1" si="39"/>
        <v>0.2724344210185996</v>
      </c>
      <c r="G84" t="s">
        <v>10</v>
      </c>
      <c r="H84">
        <f ca="1">G83*SIN(2*PI()*F84)</f>
        <v>0.66820659458440068</v>
      </c>
      <c r="I84" s="8">
        <f t="shared" ca="1" si="40"/>
        <v>3.4195638155890579E-2</v>
      </c>
      <c r="J84" s="14">
        <f t="shared" ca="1" si="41"/>
        <v>3.1622037036428325E-3</v>
      </c>
      <c r="K84" s="14">
        <f t="shared" ca="1" si="42"/>
        <v>5.4787697582427963E-3</v>
      </c>
      <c r="L84" s="8">
        <f t="shared" ca="1" si="53"/>
        <v>102.98656181751277</v>
      </c>
      <c r="M84" s="8">
        <f t="shared" ca="1" si="54"/>
        <v>103.55080147790396</v>
      </c>
      <c r="N84" s="14">
        <f t="shared" ca="1" si="43"/>
        <v>4.6271797823749239E-4</v>
      </c>
      <c r="O84" s="8">
        <f t="shared" ca="1" si="55"/>
        <v>3.5216912028309233</v>
      </c>
      <c r="P84" s="8">
        <f t="shared" ca="1" si="56"/>
        <v>3.523320752664274</v>
      </c>
      <c r="Q84" s="25">
        <f t="shared" si="44"/>
        <v>8.000320008538786E-5</v>
      </c>
      <c r="R84" s="8">
        <f t="shared" ca="1" si="57"/>
        <v>3.5216912028309233</v>
      </c>
      <c r="S84" s="5">
        <f t="shared" ca="1" si="45"/>
        <v>2.817465659390326E-4</v>
      </c>
      <c r="T84" s="8">
        <f t="shared" ca="1" si="58"/>
        <v>1.9294535259939759E-2</v>
      </c>
      <c r="U84" s="8">
        <f t="shared" ca="1" si="59"/>
        <v>0.12042647806878931</v>
      </c>
      <c r="V84" s="5">
        <f t="shared" ca="1" si="46"/>
        <v>9.6345036205159242E-6</v>
      </c>
      <c r="W84" s="5">
        <f t="shared" ca="1" si="60"/>
        <v>5.5723496458251904E-5</v>
      </c>
      <c r="X84" s="5">
        <f t="shared" ca="1" si="61"/>
        <v>106.50825302034369</v>
      </c>
      <c r="Y84" s="5">
        <f t="shared" ca="1" si="62"/>
        <v>107.07412223056824</v>
      </c>
      <c r="Z84" s="5">
        <f t="shared" ca="1" si="63"/>
        <v>1.9012788694000728E-2</v>
      </c>
      <c r="AA84" s="5">
        <f t="shared" ca="1" si="64"/>
        <v>4.6088992837735978E-5</v>
      </c>
      <c r="AB84" s="4">
        <f t="shared" ca="1" si="65"/>
        <v>107.09318110825507</v>
      </c>
      <c r="AC84" s="30">
        <f t="shared" ca="1" si="66"/>
        <v>5.4918569343134216E-3</v>
      </c>
      <c r="AD84" s="30">
        <f t="shared" ca="1" si="67"/>
        <v>5.4918569343133973E-3</v>
      </c>
      <c r="AE84" s="32">
        <f t="shared" ca="1" si="68"/>
        <v>2.4286128663675299E-17</v>
      </c>
      <c r="AF84" s="4">
        <f t="shared" si="47"/>
        <v>0.73199999999999998</v>
      </c>
      <c r="AG84" s="4">
        <f t="shared" ca="1" si="48"/>
        <v>1.8375420046211217</v>
      </c>
      <c r="AH84" s="4">
        <f t="shared" ca="1" si="49"/>
        <v>1.7947635053487068</v>
      </c>
      <c r="AI84" s="8">
        <f t="shared" ca="1" si="69"/>
        <v>-3.3064960723355963E-2</v>
      </c>
      <c r="AJ84" s="4">
        <f t="shared" ca="1" si="50"/>
        <v>6.0055687717234463E-2</v>
      </c>
      <c r="AK84" s="4">
        <f t="shared" ca="1" si="70"/>
        <v>4.2762584516859992E-2</v>
      </c>
      <c r="AL84" s="4">
        <f t="shared" ca="1" si="51"/>
        <v>-3.3064960723355963E-2</v>
      </c>
      <c r="AM84" s="5">
        <f t="shared" ca="1" si="71"/>
        <v>-1.9012788694000728E-2</v>
      </c>
      <c r="AN84" s="5">
        <f t="shared" ca="1" si="72"/>
        <v>-4.6088992837735978E-5</v>
      </c>
      <c r="AO84" s="5">
        <f t="shared" ca="1" si="52"/>
        <v>4.804647200707479E-6</v>
      </c>
      <c r="AQ84" s="24">
        <f t="shared" ca="1" si="73"/>
        <v>-1.760969839263285E-3</v>
      </c>
      <c r="AT84">
        <v>77</v>
      </c>
      <c r="AU84" s="12">
        <v>-24.670129320919482</v>
      </c>
      <c r="AV84" s="12">
        <v>-16.886848331379333</v>
      </c>
      <c r="AW84" s="12">
        <v>-13.150484164566599</v>
      </c>
    </row>
    <row r="85" spans="2:49" x14ac:dyDescent="0.2">
      <c r="B85" s="2">
        <v>69</v>
      </c>
      <c r="C85">
        <f t="shared" ca="1" si="38"/>
        <v>0.6953809119168064</v>
      </c>
      <c r="D85">
        <f ca="1">SQRT(-2*LN(C85))</f>
        <v>0.85240308405705256</v>
      </c>
      <c r="E85">
        <f ca="1">D85*COS(2*PI()*C86)</f>
        <v>0.65537619637249422</v>
      </c>
      <c r="F85">
        <f t="shared" ca="1" si="39"/>
        <v>0.49282100111767801</v>
      </c>
      <c r="G85">
        <f ca="1">SQRT(-2*LN(F85))</f>
        <v>1.189629565677047</v>
      </c>
      <c r="H85">
        <f ca="1">G85*COS(2*PI()*F86)</f>
        <v>-0.85259261859960422</v>
      </c>
      <c r="I85" s="8">
        <f t="shared" ca="1" si="40"/>
        <v>2.5092502914826099E-2</v>
      </c>
      <c r="J85" s="14">
        <f t="shared" ca="1" si="41"/>
        <v>3.1622378383858144E-3</v>
      </c>
      <c r="K85" s="14">
        <f t="shared" ca="1" si="42"/>
        <v>2.4755144450077093E-3</v>
      </c>
      <c r="L85" s="8">
        <f t="shared" ca="1" si="53"/>
        <v>104.47172406757259</v>
      </c>
      <c r="M85" s="8">
        <f t="shared" ca="1" si="54"/>
        <v>104.73034532959673</v>
      </c>
      <c r="N85" s="14">
        <f t="shared" ca="1" si="43"/>
        <v>-4.991023251806892E-4</v>
      </c>
      <c r="O85" s="8">
        <f t="shared" ca="1" si="55"/>
        <v>2.6214570406824733</v>
      </c>
      <c r="P85" s="8">
        <f t="shared" ca="1" si="56"/>
        <v>2.6201486653781072</v>
      </c>
      <c r="Q85" s="25">
        <f t="shared" si="44"/>
        <v>8.000320008538786E-5</v>
      </c>
      <c r="R85" s="8">
        <f t="shared" ca="1" si="57"/>
        <v>2.6214570406824733</v>
      </c>
      <c r="S85" s="5">
        <f t="shared" ca="1" si="45"/>
        <v>2.0972495214096866E-4</v>
      </c>
      <c r="T85" s="8">
        <f t="shared" ca="1" si="58"/>
        <v>6.4894547711766247E-3</v>
      </c>
      <c r="U85" s="8">
        <f t="shared" ca="1" si="59"/>
        <v>6.577891843441637E-2</v>
      </c>
      <c r="V85" s="5">
        <f t="shared" ca="1" si="46"/>
        <v>5.2625239729090207E-6</v>
      </c>
      <c r="W85" s="5">
        <f t="shared" ca="1" si="60"/>
        <v>-3.2830411138488112E-5</v>
      </c>
      <c r="X85" s="5">
        <f t="shared" ca="1" si="61"/>
        <v>107.09318110825507</v>
      </c>
      <c r="Y85" s="5">
        <f t="shared" ca="1" si="62"/>
        <v>107.35049399497484</v>
      </c>
      <c r="Z85" s="5">
        <f t="shared" ca="1" si="63"/>
        <v>6.2797298190356557E-3</v>
      </c>
      <c r="AA85" s="5">
        <f t="shared" ca="1" si="64"/>
        <v>-3.809293511139713E-5</v>
      </c>
      <c r="AB85" s="4">
        <f t="shared" ca="1" si="65"/>
        <v>107.35673563185877</v>
      </c>
      <c r="AC85" s="30">
        <f t="shared" ca="1" si="66"/>
        <v>2.4609832379269836E-3</v>
      </c>
      <c r="AD85" s="30">
        <f t="shared" ca="1" si="67"/>
        <v>2.4609832379269784E-3</v>
      </c>
      <c r="AE85" s="32">
        <f t="shared" ca="1" si="68"/>
        <v>5.2041704279304213E-18</v>
      </c>
      <c r="AF85" s="4">
        <f t="shared" si="47"/>
        <v>0.72799999999999998</v>
      </c>
      <c r="AG85" s="4">
        <f t="shared" ca="1" si="48"/>
        <v>1.9689697654346268</v>
      </c>
      <c r="AH85" s="4">
        <f t="shared" ca="1" si="49"/>
        <v>1.9263083074192238</v>
      </c>
      <c r="AI85" s="8">
        <f t="shared" ca="1" si="69"/>
        <v>-2.4478281563347859E-2</v>
      </c>
      <c r="AJ85" s="4">
        <f t="shared" ca="1" si="50"/>
        <v>4.2762584516859992E-2</v>
      </c>
      <c r="AK85" s="4">
        <f t="shared" ca="1" si="70"/>
        <v>3.6274249874684639E-2</v>
      </c>
      <c r="AL85" s="4">
        <f t="shared" ca="1" si="51"/>
        <v>-2.4478281563347859E-2</v>
      </c>
      <c r="AM85" s="5">
        <f t="shared" ca="1" si="71"/>
        <v>-6.2797298190356557E-3</v>
      </c>
      <c r="AN85" s="5">
        <f t="shared" ca="1" si="72"/>
        <v>3.809293511139713E-5</v>
      </c>
      <c r="AO85" s="5">
        <f t="shared" ca="1" si="52"/>
        <v>3.4211436052706591E-6</v>
      </c>
      <c r="AQ85" s="24">
        <f t="shared" ca="1" si="73"/>
        <v>2.5011890185636511E-4</v>
      </c>
      <c r="AT85">
        <v>78</v>
      </c>
      <c r="AU85" s="12">
        <v>3.2611292266710779</v>
      </c>
      <c r="AV85" s="12">
        <v>7.9252880248665569</v>
      </c>
      <c r="AW85" s="12">
        <v>2.8096797265157085</v>
      </c>
    </row>
    <row r="86" spans="2:49" x14ac:dyDescent="0.2">
      <c r="B86" s="2">
        <v>70</v>
      </c>
      <c r="C86">
        <f t="shared" ca="1" si="38"/>
        <v>0.1104128567841538</v>
      </c>
      <c r="D86" t="s">
        <v>10</v>
      </c>
      <c r="E86">
        <f ca="1">D85*SIN(2*PI()*C86)</f>
        <v>0.54504408898574119</v>
      </c>
      <c r="F86">
        <f t="shared" ca="1" si="39"/>
        <v>0.62282870634613274</v>
      </c>
      <c r="G86" t="s">
        <v>10</v>
      </c>
      <c r="H86">
        <f ca="1">G85*SIN(2*PI()*F86)</f>
        <v>-0.82964108519433222</v>
      </c>
      <c r="I86" s="8">
        <f t="shared" ca="1" si="40"/>
        <v>2.1627057887204773E-2</v>
      </c>
      <c r="J86" s="14">
        <f t="shared" ca="1" si="41"/>
        <v>3.1622480782106358E-3</v>
      </c>
      <c r="K86" s="14">
        <f t="shared" ca="1" si="42"/>
        <v>2.1258209831820363E-3</v>
      </c>
      <c r="L86" s="8">
        <f t="shared" ca="1" si="53"/>
        <v>105.08407623216236</v>
      </c>
      <c r="M86" s="8">
        <f t="shared" ca="1" si="54"/>
        <v>105.307466166415</v>
      </c>
      <c r="N86" s="14">
        <f t="shared" ca="1" si="43"/>
        <v>-4.8459364048902831E-4</v>
      </c>
      <c r="O86" s="8">
        <f t="shared" ca="1" si="55"/>
        <v>2.2726593996964146</v>
      </c>
      <c r="P86" s="8">
        <f t="shared" ca="1" si="56"/>
        <v>2.2715580834043241</v>
      </c>
      <c r="Q86" s="25">
        <f t="shared" si="44"/>
        <v>8.000320008538786E-5</v>
      </c>
      <c r="R86" s="8">
        <f t="shared" ca="1" si="57"/>
        <v>2.2726593996964146</v>
      </c>
      <c r="S86" s="5">
        <f t="shared" ca="1" si="45"/>
        <v>1.8182002467984971E-4</v>
      </c>
      <c r="T86" s="8">
        <f t="shared" ca="1" si="58"/>
        <v>4.831267039500528E-3</v>
      </c>
      <c r="U86" s="8">
        <f t="shared" ca="1" si="59"/>
        <v>4.9150936395134404E-2</v>
      </c>
      <c r="V86" s="5">
        <f t="shared" ca="1" si="46"/>
        <v>3.9322321988041099E-6</v>
      </c>
      <c r="W86" s="5">
        <f t="shared" ca="1" si="60"/>
        <v>-2.3818231201162857E-5</v>
      </c>
      <c r="X86" s="5">
        <f t="shared" ca="1" si="61"/>
        <v>107.35673563185877</v>
      </c>
      <c r="Y86" s="5">
        <f t="shared" ca="1" si="62"/>
        <v>107.57902424981933</v>
      </c>
      <c r="Z86" s="5">
        <f t="shared" ca="1" si="63"/>
        <v>4.6494470148206787E-3</v>
      </c>
      <c r="AA86" s="5">
        <f t="shared" ca="1" si="64"/>
        <v>-2.7750463399966969E-5</v>
      </c>
      <c r="AB86" s="4">
        <f t="shared" ca="1" si="65"/>
        <v>107.58364594637075</v>
      </c>
      <c r="AC86" s="30">
        <f t="shared" ca="1" si="66"/>
        <v>2.1136104146282086E-3</v>
      </c>
      <c r="AD86" s="30">
        <f t="shared" ca="1" si="67"/>
        <v>2.1136104146280005E-3</v>
      </c>
      <c r="AE86" s="32">
        <f t="shared" ca="1" si="68"/>
        <v>2.0816681711721685E-16</v>
      </c>
      <c r="AF86" s="4">
        <f t="shared" si="47"/>
        <v>0.72399999999999998</v>
      </c>
      <c r="AG86" s="4">
        <f t="shared" ca="1" si="48"/>
        <v>2.030177899462124</v>
      </c>
      <c r="AH86" s="4">
        <f t="shared" ca="1" si="49"/>
        <v>1.9876338046897588</v>
      </c>
      <c r="AI86" s="8">
        <f t="shared" ca="1" si="69"/>
        <v>-2.116922973039792E-2</v>
      </c>
      <c r="AJ86" s="4">
        <f t="shared" ca="1" si="50"/>
        <v>3.6274249874684639E-2</v>
      </c>
      <c r="AK86" s="4">
        <f t="shared" ca="1" si="70"/>
        <v>3.1332184549216713E-2</v>
      </c>
      <c r="AL86" s="4">
        <f t="shared" ca="1" si="51"/>
        <v>-2.116922973039792E-2</v>
      </c>
      <c r="AM86" s="5">
        <f t="shared" ca="1" si="71"/>
        <v>-4.6494470148206787E-3</v>
      </c>
      <c r="AN86" s="5">
        <f t="shared" ca="1" si="72"/>
        <v>2.7750463399966969E-5</v>
      </c>
      <c r="AO86" s="5">
        <f t="shared" ca="1" si="52"/>
        <v>2.9020560706717507E-6</v>
      </c>
      <c r="AQ86" s="24">
        <f t="shared" ca="1" si="73"/>
        <v>3.232708301178859E-4</v>
      </c>
      <c r="AT86">
        <v>79</v>
      </c>
      <c r="AU86" s="12">
        <v>15.961613600013305</v>
      </c>
      <c r="AV86" s="12">
        <v>-9.4284962849487339</v>
      </c>
      <c r="AW86" s="12">
        <v>-6.7339511196301602</v>
      </c>
    </row>
    <row r="87" spans="2:49" x14ac:dyDescent="0.2">
      <c r="B87" s="2">
        <v>71</v>
      </c>
      <c r="C87">
        <f t="shared" ca="1" si="38"/>
        <v>0.88572517017752161</v>
      </c>
      <c r="D87">
        <f ca="1">SQRT(-2*LN(C87))</f>
        <v>0.4926430110529742</v>
      </c>
      <c r="E87">
        <f ca="1">D87*COS(2*PI()*C88)</f>
        <v>0.41000947662846193</v>
      </c>
      <c r="F87">
        <f t="shared" ca="1" si="39"/>
        <v>0.76640619006261457</v>
      </c>
      <c r="G87">
        <f ca="1">SQRT(-2*LN(F87))</f>
        <v>0.72944221917032703</v>
      </c>
      <c r="H87">
        <f ca="1">G87*COS(2*PI()*F88)</f>
        <v>0.17126333473221902</v>
      </c>
      <c r="I87" s="8">
        <f t="shared" ca="1" si="40"/>
        <v>1.8952071980239502E-2</v>
      </c>
      <c r="J87" s="14">
        <f t="shared" ca="1" si="41"/>
        <v>3.1622549434836946E-3</v>
      </c>
      <c r="K87" s="14">
        <f t="shared" ca="1" si="42"/>
        <v>1.6979944571295924E-3</v>
      </c>
      <c r="L87" s="8">
        <f t="shared" ca="1" si="53"/>
        <v>105.58263622477537</v>
      </c>
      <c r="M87" s="8">
        <f t="shared" ca="1" si="54"/>
        <v>105.76191495585417</v>
      </c>
      <c r="N87" s="14">
        <f t="shared" ca="1" si="43"/>
        <v>1.4832744291348732E-4</v>
      </c>
      <c r="O87" s="8">
        <f t="shared" ca="1" si="55"/>
        <v>2.0010097215953855</v>
      </c>
      <c r="P87" s="8">
        <f t="shared" ca="1" si="56"/>
        <v>2.0013065262506347</v>
      </c>
      <c r="Q87" s="25">
        <f t="shared" si="44"/>
        <v>8.000320008538786E-5</v>
      </c>
      <c r="R87" s="8">
        <f t="shared" ca="1" si="57"/>
        <v>2.0010097215953855</v>
      </c>
      <c r="S87" s="5">
        <f t="shared" ca="1" si="45"/>
        <v>1.6008718112960188E-4</v>
      </c>
      <c r="T87" s="8">
        <f t="shared" ca="1" si="58"/>
        <v>3.3977034159313932E-3</v>
      </c>
      <c r="U87" s="8">
        <f t="shared" ca="1" si="59"/>
        <v>3.7923280276834746E-2</v>
      </c>
      <c r="V87" s="5">
        <f t="shared" ca="1" si="46"/>
        <v>3.0339837798818534E-6</v>
      </c>
      <c r="W87" s="5">
        <f t="shared" ca="1" si="60"/>
        <v>5.6250631903543853E-6</v>
      </c>
      <c r="X87" s="5">
        <f t="shared" ca="1" si="61"/>
        <v>107.58364594637075</v>
      </c>
      <c r="Y87" s="5">
        <f t="shared" ca="1" si="62"/>
        <v>107.7632214821048</v>
      </c>
      <c r="Z87" s="5">
        <f t="shared" ca="1" si="63"/>
        <v>3.2376162348017913E-3</v>
      </c>
      <c r="AA87" s="5">
        <f t="shared" ca="1" si="64"/>
        <v>2.5910794104725319E-6</v>
      </c>
      <c r="AB87" s="4">
        <f t="shared" ca="1" si="65"/>
        <v>107.766461689419</v>
      </c>
      <c r="AC87" s="30">
        <f t="shared" ca="1" si="66"/>
        <v>1.6992893430975986E-3</v>
      </c>
      <c r="AD87" s="30">
        <f t="shared" ca="1" si="67"/>
        <v>1.6992893430976658E-3</v>
      </c>
      <c r="AE87" s="32">
        <f t="shared" ca="1" si="68"/>
        <v>-6.7220534694101275E-17</v>
      </c>
      <c r="AF87" s="4">
        <f t="shared" si="47"/>
        <v>0.72</v>
      </c>
      <c r="AG87" s="4">
        <f t="shared" ca="1" si="48"/>
        <v>2.083571703595446</v>
      </c>
      <c r="AH87" s="4">
        <f t="shared" ca="1" si="49"/>
        <v>2.0411452967242529</v>
      </c>
      <c r="AI87" s="8">
        <f t="shared" ca="1" si="69"/>
        <v>-1.8599571561209838E-2</v>
      </c>
      <c r="AJ87" s="4">
        <f t="shared" ca="1" si="50"/>
        <v>3.1332184549216713E-2</v>
      </c>
      <c r="AK87" s="4">
        <f t="shared" ca="1" si="70"/>
        <v>2.7710718351465768E-2</v>
      </c>
      <c r="AL87" s="4">
        <f t="shared" ca="1" si="51"/>
        <v>-1.8599571561209838E-2</v>
      </c>
      <c r="AM87" s="5">
        <f t="shared" ca="1" si="71"/>
        <v>-3.2376162348017913E-3</v>
      </c>
      <c r="AN87" s="5">
        <f t="shared" ca="1" si="72"/>
        <v>-2.5910794104725319E-6</v>
      </c>
      <c r="AO87" s="5">
        <f t="shared" ca="1" si="52"/>
        <v>2.5066750296032827E-6</v>
      </c>
      <c r="AQ87" s="24">
        <f t="shared" ca="1" si="73"/>
        <v>3.837655585682838E-4</v>
      </c>
      <c r="AT87">
        <v>80</v>
      </c>
      <c r="AU87" s="12">
        <v>-3.6649355991215828</v>
      </c>
      <c r="AV87" s="12">
        <v>15.046424086586036</v>
      </c>
      <c r="AW87" s="12">
        <v>2.4035530646120069</v>
      </c>
    </row>
    <row r="88" spans="2:49" x14ac:dyDescent="0.2">
      <c r="B88" s="2">
        <v>72</v>
      </c>
      <c r="C88">
        <f t="shared" ca="1" si="38"/>
        <v>9.3521933883217057E-2</v>
      </c>
      <c r="D88" t="s">
        <v>10</v>
      </c>
      <c r="E88">
        <f ca="1">D87*SIN(2*PI()*C88)</f>
        <v>0.27311053698858923</v>
      </c>
      <c r="F88">
        <f t="shared" ca="1" si="39"/>
        <v>0.21228041647276386</v>
      </c>
      <c r="G88" t="s">
        <v>10</v>
      </c>
      <c r="H88">
        <f ca="1">G87*SIN(2*PI()*F88)</f>
        <v>0.70905205823305484</v>
      </c>
      <c r="I88" s="8">
        <f t="shared" ca="1" si="40"/>
        <v>1.6972332287833153E-2</v>
      </c>
      <c r="J88" s="14">
        <f t="shared" ca="1" si="41"/>
        <v>3.1622594415978405E-3</v>
      </c>
      <c r="K88" s="14">
        <f t="shared" ca="1" si="42"/>
        <v>1.2644451116767819E-3</v>
      </c>
      <c r="L88" s="8">
        <f t="shared" ca="1" si="53"/>
        <v>105.96793862324851</v>
      </c>
      <c r="M88" s="8">
        <f t="shared" ca="1" si="54"/>
        <v>106.10192926523514</v>
      </c>
      <c r="N88" s="14">
        <f t="shared" ca="1" si="43"/>
        <v>4.8856320487389304E-4</v>
      </c>
      <c r="O88" s="8">
        <f t="shared" ca="1" si="55"/>
        <v>1.7985230661704827</v>
      </c>
      <c r="P88" s="8">
        <f t="shared" ca="1" si="56"/>
        <v>1.7994017583637305</v>
      </c>
      <c r="Q88" s="25">
        <f t="shared" si="44"/>
        <v>8.000320008538786E-5</v>
      </c>
      <c r="R88" s="8">
        <f t="shared" ca="1" si="57"/>
        <v>1.7985230661704827</v>
      </c>
      <c r="S88" s="5">
        <f t="shared" ca="1" si="45"/>
        <v>1.4388760072102239E-4</v>
      </c>
      <c r="T88" s="8">
        <f t="shared" ca="1" si="58"/>
        <v>2.274133699257204E-3</v>
      </c>
      <c r="U88" s="8">
        <f t="shared" ca="1" si="59"/>
        <v>3.0525131106377969E-2</v>
      </c>
      <c r="V88" s="5">
        <f t="shared" ca="1" si="46"/>
        <v>2.4421081715362536E-6</v>
      </c>
      <c r="W88" s="5">
        <f t="shared" ca="1" si="60"/>
        <v>1.4913455882527786E-5</v>
      </c>
      <c r="X88" s="5">
        <f t="shared" ca="1" si="61"/>
        <v>107.766461689419</v>
      </c>
      <c r="Y88" s="5">
        <f t="shared" ca="1" si="62"/>
        <v>107.90133102359887</v>
      </c>
      <c r="Z88" s="5">
        <f t="shared" ca="1" si="63"/>
        <v>2.1302460985361815E-3</v>
      </c>
      <c r="AA88" s="5">
        <f t="shared" ca="1" si="64"/>
        <v>1.2471347710991532E-5</v>
      </c>
      <c r="AB88" s="4">
        <f t="shared" ca="1" si="65"/>
        <v>107.90347374104512</v>
      </c>
      <c r="AC88" s="30">
        <f t="shared" ca="1" si="66"/>
        <v>1.2713793278373853E-3</v>
      </c>
      <c r="AD88" s="30">
        <f t="shared" ca="1" si="67"/>
        <v>1.2713793278375711E-3</v>
      </c>
      <c r="AE88" s="32">
        <f t="shared" ca="1" si="68"/>
        <v>-1.8583225236401546E-16</v>
      </c>
      <c r="AF88" s="4">
        <f t="shared" si="47"/>
        <v>0.71599999999999997</v>
      </c>
      <c r="AG88" s="4">
        <f t="shared" ca="1" si="48"/>
        <v>2.1275048428213212</v>
      </c>
      <c r="AH88" s="4">
        <f t="shared" ca="1" si="49"/>
        <v>2.0851964512187089</v>
      </c>
      <c r="AI88" s="8">
        <f t="shared" ca="1" si="69"/>
        <v>-1.6689079681893926E-2</v>
      </c>
      <c r="AJ88" s="4">
        <f t="shared" ca="1" si="50"/>
        <v>2.7710718351465768E-2</v>
      </c>
      <c r="AK88" s="4">
        <f t="shared" ca="1" si="70"/>
        <v>2.5147947041903373E-2</v>
      </c>
      <c r="AL88" s="4">
        <f t="shared" ca="1" si="51"/>
        <v>-1.6689079681893926E-2</v>
      </c>
      <c r="AM88" s="5">
        <f t="shared" ca="1" si="71"/>
        <v>-2.1302460985361815E-3</v>
      </c>
      <c r="AN88" s="5">
        <f t="shared" ca="1" si="72"/>
        <v>-1.2471347710991532E-5</v>
      </c>
      <c r="AO88" s="5">
        <f t="shared" ca="1" si="52"/>
        <v>2.2169461447821451E-6</v>
      </c>
      <c r="AQ88" s="24">
        <f t="shared" ca="1" si="73"/>
        <v>4.2227080946000405E-4</v>
      </c>
      <c r="AT88">
        <v>81</v>
      </c>
      <c r="AU88" s="12">
        <v>3.0503194017384545</v>
      </c>
      <c r="AV88" s="12">
        <v>-8.4063684153516842</v>
      </c>
      <c r="AW88" s="12">
        <v>-16.711215339004251</v>
      </c>
    </row>
    <row r="89" spans="2:49" x14ac:dyDescent="0.2">
      <c r="B89" s="2">
        <v>73</v>
      </c>
      <c r="C89">
        <f t="shared" ca="1" si="38"/>
        <v>0.663671910606347</v>
      </c>
      <c r="D89">
        <f ca="1">SQRT(-2*LN(C89))</f>
        <v>0.90550247062186284</v>
      </c>
      <c r="E89">
        <f ca="1">D89*COS(2*PI()*C90)</f>
        <v>-0.72327637594757987</v>
      </c>
      <c r="F89">
        <f t="shared" ca="1" si="39"/>
        <v>0.28775515481030522</v>
      </c>
      <c r="G89">
        <f ca="1">SQRT(-2*LN(F89))</f>
        <v>1.578382284076447</v>
      </c>
      <c r="H89">
        <f ca="1">G89*COS(2*PI()*F90)</f>
        <v>-0.19755498339141483</v>
      </c>
      <c r="I89" s="8">
        <f t="shared" ca="1" si="40"/>
        <v>1.5564066168304826E-2</v>
      </c>
      <c r="J89" s="14">
        <f t="shared" ca="1" si="41"/>
        <v>3.1622623395186119E-3</v>
      </c>
      <c r="K89" s="14">
        <f t="shared" ca="1" si="42"/>
        <v>-1.8854100220161429E-3</v>
      </c>
      <c r="L89" s="8">
        <f t="shared" ca="1" si="53"/>
        <v>106.24979490280899</v>
      </c>
      <c r="M89" s="8">
        <f t="shared" ca="1" si="54"/>
        <v>106.04947047466207</v>
      </c>
      <c r="N89" s="14">
        <f t="shared" ca="1" si="43"/>
        <v>-8.494113442425455E-5</v>
      </c>
      <c r="O89" s="8">
        <f t="shared" ca="1" si="55"/>
        <v>1.6536788382361358</v>
      </c>
      <c r="P89" s="8">
        <f t="shared" ca="1" si="56"/>
        <v>1.6535383728796427</v>
      </c>
      <c r="Q89" s="25">
        <f t="shared" si="44"/>
        <v>8.000320008538786E-5</v>
      </c>
      <c r="R89" s="8">
        <f t="shared" ca="1" si="57"/>
        <v>1.6536788382361358</v>
      </c>
      <c r="S89" s="5">
        <f t="shared" ca="1" si="45"/>
        <v>1.3229959897237731E-4</v>
      </c>
      <c r="T89" s="8">
        <f t="shared" ca="1" si="58"/>
        <v>-3.1178626548064225E-3</v>
      </c>
      <c r="U89" s="8">
        <f t="shared" ca="1" si="59"/>
        <v>2.5737966859432672E-2</v>
      </c>
      <c r="V89" s="5">
        <f t="shared" ca="1" si="46"/>
        <v>2.059119712446274E-6</v>
      </c>
      <c r="W89" s="5">
        <f t="shared" ca="1" si="60"/>
        <v>-2.1862121028140791E-6</v>
      </c>
      <c r="X89" s="5">
        <f t="shared" ca="1" si="61"/>
        <v>107.90347374104512</v>
      </c>
      <c r="Y89" s="5">
        <f t="shared" ca="1" si="62"/>
        <v>107.70300884754171</v>
      </c>
      <c r="Z89" s="5">
        <f t="shared" ca="1" si="63"/>
        <v>-3.2501622537787996E-3</v>
      </c>
      <c r="AA89" s="5">
        <f t="shared" ca="1" si="64"/>
        <v>-4.2453318152603531E-6</v>
      </c>
      <c r="AB89" s="4">
        <f t="shared" ca="1" si="65"/>
        <v>107.69975443995612</v>
      </c>
      <c r="AC89" s="30">
        <f t="shared" ca="1" si="66"/>
        <v>-1.8879772265524286E-3</v>
      </c>
      <c r="AD89" s="30">
        <f t="shared" ca="1" si="67"/>
        <v>-1.8879772265525381E-3</v>
      </c>
      <c r="AE89" s="32">
        <f t="shared" ca="1" si="68"/>
        <v>1.0950441942103595E-16</v>
      </c>
      <c r="AF89" s="4">
        <f t="shared" si="47"/>
        <v>0.71199999999999997</v>
      </c>
      <c r="AG89" s="4">
        <f t="shared" ca="1" si="48"/>
        <v>2.1615733569399973</v>
      </c>
      <c r="AH89" s="4">
        <f t="shared" ca="1" si="49"/>
        <v>2.1193833107205395</v>
      </c>
      <c r="AI89" s="8">
        <f t="shared" ca="1" si="69"/>
        <v>-1.5325538473439315E-2</v>
      </c>
      <c r="AJ89" s="4">
        <f t="shared" ca="1" si="50"/>
        <v>2.5147947041903373E-2</v>
      </c>
      <c r="AK89" s="4">
        <f t="shared" ca="1" si="70"/>
        <v>2.8060620491767496E-2</v>
      </c>
      <c r="AL89" s="4">
        <f t="shared" ca="1" si="51"/>
        <v>-1.5325538473439315E-2</v>
      </c>
      <c r="AM89" s="5">
        <f t="shared" ca="1" si="71"/>
        <v>3.2501622537787996E-3</v>
      </c>
      <c r="AN89" s="5">
        <f t="shared" ca="1" si="72"/>
        <v>4.2453318152603531E-6</v>
      </c>
      <c r="AO89" s="5">
        <f t="shared" ca="1" si="52"/>
        <v>2.0119162389301332E-6</v>
      </c>
      <c r="AQ89" s="24">
        <f t="shared" ca="1" si="73"/>
        <v>3.4374605196886744E-4</v>
      </c>
      <c r="AT89">
        <v>82</v>
      </c>
      <c r="AU89" s="12">
        <v>4.0566555743399872</v>
      </c>
      <c r="AV89" s="12">
        <v>-18.410791689711786</v>
      </c>
      <c r="AW89" s="12">
        <v>37.61625996372193</v>
      </c>
    </row>
    <row r="90" spans="2:49" x14ac:dyDescent="0.2">
      <c r="B90" s="2">
        <v>74</v>
      </c>
      <c r="C90">
        <f t="shared" ca="1" si="38"/>
        <v>0.39725433773241647</v>
      </c>
      <c r="D90" t="s">
        <v>10</v>
      </c>
      <c r="E90">
        <f ca="1">D89*SIN(2*PI()*C90)</f>
        <v>0.54479905313650523</v>
      </c>
      <c r="F90">
        <f t="shared" ca="1" si="39"/>
        <v>0.73002731652700903</v>
      </c>
      <c r="G90" t="s">
        <v>10</v>
      </c>
      <c r="H90">
        <f ca="1">G89*SIN(2*PI()*F90)</f>
        <v>-1.5659701987022612</v>
      </c>
      <c r="I90" s="8">
        <f t="shared" ca="1" si="40"/>
        <v>1.7265186607296652E-2</v>
      </c>
      <c r="J90" s="14">
        <f t="shared" ca="1" si="41"/>
        <v>3.1622588074559244E-3</v>
      </c>
      <c r="K90" s="14">
        <f t="shared" ca="1" si="42"/>
        <v>2.1250503298213541E-3</v>
      </c>
      <c r="L90" s="8">
        <f t="shared" ca="1" si="53"/>
        <v>105.87185707116149</v>
      </c>
      <c r="M90" s="8">
        <f t="shared" ca="1" si="54"/>
        <v>106.09684009594936</v>
      </c>
      <c r="N90" s="14">
        <f t="shared" ca="1" si="43"/>
        <v>-9.4995502194239467E-4</v>
      </c>
      <c r="O90" s="8">
        <f t="shared" ca="1" si="55"/>
        <v>1.8278973687946427</v>
      </c>
      <c r="P90" s="8">
        <f t="shared" ca="1" si="56"/>
        <v>1.8261609485095609</v>
      </c>
      <c r="Q90" s="25">
        <f t="shared" si="44"/>
        <v>8.000320008538786E-5</v>
      </c>
      <c r="R90" s="8">
        <f t="shared" ca="1" si="57"/>
        <v>1.8278973687946427</v>
      </c>
      <c r="S90" s="5">
        <f t="shared" ca="1" si="45"/>
        <v>1.462376389312318E-4</v>
      </c>
      <c r="T90" s="8">
        <f t="shared" ca="1" si="58"/>
        <v>3.884373906436641E-3</v>
      </c>
      <c r="U90" s="8">
        <f t="shared" ca="1" si="59"/>
        <v>3.1558989171226057E-2</v>
      </c>
      <c r="V90" s="5">
        <f t="shared" ca="1" si="46"/>
        <v>2.5248201251581872E-6</v>
      </c>
      <c r="W90" s="5">
        <f t="shared" ca="1" si="60"/>
        <v>-2.9979620250631843E-5</v>
      </c>
      <c r="X90" s="5">
        <f t="shared" ca="1" si="61"/>
        <v>107.69975443995612</v>
      </c>
      <c r="Y90" s="5">
        <f t="shared" ca="1" si="62"/>
        <v>107.92300104445893</v>
      </c>
      <c r="Z90" s="5">
        <f t="shared" ca="1" si="63"/>
        <v>3.7381362675054093E-3</v>
      </c>
      <c r="AA90" s="5">
        <f t="shared" ca="1" si="64"/>
        <v>-3.2504440375790032E-5</v>
      </c>
      <c r="AB90" s="4">
        <f t="shared" ca="1" si="65"/>
        <v>107.92670667628606</v>
      </c>
      <c r="AC90" s="30">
        <f t="shared" ca="1" si="66"/>
        <v>2.1072679089204627E-3</v>
      </c>
      <c r="AD90" s="30">
        <f t="shared" ca="1" si="67"/>
        <v>2.1072679089203248E-3</v>
      </c>
      <c r="AE90" s="32">
        <f t="shared" ca="1" si="68"/>
        <v>1.3791051634015616E-16</v>
      </c>
      <c r="AF90" s="4">
        <f t="shared" si="47"/>
        <v>0.70799999999999996</v>
      </c>
      <c r="AG90" s="4">
        <f t="shared" ca="1" si="48"/>
        <v>2.1207325197980245</v>
      </c>
      <c r="AH90" s="4">
        <f t="shared" ca="1" si="49"/>
        <v>2.0786611518620992</v>
      </c>
      <c r="AI90" s="8">
        <f t="shared" ca="1" si="69"/>
        <v>-1.6972159113080587E-2</v>
      </c>
      <c r="AJ90" s="4">
        <f t="shared" ca="1" si="50"/>
        <v>2.8060620491767496E-2</v>
      </c>
      <c r="AK90" s="4">
        <f t="shared" ca="1" si="70"/>
        <v>2.4086595741189987E-2</v>
      </c>
      <c r="AL90" s="4">
        <f t="shared" ca="1" si="51"/>
        <v>-1.6972159113080587E-2</v>
      </c>
      <c r="AM90" s="5">
        <f t="shared" ca="1" si="71"/>
        <v>-3.7381362675054093E-3</v>
      </c>
      <c r="AN90" s="5">
        <f t="shared" ca="1" si="72"/>
        <v>3.2504440375790032E-5</v>
      </c>
      <c r="AO90" s="5">
        <f t="shared" ca="1" si="52"/>
        <v>2.2449394357230099E-6</v>
      </c>
      <c r="AQ90" s="24">
        <f t="shared" ca="1" si="73"/>
        <v>2.706378628836132E-4</v>
      </c>
      <c r="AT90">
        <v>83</v>
      </c>
      <c r="AU90" s="12">
        <v>2.1858767512152357</v>
      </c>
      <c r="AV90" s="12">
        <v>-10.954109168628255</v>
      </c>
      <c r="AW90" s="12">
        <v>-8.4573985599251174</v>
      </c>
    </row>
    <row r="91" spans="2:49" x14ac:dyDescent="0.2">
      <c r="B91" s="2">
        <v>75</v>
      </c>
      <c r="C91">
        <f t="shared" ca="1" si="38"/>
        <v>0.89383706410452657</v>
      </c>
      <c r="D91">
        <f ca="1">SQRT(-2*LN(C91))</f>
        <v>0.47377584433085113</v>
      </c>
      <c r="E91">
        <f ca="1">D91*COS(2*PI()*C92)</f>
        <v>-0.46612330584895423</v>
      </c>
      <c r="F91">
        <f t="shared" ca="1" si="39"/>
        <v>0.56344199633679837</v>
      </c>
      <c r="G91">
        <f ca="1">SQRT(-2*LN(F91))</f>
        <v>1.0711590782222897</v>
      </c>
      <c r="H91">
        <f ca="1">G91*COS(2*PI()*F92)</f>
        <v>0.97491473507936677</v>
      </c>
      <c r="I91" s="8">
        <f t="shared" ca="1" si="40"/>
        <v>1.504171080699696E-2</v>
      </c>
      <c r="J91" s="14">
        <f t="shared" ca="1" si="41"/>
        <v>3.1622633506358071E-3</v>
      </c>
      <c r="K91" s="14">
        <f t="shared" ca="1" si="42"/>
        <v>-1.0734281103920162E-3</v>
      </c>
      <c r="L91" s="8">
        <f t="shared" ca="1" si="53"/>
        <v>106.32736125738144</v>
      </c>
      <c r="M91" s="8">
        <f t="shared" ca="1" si="54"/>
        <v>106.21322647890396</v>
      </c>
      <c r="N91" s="14">
        <f t="shared" ca="1" si="43"/>
        <v>6.5680582000382515E-4</v>
      </c>
      <c r="O91" s="8">
        <f t="shared" ca="1" si="55"/>
        <v>1.5993454189046243</v>
      </c>
      <c r="P91" s="8">
        <f t="shared" ca="1" si="56"/>
        <v>1.6003958782839574</v>
      </c>
      <c r="Q91" s="25">
        <f t="shared" si="44"/>
        <v>8.000320008538786E-5</v>
      </c>
      <c r="R91" s="8">
        <f t="shared" ca="1" si="57"/>
        <v>1.5993454189046243</v>
      </c>
      <c r="S91" s="5">
        <f t="shared" ca="1" si="45"/>
        <v>1.2795275155427514E-4</v>
      </c>
      <c r="T91" s="8">
        <f t="shared" ca="1" si="58"/>
        <v>-1.7167823308789185E-3</v>
      </c>
      <c r="U91" s="8">
        <f t="shared" ca="1" si="59"/>
        <v>2.4056891271658769E-2</v>
      </c>
      <c r="V91" s="5">
        <f t="shared" ca="1" si="46"/>
        <v>1.9246282858389372E-6</v>
      </c>
      <c r="W91" s="5">
        <f t="shared" ca="1" si="60"/>
        <v>1.5800706198424701E-5</v>
      </c>
      <c r="X91" s="5">
        <f t="shared" ca="1" si="61"/>
        <v>107.92670667628606</v>
      </c>
      <c r="Y91" s="5">
        <f t="shared" ca="1" si="62"/>
        <v>107.81362235718792</v>
      </c>
      <c r="Z91" s="5">
        <f t="shared" ca="1" si="63"/>
        <v>-1.8447350824331936E-3</v>
      </c>
      <c r="AA91" s="5">
        <f t="shared" ca="1" si="64"/>
        <v>1.3876077912585763E-5</v>
      </c>
      <c r="AB91" s="4">
        <f t="shared" ca="1" si="65"/>
        <v>107.81179149818341</v>
      </c>
      <c r="AC91" s="30">
        <f t="shared" ca="1" si="66"/>
        <v>-1.064752012190362E-3</v>
      </c>
      <c r="AD91" s="30">
        <f t="shared" ca="1" si="67"/>
        <v>-1.0647520121904849E-3</v>
      </c>
      <c r="AE91" s="32">
        <f t="shared" ca="1" si="68"/>
        <v>1.229485263598562E-16</v>
      </c>
      <c r="AF91" s="4">
        <f t="shared" si="47"/>
        <v>0.70399999999999996</v>
      </c>
      <c r="AG91" s="4">
        <f t="shared" ca="1" si="48"/>
        <v>2.1748998644375401</v>
      </c>
      <c r="AH91" s="4">
        <f t="shared" ca="1" si="49"/>
        <v>2.1329475105107343</v>
      </c>
      <c r="AI91" s="8">
        <f t="shared" ca="1" si="69"/>
        <v>-1.4818810544286132E-2</v>
      </c>
      <c r="AJ91" s="4">
        <f t="shared" ca="1" si="50"/>
        <v>2.4086595741189987E-2</v>
      </c>
      <c r="AK91" s="4">
        <f t="shared" ca="1" si="70"/>
        <v>2.5475577925883952E-2</v>
      </c>
      <c r="AL91" s="4">
        <f t="shared" ca="1" si="51"/>
        <v>-1.4818810544286132E-2</v>
      </c>
      <c r="AM91" s="5">
        <f t="shared" ca="1" si="71"/>
        <v>1.8447350824331936E-3</v>
      </c>
      <c r="AN91" s="5">
        <f t="shared" ca="1" si="72"/>
        <v>-1.3876077912585763E-5</v>
      </c>
      <c r="AO91" s="5">
        <f t="shared" ca="1" si="52"/>
        <v>1.9270047384582736E-6</v>
      </c>
      <c r="AQ91" s="24">
        <f t="shared" ca="1" si="73"/>
        <v>4.4380382456510076E-4</v>
      </c>
      <c r="AT91">
        <v>84</v>
      </c>
      <c r="AU91" s="12">
        <v>-5.1930937661149486</v>
      </c>
      <c r="AV91" s="12">
        <v>-7.5121605891558367</v>
      </c>
      <c r="AW91" s="12">
        <v>-14.228156825497431</v>
      </c>
    </row>
    <row r="92" spans="2:49" x14ac:dyDescent="0.2">
      <c r="B92" s="2">
        <v>76</v>
      </c>
      <c r="C92">
        <f t="shared" ca="1" si="38"/>
        <v>0.52864426883733584</v>
      </c>
      <c r="D92" t="s">
        <v>10</v>
      </c>
      <c r="E92">
        <f ca="1">D91*SIN(2*PI()*C92)</f>
        <v>-8.4809282604282998E-2</v>
      </c>
      <c r="F92">
        <f t="shared" ca="1" si="39"/>
        <v>0.93201666187651055</v>
      </c>
      <c r="G92" t="s">
        <v>10</v>
      </c>
      <c r="H92">
        <f ca="1">G91*SIN(2*PI()*F92)</f>
        <v>-0.44376010431668322</v>
      </c>
      <c r="I92" s="8">
        <f t="shared" ca="1" si="40"/>
        <v>1.588384951891951E-2</v>
      </c>
      <c r="J92" s="14">
        <f t="shared" ca="1" si="41"/>
        <v>3.1622617034853056E-3</v>
      </c>
      <c r="K92" s="14">
        <f t="shared" ca="1" si="42"/>
        <v>1.3181954095276005E-4</v>
      </c>
      <c r="L92" s="8">
        <f t="shared" ca="1" si="53"/>
        <v>106.12610048800225</v>
      </c>
      <c r="M92" s="8">
        <f t="shared" ca="1" si="54"/>
        <v>106.14008998185169</v>
      </c>
      <c r="N92" s="14">
        <f t="shared" ca="1" si="43"/>
        <v>-2.4062957692905229E-4</v>
      </c>
      <c r="O92" s="8">
        <f t="shared" ca="1" si="55"/>
        <v>1.6856910101811582</v>
      </c>
      <c r="P92" s="8">
        <f t="shared" ca="1" si="56"/>
        <v>1.6852853830665453</v>
      </c>
      <c r="Q92" s="25">
        <f t="shared" si="44"/>
        <v>8.000320008538786E-5</v>
      </c>
      <c r="R92" s="8">
        <f t="shared" ca="1" si="57"/>
        <v>1.6856910101811582</v>
      </c>
      <c r="S92" s="5">
        <f t="shared" ca="1" si="45"/>
        <v>1.3486067516966279E-4</v>
      </c>
      <c r="T92" s="8">
        <f t="shared" ca="1" si="58"/>
        <v>2.2220701515027465E-4</v>
      </c>
      <c r="U92" s="8">
        <f t="shared" ca="1" si="59"/>
        <v>2.6775262341112927E-2</v>
      </c>
      <c r="V92" s="5">
        <f t="shared" ca="1" si="46"/>
        <v>2.1421066704148082E-6</v>
      </c>
      <c r="W92" s="5">
        <f t="shared" ca="1" si="60"/>
        <v>-6.4429200493063896E-6</v>
      </c>
      <c r="X92" s="5">
        <f t="shared" ca="1" si="61"/>
        <v>107.81179149818341</v>
      </c>
      <c r="Y92" s="5">
        <f t="shared" ca="1" si="62"/>
        <v>107.82537536491823</v>
      </c>
      <c r="Z92" s="5">
        <f t="shared" ca="1" si="63"/>
        <v>8.734633998061186E-5</v>
      </c>
      <c r="AA92" s="5">
        <f t="shared" ca="1" si="64"/>
        <v>-8.5850267197211977E-6</v>
      </c>
      <c r="AB92" s="4">
        <f t="shared" ca="1" si="65"/>
        <v>107.82545412623149</v>
      </c>
      <c r="AC92" s="30">
        <f t="shared" ca="1" si="66"/>
        <v>1.2672665817170525E-4</v>
      </c>
      <c r="AD92" s="30">
        <f t="shared" ca="1" si="67"/>
        <v>1.2672665817182942E-4</v>
      </c>
      <c r="AE92" s="32">
        <f t="shared" ca="1" si="68"/>
        <v>-1.241682538039024E-16</v>
      </c>
      <c r="AF92" s="4">
        <f t="shared" si="47"/>
        <v>0.7</v>
      </c>
      <c r="AG92" s="4">
        <f t="shared" ca="1" si="48"/>
        <v>2.1536071223135616</v>
      </c>
      <c r="AH92" s="4">
        <f t="shared" ca="1" si="49"/>
        <v>2.1117741209868579</v>
      </c>
      <c r="AI92" s="8">
        <f t="shared" ca="1" si="69"/>
        <v>-1.5635497627451644E-2</v>
      </c>
      <c r="AJ92" s="4">
        <f t="shared" ca="1" si="50"/>
        <v>2.5475577925883952E-2</v>
      </c>
      <c r="AK92" s="4">
        <f t="shared" ca="1" si="70"/>
        <v>2.4896979043183221E-2</v>
      </c>
      <c r="AL92" s="4">
        <f t="shared" ca="1" si="51"/>
        <v>-1.5635497627451644E-2</v>
      </c>
      <c r="AM92" s="5">
        <f t="shared" ca="1" si="71"/>
        <v>-8.734633998061186E-5</v>
      </c>
      <c r="AN92" s="5">
        <f t="shared" ca="1" si="72"/>
        <v>8.5850267197211977E-6</v>
      </c>
      <c r="AO92" s="5">
        <f t="shared" ca="1" si="52"/>
        <v>2.0381277580953841E-6</v>
      </c>
      <c r="AQ92" s="24">
        <f t="shared" ca="1" si="73"/>
        <v>5.0187569719793625E-4</v>
      </c>
      <c r="AT92">
        <v>85</v>
      </c>
      <c r="AU92" s="12">
        <v>-2.1670283452370902</v>
      </c>
      <c r="AV92" s="12">
        <v>13.412819363344195</v>
      </c>
      <c r="AW92" s="12">
        <v>-18.421451041508384</v>
      </c>
    </row>
    <row r="93" spans="2:49" x14ac:dyDescent="0.2">
      <c r="B93" s="2">
        <v>77</v>
      </c>
      <c r="C93">
        <f t="shared" ca="1" si="38"/>
        <v>0.12915334555987779</v>
      </c>
      <c r="D93">
        <f ca="1">SQRT(-2*LN(C93))</f>
        <v>2.0232423756557498</v>
      </c>
      <c r="E93">
        <f ca="1">D93*COS(2*PI()*C94)</f>
        <v>1.1653749674565097</v>
      </c>
      <c r="F93">
        <f t="shared" ca="1" si="39"/>
        <v>0.32918824892831733</v>
      </c>
      <c r="G93">
        <f ca="1">SQRT(-2*LN(F93))</f>
        <v>1.4907216417962419</v>
      </c>
      <c r="H93">
        <f ca="1">G93*COS(2*PI()*F94)</f>
        <v>1.3283737146642611</v>
      </c>
      <c r="I93" s="8">
        <f t="shared" ca="1" si="40"/>
        <v>1.5595383016671098E-2</v>
      </c>
      <c r="J93" s="14">
        <f t="shared" ca="1" si="41"/>
        <v>3.1622622778023054E-3</v>
      </c>
      <c r="K93" s="14">
        <f t="shared" ca="1" si="42"/>
        <v>4.0935771902943507E-3</v>
      </c>
      <c r="L93" s="8">
        <f t="shared" ca="1" si="53"/>
        <v>106.16969703618821</v>
      </c>
      <c r="M93" s="8">
        <f t="shared" ca="1" si="54"/>
        <v>106.60431088627601</v>
      </c>
      <c r="N93" s="14">
        <f t="shared" ca="1" si="43"/>
        <v>8.8052473894162375E-4</v>
      </c>
      <c r="O93" s="8">
        <f t="shared" ca="1" si="55"/>
        <v>1.6557570900432854</v>
      </c>
      <c r="P93" s="8">
        <f t="shared" ca="1" si="56"/>
        <v>1.6572150251227464</v>
      </c>
      <c r="Q93" s="25">
        <f t="shared" si="44"/>
        <v>8.000320008538786E-5</v>
      </c>
      <c r="R93" s="8">
        <f t="shared" ca="1" si="57"/>
        <v>1.6557570900432854</v>
      </c>
      <c r="S93" s="5">
        <f t="shared" ca="1" si="45"/>
        <v>1.3246586576753252E-4</v>
      </c>
      <c r="T93" s="8">
        <f t="shared" ca="1" si="58"/>
        <v>6.7779694564693424E-3</v>
      </c>
      <c r="U93" s="8">
        <f t="shared" ca="1" si="59"/>
        <v>2.5822166001793812E-2</v>
      </c>
      <c r="V93" s="5">
        <f t="shared" ca="1" si="46"/>
        <v>2.0658559132796103E-6</v>
      </c>
      <c r="W93" s="5">
        <f t="shared" ca="1" si="60"/>
        <v>2.2737055977636767E-5</v>
      </c>
      <c r="X93" s="5">
        <f t="shared" ca="1" si="61"/>
        <v>107.82545412623149</v>
      </c>
      <c r="Y93" s="5">
        <f t="shared" ca="1" si="62"/>
        <v>108.26152591139876</v>
      </c>
      <c r="Z93" s="5">
        <f t="shared" ca="1" si="63"/>
        <v>6.64550359070181E-3</v>
      </c>
      <c r="AA93" s="5">
        <f t="shared" ca="1" si="64"/>
        <v>2.0671200064357156E-5</v>
      </c>
      <c r="AB93" s="4">
        <f t="shared" ca="1" si="65"/>
        <v>108.26819208618953</v>
      </c>
      <c r="AC93" s="30">
        <f t="shared" ca="1" si="66"/>
        <v>4.1060616303059128E-3</v>
      </c>
      <c r="AD93" s="30">
        <f t="shared" ca="1" si="67"/>
        <v>4.1060616303059084E-3</v>
      </c>
      <c r="AE93" s="32">
        <f t="shared" ca="1" si="68"/>
        <v>0</v>
      </c>
      <c r="AF93" s="4">
        <f t="shared" si="47"/>
        <v>0.69599999999999995</v>
      </c>
      <c r="AG93" s="4">
        <f t="shared" ca="1" si="48"/>
        <v>2.1607869100058523</v>
      </c>
      <c r="AH93" s="4">
        <f t="shared" ca="1" si="49"/>
        <v>2.1190736027766239</v>
      </c>
      <c r="AI93" s="8">
        <f t="shared" ca="1" si="69"/>
        <v>-1.5355901845819142E-2</v>
      </c>
      <c r="AJ93" s="4">
        <f t="shared" ca="1" si="50"/>
        <v>2.4896979043183221E-2</v>
      </c>
      <c r="AK93" s="4">
        <f t="shared" ca="1" si="70"/>
        <v>1.8584283053203698E-2</v>
      </c>
      <c r="AL93" s="4">
        <f t="shared" ca="1" si="51"/>
        <v>-1.5355901845819142E-2</v>
      </c>
      <c r="AM93" s="5">
        <f t="shared" ca="1" si="71"/>
        <v>-6.64550359070181E-3</v>
      </c>
      <c r="AN93" s="5">
        <f t="shared" ca="1" si="72"/>
        <v>-2.0671200064357156E-5</v>
      </c>
      <c r="AO93" s="5">
        <f t="shared" ca="1" si="52"/>
        <v>1.9918379959134954E-6</v>
      </c>
      <c r="AQ93" s="24">
        <f t="shared" ca="1" si="73"/>
        <v>-3.5148696279073161E-4</v>
      </c>
      <c r="AT93">
        <v>86</v>
      </c>
      <c r="AU93" s="12">
        <v>-2.0178134386500175</v>
      </c>
      <c r="AV93" s="12">
        <v>-38.426137803589263</v>
      </c>
      <c r="AW93" s="12">
        <v>3.418119381534543</v>
      </c>
    </row>
    <row r="94" spans="2:49" x14ac:dyDescent="0.2">
      <c r="B94" s="2">
        <v>78</v>
      </c>
      <c r="C94">
        <f t="shared" ca="1" si="38"/>
        <v>0.15230762497937333</v>
      </c>
      <c r="D94" t="s">
        <v>10</v>
      </c>
      <c r="E94">
        <f ca="1">D93*SIN(2*PI()*C94)</f>
        <v>1.6539077652259999</v>
      </c>
      <c r="F94">
        <f t="shared" ca="1" si="39"/>
        <v>0.92503081419087951</v>
      </c>
      <c r="G94" t="s">
        <v>10</v>
      </c>
      <c r="H94">
        <f ca="1">G93*SIN(2*PI()*F94)</f>
        <v>-0.67651628768918393</v>
      </c>
      <c r="I94" s="8">
        <f t="shared" ca="1" si="40"/>
        <v>1.1943510266146241E-2</v>
      </c>
      <c r="J94" s="14">
        <f t="shared" ca="1" si="41"/>
        <v>3.1622686383394136E-3</v>
      </c>
      <c r="K94" s="14">
        <f t="shared" ca="1" si="42"/>
        <v>5.6459794591479096E-3</v>
      </c>
      <c r="L94" s="8">
        <f t="shared" ca="1" si="53"/>
        <v>106.990351722019</v>
      </c>
      <c r="M94" s="8">
        <f t="shared" ca="1" si="54"/>
        <v>107.59441705016853</v>
      </c>
      <c r="N94" s="14">
        <f t="shared" ca="1" si="43"/>
        <v>-3.8779125818533267E-4</v>
      </c>
      <c r="O94" s="8">
        <f t="shared" ca="1" si="55"/>
        <v>1.2778403641705312</v>
      </c>
      <c r="P94" s="8">
        <f t="shared" ca="1" si="56"/>
        <v>1.2773448288479494</v>
      </c>
      <c r="Q94" s="25">
        <f t="shared" si="44"/>
        <v>8.000320008538786E-5</v>
      </c>
      <c r="R94" s="8">
        <f t="shared" ca="1" si="57"/>
        <v>1.2778403641705312</v>
      </c>
      <c r="S94" s="5">
        <f t="shared" ca="1" si="45"/>
        <v>1.022313183319199E-4</v>
      </c>
      <c r="T94" s="8">
        <f t="shared" ca="1" si="58"/>
        <v>7.2146604481769031E-3</v>
      </c>
      <c r="U94" s="8">
        <f t="shared" ca="1" si="59"/>
        <v>1.5261899507966789E-2</v>
      </c>
      <c r="V94" s="5">
        <f t="shared" ca="1" si="46"/>
        <v>1.2210008000189496E-6</v>
      </c>
      <c r="W94" s="5">
        <f t="shared" ca="1" si="60"/>
        <v>-5.9184312124925506E-6</v>
      </c>
      <c r="X94" s="5">
        <f t="shared" ca="1" si="61"/>
        <v>108.26819208618953</v>
      </c>
      <c r="Y94" s="5">
        <f t="shared" ca="1" si="62"/>
        <v>108.87176187901647</v>
      </c>
      <c r="Z94" s="5">
        <f t="shared" ca="1" si="63"/>
        <v>7.1124291298449828E-3</v>
      </c>
      <c r="AA94" s="5">
        <f t="shared" ca="1" si="64"/>
        <v>-7.1394320125115006E-6</v>
      </c>
      <c r="AB94" s="4">
        <f t="shared" ca="1" si="65"/>
        <v>108.87886716871431</v>
      </c>
      <c r="AC94" s="30">
        <f t="shared" ca="1" si="66"/>
        <v>5.6403923512331477E-3</v>
      </c>
      <c r="AD94" s="30">
        <f t="shared" ca="1" si="67"/>
        <v>5.640392351233107E-3</v>
      </c>
      <c r="AE94" s="32">
        <f t="shared" ca="1" si="68"/>
        <v>4.0766001685454967E-17</v>
      </c>
      <c r="AF94" s="4">
        <f t="shared" si="47"/>
        <v>0.69199999999999995</v>
      </c>
      <c r="AG94" s="4">
        <f t="shared" ca="1" si="48"/>
        <v>2.2634966178891505</v>
      </c>
      <c r="AH94" s="4">
        <f t="shared" ca="1" si="49"/>
        <v>2.2219033492029796</v>
      </c>
      <c r="AI94" s="8">
        <f t="shared" ca="1" si="69"/>
        <v>-1.1802546431672889E-2</v>
      </c>
      <c r="AJ94" s="4">
        <f t="shared" ca="1" si="50"/>
        <v>1.8584283053203698E-2</v>
      </c>
      <c r="AK94" s="4">
        <f t="shared" ca="1" si="70"/>
        <v>1.2306491663302332E-2</v>
      </c>
      <c r="AL94" s="4">
        <f t="shared" ca="1" si="51"/>
        <v>-1.1802546431672889E-2</v>
      </c>
      <c r="AM94" s="5">
        <f t="shared" ca="1" si="71"/>
        <v>-7.1124291298449828E-3</v>
      </c>
      <c r="AN94" s="5">
        <f t="shared" ca="1" si="72"/>
        <v>7.1394320125115006E-6</v>
      </c>
      <c r="AO94" s="5">
        <f t="shared" ca="1" si="52"/>
        <v>1.4868021155489384E-6</v>
      </c>
      <c r="AQ94" s="24">
        <f t="shared" ca="1" si="73"/>
        <v>-8.2601150581555641E-4</v>
      </c>
      <c r="AT94">
        <v>87</v>
      </c>
      <c r="AU94" s="12">
        <v>-22.754489656822145</v>
      </c>
      <c r="AV94" s="12">
        <v>-1.0901075460352168</v>
      </c>
      <c r="AW94" s="12">
        <v>-14.199046499605966</v>
      </c>
    </row>
    <row r="95" spans="2:49" x14ac:dyDescent="0.2">
      <c r="B95" s="2">
        <v>79</v>
      </c>
      <c r="C95">
        <f t="shared" ca="1" si="38"/>
        <v>0.700712895504638</v>
      </c>
      <c r="D95">
        <f ca="1">SQRT(-2*LN(C95))</f>
        <v>0.84339437990688382</v>
      </c>
      <c r="E95">
        <f ca="1">D95*COS(2*PI()*C96)</f>
        <v>-6.8022489593461868E-2</v>
      </c>
      <c r="F95">
        <f t="shared" ca="1" si="39"/>
        <v>0.16096944932083201</v>
      </c>
      <c r="G95">
        <f ca="1">SQRT(-2*LN(F95))</f>
        <v>1.9113035801644951</v>
      </c>
      <c r="H95">
        <f ca="1">G95*COS(2*PI()*F96)</f>
        <v>1.3442855043011703</v>
      </c>
      <c r="I95" s="8">
        <f t="shared" ca="1" si="40"/>
        <v>8.1828505072073874E-3</v>
      </c>
      <c r="J95" s="14">
        <f t="shared" ca="1" si="41"/>
        <v>3.1622734253038639E-3</v>
      </c>
      <c r="K95" s="14">
        <f t="shared" ca="1" si="42"/>
        <v>1.8491138283804887E-4</v>
      </c>
      <c r="L95" s="8">
        <f t="shared" ca="1" si="53"/>
        <v>107.99515892770678</v>
      </c>
      <c r="M95" s="8">
        <f t="shared" ca="1" si="54"/>
        <v>108.01512846188392</v>
      </c>
      <c r="N95" s="14">
        <f t="shared" ca="1" si="43"/>
        <v>8.9059715016404084E-4</v>
      </c>
      <c r="O95" s="8">
        <f t="shared" ca="1" si="55"/>
        <v>0.88370824100752776</v>
      </c>
      <c r="P95" s="8">
        <f t="shared" ca="1" si="56"/>
        <v>0.88449526904854558</v>
      </c>
      <c r="Q95" s="25">
        <f t="shared" si="44"/>
        <v>8.000320008538786E-5</v>
      </c>
      <c r="R95" s="8">
        <f t="shared" ca="1" si="57"/>
        <v>0.88370824100752776</v>
      </c>
      <c r="S95" s="5">
        <f t="shared" ca="1" si="45"/>
        <v>7.0699487222431395E-5</v>
      </c>
      <c r="T95" s="8">
        <f t="shared" ca="1" si="58"/>
        <v>1.6340771287008172E-4</v>
      </c>
      <c r="U95" s="8">
        <f t="shared" ca="1" si="59"/>
        <v>7.2312524281517966E-3</v>
      </c>
      <c r="V95" s="5">
        <f t="shared" ca="1" si="46"/>
        <v>5.7852333487737504E-7</v>
      </c>
      <c r="W95" s="5">
        <f t="shared" ca="1" si="60"/>
        <v>6.4401328046287902E-6</v>
      </c>
      <c r="X95" s="5">
        <f t="shared" ca="1" si="61"/>
        <v>108.87886716871431</v>
      </c>
      <c r="Y95" s="5">
        <f t="shared" ca="1" si="62"/>
        <v>108.89962373093246</v>
      </c>
      <c r="Z95" s="5">
        <f t="shared" ca="1" si="63"/>
        <v>9.2708225647650326E-5</v>
      </c>
      <c r="AA95" s="5">
        <f t="shared" ca="1" si="64"/>
        <v>5.8616094697514151E-6</v>
      </c>
      <c r="AB95" s="4">
        <f t="shared" ca="1" si="65"/>
        <v>108.89972230076758</v>
      </c>
      <c r="AC95" s="30">
        <f t="shared" ca="1" si="66"/>
        <v>1.9154435195356534E-4</v>
      </c>
      <c r="AD95" s="30">
        <f t="shared" ca="1" si="67"/>
        <v>1.9154435195358922E-4</v>
      </c>
      <c r="AE95" s="32">
        <f t="shared" ca="1" si="68"/>
        <v>-2.3879552848993235E-17</v>
      </c>
      <c r="AF95" s="4">
        <f t="shared" si="47"/>
        <v>0.68799999999999994</v>
      </c>
      <c r="AG95" s="4">
        <f t="shared" ca="1" si="48"/>
        <v>2.4036373020926565</v>
      </c>
      <c r="AH95" s="4">
        <f t="shared" ca="1" si="49"/>
        <v>2.362164419386001</v>
      </c>
      <c r="AI95" s="8">
        <f t="shared" ca="1" si="69"/>
        <v>-8.1164349334951202E-3</v>
      </c>
      <c r="AJ95" s="4">
        <f t="shared" ca="1" si="50"/>
        <v>1.2306491663302332E-2</v>
      </c>
      <c r="AK95" s="4">
        <f t="shared" ca="1" si="70"/>
        <v>1.1921659773450943E-2</v>
      </c>
      <c r="AL95" s="4">
        <f t="shared" ca="1" si="51"/>
        <v>-8.1164349334951202E-3</v>
      </c>
      <c r="AM95" s="5">
        <f t="shared" ca="1" si="71"/>
        <v>-9.2708225647650326E-5</v>
      </c>
      <c r="AN95" s="5">
        <f t="shared" ca="1" si="72"/>
        <v>-5.8616094697514151E-6</v>
      </c>
      <c r="AO95" s="5">
        <f t="shared" ca="1" si="52"/>
        <v>9.8455871488833408E-7</v>
      </c>
      <c r="AQ95" s="24">
        <f t="shared" ca="1" si="73"/>
        <v>2.8724661344887569E-4</v>
      </c>
      <c r="AT95">
        <v>88</v>
      </c>
      <c r="AU95" s="12">
        <v>-2.0064386211615481</v>
      </c>
      <c r="AV95" s="12">
        <v>-13.422364250313651</v>
      </c>
      <c r="AW95" s="12">
        <v>-1.1580455671036267</v>
      </c>
    </row>
    <row r="96" spans="2:49" x14ac:dyDescent="0.2">
      <c r="B96" s="2">
        <v>80</v>
      </c>
      <c r="C96">
        <f t="shared" ca="1" si="38"/>
        <v>0.73714968059534625</v>
      </c>
      <c r="D96" t="s">
        <v>10</v>
      </c>
      <c r="E96">
        <f ca="1">D95*SIN(2*PI()*C96)</f>
        <v>-0.84064678728228326</v>
      </c>
      <c r="F96">
        <f t="shared" ca="1" si="39"/>
        <v>0.8741531586987149</v>
      </c>
      <c r="G96" t="s">
        <v>10</v>
      </c>
      <c r="H96">
        <f ca="1">G95*SIN(2*PI()*F96)</f>
        <v>-1.3586676777179048</v>
      </c>
      <c r="I96" s="8">
        <f t="shared" ca="1" si="40"/>
        <v>7.9688919344247152E-3</v>
      </c>
      <c r="J96" s="14">
        <f t="shared" ca="1" si="41"/>
        <v>3.1622736438683694E-3</v>
      </c>
      <c r="K96" s="14">
        <f t="shared" ca="1" si="42"/>
        <v>-2.2558070137495001E-3</v>
      </c>
      <c r="L96" s="8">
        <f t="shared" ca="1" si="53"/>
        <v>108.03877299405015</v>
      </c>
      <c r="M96" s="8">
        <f t="shared" ca="1" si="54"/>
        <v>107.79505837217329</v>
      </c>
      <c r="N96" s="14">
        <f t="shared" ca="1" si="43"/>
        <v>-8.1896135691161831E-4</v>
      </c>
      <c r="O96" s="8">
        <f t="shared" ca="1" si="55"/>
        <v>0.86094930671742897</v>
      </c>
      <c r="P96" s="8">
        <f t="shared" ca="1" si="56"/>
        <v>0.86024422250496757</v>
      </c>
      <c r="Q96" s="25">
        <f t="shared" si="44"/>
        <v>8.000320008538786E-5</v>
      </c>
      <c r="R96" s="8">
        <f t="shared" ca="1" si="57"/>
        <v>0.86094930671742897</v>
      </c>
      <c r="S96" s="5">
        <f t="shared" ca="1" si="45"/>
        <v>6.8878699648690437E-5</v>
      </c>
      <c r="T96" s="8">
        <f t="shared" ca="1" si="58"/>
        <v>-1.942135484575946E-3</v>
      </c>
      <c r="U96" s="8">
        <f t="shared" ca="1" si="59"/>
        <v>6.8608119862490699E-3</v>
      </c>
      <c r="V96" s="5">
        <f t="shared" ca="1" si="46"/>
        <v>5.4888691408411166E-7</v>
      </c>
      <c r="W96" s="5">
        <f t="shared" ca="1" si="60"/>
        <v>-5.6187398937740338E-6</v>
      </c>
      <c r="X96" s="5">
        <f t="shared" ca="1" si="61"/>
        <v>108.89972230076758</v>
      </c>
      <c r="Y96" s="5">
        <f t="shared" ca="1" si="62"/>
        <v>108.65530259467826</v>
      </c>
      <c r="Z96" s="5">
        <f t="shared" ca="1" si="63"/>
        <v>-2.0110141842246366E-3</v>
      </c>
      <c r="AA96" s="5">
        <f t="shared" ca="1" si="64"/>
        <v>-6.1676268078581456E-6</v>
      </c>
      <c r="AB96" s="4">
        <f t="shared" ca="1" si="65"/>
        <v>108.65328541286723</v>
      </c>
      <c r="AC96" s="30">
        <f t="shared" ca="1" si="66"/>
        <v>-2.2629707651569131E-3</v>
      </c>
      <c r="AD96" s="30">
        <f t="shared" ca="1" si="67"/>
        <v>-2.2629707651570874E-3</v>
      </c>
      <c r="AE96" s="32">
        <f t="shared" ca="1" si="68"/>
        <v>1.7433970933566911E-16</v>
      </c>
      <c r="AF96" s="4">
        <f t="shared" si="47"/>
        <v>0.68400000000000005</v>
      </c>
      <c r="AG96" s="4">
        <f t="shared" ca="1" si="48"/>
        <v>2.4132313058254957</v>
      </c>
      <c r="AH96" s="4">
        <f t="shared" ca="1" si="49"/>
        <v>2.3718791595692252</v>
      </c>
      <c r="AI96" s="8">
        <f t="shared" ca="1" si="69"/>
        <v>-7.9058907454290228E-3</v>
      </c>
      <c r="AJ96" s="4">
        <f t="shared" ca="1" si="50"/>
        <v>1.1921659773450943E-2</v>
      </c>
      <c r="AK96" s="4">
        <f t="shared" ca="1" si="70"/>
        <v>1.3779926062011394E-2</v>
      </c>
      <c r="AL96" s="4">
        <f t="shared" ca="1" si="51"/>
        <v>-7.9058907454290228E-3</v>
      </c>
      <c r="AM96" s="5">
        <f t="shared" ca="1" si="71"/>
        <v>2.0110141842246366E-3</v>
      </c>
      <c r="AN96" s="5">
        <f t="shared" ca="1" si="72"/>
        <v>6.1676268078581456E-6</v>
      </c>
      <c r="AO96" s="5">
        <f t="shared" ca="1" si="52"/>
        <v>9.5377093220531559E-7</v>
      </c>
      <c r="AQ96" s="24">
        <f t="shared" ca="1" si="73"/>
        <v>1.5986929340424947E-4</v>
      </c>
      <c r="AT96">
        <v>89</v>
      </c>
      <c r="AU96" s="12">
        <v>8.0118274319796132</v>
      </c>
      <c r="AV96" s="12">
        <v>9.6766077570744002</v>
      </c>
      <c r="AW96" s="12">
        <v>2.0963005090785578</v>
      </c>
    </row>
    <row r="97" spans="2:49" x14ac:dyDescent="0.2">
      <c r="B97" s="2">
        <v>81</v>
      </c>
      <c r="C97">
        <f t="shared" ca="1" si="38"/>
        <v>0.78119750209075478</v>
      </c>
      <c r="D97">
        <f ca="1">SQRT(-2*LN(C97))</f>
        <v>0.70274786020762947</v>
      </c>
      <c r="E97">
        <f ca="1">D97*COS(2*PI()*C98)</f>
        <v>0.389487922864867</v>
      </c>
      <c r="F97">
        <f t="shared" ca="1" si="39"/>
        <v>0.52725466653530151</v>
      </c>
      <c r="G97">
        <f ca="1">SQRT(-2*LN(F97))</f>
        <v>1.1314341421005047</v>
      </c>
      <c r="H97">
        <f ca="1">G97*COS(2*PI()*F98)</f>
        <v>-0.54049032826822907</v>
      </c>
      <c r="I97" s="8">
        <f t="shared" ca="1" si="40"/>
        <v>9.1390264152632853E-3</v>
      </c>
      <c r="J97" s="14">
        <f t="shared" ca="1" si="41"/>
        <v>3.1622723777812805E-3</v>
      </c>
      <c r="K97" s="14">
        <f t="shared" ca="1" si="42"/>
        <v>1.6329987926944067E-3</v>
      </c>
      <c r="L97" s="8">
        <f t="shared" ca="1" si="53"/>
        <v>107.66929290093289</v>
      </c>
      <c r="M97" s="8">
        <f t="shared" ca="1" si="54"/>
        <v>107.84511672625037</v>
      </c>
      <c r="N97" s="14">
        <f t="shared" ca="1" si="43"/>
        <v>-3.0179055019163847E-4</v>
      </c>
      <c r="O97" s="8">
        <f t="shared" ca="1" si="55"/>
        <v>0.98399251193434545</v>
      </c>
      <c r="P97" s="8">
        <f t="shared" ca="1" si="56"/>
        <v>0.98369555229278438</v>
      </c>
      <c r="Q97" s="25">
        <f t="shared" si="44"/>
        <v>8.000320008538786E-5</v>
      </c>
      <c r="R97" s="8">
        <f t="shared" ca="1" si="57"/>
        <v>0.98399251193434545</v>
      </c>
      <c r="S97" s="5">
        <f t="shared" ca="1" si="45"/>
        <v>7.8722549814806838E-5</v>
      </c>
      <c r="T97" s="8">
        <f t="shared" ca="1" si="58"/>
        <v>1.6068585840091228E-3</v>
      </c>
      <c r="U97" s="8">
        <f t="shared" ca="1" si="59"/>
        <v>8.9927335589892569E-3</v>
      </c>
      <c r="V97" s="5">
        <f t="shared" ca="1" si="46"/>
        <v>7.1944746223439959E-7</v>
      </c>
      <c r="W97" s="5">
        <f t="shared" ca="1" si="60"/>
        <v>-2.7139220084941791E-6</v>
      </c>
      <c r="X97" s="5">
        <f t="shared" ca="1" si="61"/>
        <v>108.65328541286723</v>
      </c>
      <c r="Y97" s="5">
        <f t="shared" ca="1" si="62"/>
        <v>108.82881227854315</v>
      </c>
      <c r="Z97" s="5">
        <f t="shared" ca="1" si="63"/>
        <v>1.528136034194316E-3</v>
      </c>
      <c r="AA97" s="5">
        <f t="shared" ca="1" si="64"/>
        <v>-3.4333694707285788E-6</v>
      </c>
      <c r="AB97" s="4">
        <f t="shared" ca="1" si="65"/>
        <v>108.83033698120788</v>
      </c>
      <c r="AC97" s="30">
        <f t="shared" ca="1" si="66"/>
        <v>1.6295095695253448E-3</v>
      </c>
      <c r="AD97" s="30">
        <f t="shared" ca="1" si="67"/>
        <v>1.6295095695254426E-3</v>
      </c>
      <c r="AE97" s="32">
        <f t="shared" ca="1" si="68"/>
        <v>-9.77950359581925E-17</v>
      </c>
      <c r="AF97" s="4">
        <f t="shared" si="47"/>
        <v>0.68</v>
      </c>
      <c r="AG97" s="4">
        <f t="shared" ca="1" si="48"/>
        <v>2.3633097864458357</v>
      </c>
      <c r="AH97" s="4">
        <f t="shared" ca="1" si="49"/>
        <v>2.3220787301896593</v>
      </c>
      <c r="AI97" s="8">
        <f t="shared" ca="1" si="69"/>
        <v>-9.0562610066995397E-3</v>
      </c>
      <c r="AJ97" s="4">
        <f t="shared" ca="1" si="50"/>
        <v>1.3779926062011394E-2</v>
      </c>
      <c r="AK97" s="4">
        <f t="shared" ca="1" si="70"/>
        <v>1.2038427841711496E-2</v>
      </c>
      <c r="AL97" s="4">
        <f t="shared" ca="1" si="51"/>
        <v>-9.0562610066995397E-3</v>
      </c>
      <c r="AM97" s="5">
        <f t="shared" ca="1" si="71"/>
        <v>-1.528136034194316E-3</v>
      </c>
      <c r="AN97" s="5">
        <f t="shared" ca="1" si="72"/>
        <v>3.4333694707285788E-6</v>
      </c>
      <c r="AO97" s="5">
        <f t="shared" ca="1" si="52"/>
        <v>1.1024381819009484E-6</v>
      </c>
      <c r="AQ97" s="24">
        <f t="shared" ca="1" si="73"/>
        <v>2.1789799375821091E-4</v>
      </c>
      <c r="AT97">
        <v>90</v>
      </c>
      <c r="AU97" s="12">
        <v>-3.1588197204957527</v>
      </c>
      <c r="AV97" s="12">
        <v>-6.533303729818968</v>
      </c>
      <c r="AW97" s="12">
        <v>-2.5915858849261051</v>
      </c>
    </row>
    <row r="98" spans="2:49" x14ac:dyDescent="0.2">
      <c r="B98" s="2">
        <v>82</v>
      </c>
      <c r="C98">
        <f t="shared" ca="1" si="38"/>
        <v>0.84349468039899311</v>
      </c>
      <c r="D98" t="s">
        <v>10</v>
      </c>
      <c r="E98">
        <f ca="1">D97*SIN(2*PI()*C98)</f>
        <v>-0.58493906774023341</v>
      </c>
      <c r="F98">
        <f t="shared" ca="1" si="39"/>
        <v>0.67073461902838827</v>
      </c>
      <c r="G98" t="s">
        <v>10</v>
      </c>
      <c r="H98">
        <f ca="1">G97*SIN(2*PI()*F98)</f>
        <v>-0.99398864327476466</v>
      </c>
      <c r="I98" s="8">
        <f t="shared" ca="1" si="40"/>
        <v>8.0887333329170523E-3</v>
      </c>
      <c r="J98" s="14">
        <f t="shared" ca="1" si="41"/>
        <v>3.1622735221604769E-3</v>
      </c>
      <c r="K98" s="14">
        <f t="shared" ca="1" si="42"/>
        <v>-1.4486869644790845E-3</v>
      </c>
      <c r="L98" s="8">
        <f t="shared" ca="1" si="53"/>
        <v>107.95710078159074</v>
      </c>
      <c r="M98" s="8">
        <f t="shared" ca="1" si="54"/>
        <v>107.8007047369655</v>
      </c>
      <c r="N98" s="14">
        <f t="shared" ca="1" si="43"/>
        <v>-5.8848039366887761E-4</v>
      </c>
      <c r="O98" s="8">
        <f t="shared" ca="1" si="55"/>
        <v>0.8732361996171385</v>
      </c>
      <c r="P98" s="8">
        <f t="shared" ca="1" si="56"/>
        <v>0.8727223172346219</v>
      </c>
      <c r="Q98" s="25">
        <f t="shared" si="44"/>
        <v>8.000320008538786E-5</v>
      </c>
      <c r="R98" s="8">
        <f t="shared" ca="1" si="57"/>
        <v>0.8732361996171385</v>
      </c>
      <c r="S98" s="5">
        <f t="shared" ca="1" si="45"/>
        <v>6.986169039977362E-5</v>
      </c>
      <c r="T98" s="8">
        <f t="shared" ca="1" si="58"/>
        <v>-1.2650458992966042E-3</v>
      </c>
      <c r="U98" s="8">
        <f t="shared" ca="1" si="59"/>
        <v>7.063374755352958E-3</v>
      </c>
      <c r="V98" s="5">
        <f t="shared" ca="1" si="46"/>
        <v>5.6509258383058027E-7</v>
      </c>
      <c r="W98" s="5">
        <f t="shared" ca="1" si="60"/>
        <v>-4.1566575566609205E-6</v>
      </c>
      <c r="X98" s="5">
        <f t="shared" ca="1" si="61"/>
        <v>108.83033698120788</v>
      </c>
      <c r="Y98" s="5">
        <f t="shared" ca="1" si="62"/>
        <v>108.67342705420012</v>
      </c>
      <c r="Z98" s="5">
        <f t="shared" ca="1" si="63"/>
        <v>-1.3349075896963779E-3</v>
      </c>
      <c r="AA98" s="5">
        <f t="shared" ca="1" si="64"/>
        <v>-4.7217501404915004E-6</v>
      </c>
      <c r="AB98" s="4">
        <f t="shared" ca="1" si="65"/>
        <v>108.67208742486028</v>
      </c>
      <c r="AC98" s="30">
        <f t="shared" ca="1" si="66"/>
        <v>-1.4540941500064131E-3</v>
      </c>
      <c r="AD98" s="30">
        <f t="shared" ca="1" si="67"/>
        <v>-1.4540941500063929E-3</v>
      </c>
      <c r="AE98" s="32">
        <f t="shared" ca="1" si="68"/>
        <v>-2.0166160408230382E-17</v>
      </c>
      <c r="AF98" s="4">
        <f t="shared" si="47"/>
        <v>0.67600000000000005</v>
      </c>
      <c r="AG98" s="4">
        <f t="shared" ca="1" si="48"/>
        <v>2.4078297780267222</v>
      </c>
      <c r="AH98" s="4">
        <f t="shared" ca="1" si="49"/>
        <v>2.3667201684445334</v>
      </c>
      <c r="AI98" s="8">
        <f t="shared" ca="1" si="69"/>
        <v>-8.0238307060275238E-3</v>
      </c>
      <c r="AJ98" s="4">
        <f t="shared" ca="1" si="50"/>
        <v>1.2038427841711496E-2</v>
      </c>
      <c r="AK98" s="4">
        <f t="shared" ca="1" si="70"/>
        <v>1.3134142756214606E-2</v>
      </c>
      <c r="AL98" s="4">
        <f t="shared" ca="1" si="51"/>
        <v>-8.0238307060275238E-3</v>
      </c>
      <c r="AM98" s="5">
        <f t="shared" ca="1" si="71"/>
        <v>1.3349075896963779E-3</v>
      </c>
      <c r="AN98" s="5">
        <f t="shared" ca="1" si="72"/>
        <v>4.7217501404915004E-6</v>
      </c>
      <c r="AO98" s="5">
        <f t="shared" ca="1" si="52"/>
        <v>9.631127513339488E-7</v>
      </c>
      <c r="AQ98" s="24">
        <f t="shared" ca="1" si="73"/>
        <v>2.4487753808509358E-4</v>
      </c>
      <c r="AT98">
        <v>91</v>
      </c>
      <c r="AU98" s="12">
        <v>-6.6879804218362136</v>
      </c>
      <c r="AV98" s="12">
        <v>-3.3013107650502103</v>
      </c>
      <c r="AW98" s="12">
        <v>-22.753517528525713</v>
      </c>
    </row>
    <row r="99" spans="2:49" x14ac:dyDescent="0.2">
      <c r="B99" s="2">
        <v>83</v>
      </c>
      <c r="C99">
        <f t="shared" ca="1" si="38"/>
        <v>0.14634829609351863</v>
      </c>
      <c r="D99">
        <f ca="1">SQRT(-2*LN(C99))</f>
        <v>1.9604927485679811</v>
      </c>
      <c r="E99">
        <f ca="1">D99*COS(2*PI()*C100)</f>
        <v>-1.1507011213897644</v>
      </c>
      <c r="F99">
        <f t="shared" ca="1" si="39"/>
        <v>0.89542229052945366</v>
      </c>
      <c r="G99">
        <f ca="1">SQRT(-2*LN(F99))</f>
        <v>0.47002093355863195</v>
      </c>
      <c r="H99">
        <f ca="1">G99*COS(2*PI()*F100)</f>
        <v>-8.533633207769642E-2</v>
      </c>
      <c r="I99" s="8">
        <f t="shared" ca="1" si="40"/>
        <v>8.7940225345680204E-3</v>
      </c>
      <c r="J99" s="14">
        <f t="shared" ca="1" si="41"/>
        <v>3.1622727690803435E-3</v>
      </c>
      <c r="K99" s="14">
        <f t="shared" ca="1" si="42"/>
        <v>-3.233591466963226E-3</v>
      </c>
      <c r="L99" s="8">
        <f t="shared" ca="1" si="53"/>
        <v>107.7247535149193</v>
      </c>
      <c r="M99" s="8">
        <f t="shared" ca="1" si="54"/>
        <v>107.37641567117274</v>
      </c>
      <c r="N99" s="14">
        <f t="shared" ca="1" si="43"/>
        <v>-1.3971337705975806E-5</v>
      </c>
      <c r="O99" s="8">
        <f t="shared" ca="1" si="55"/>
        <v>0.94733390994098576</v>
      </c>
      <c r="P99" s="8">
        <f t="shared" ca="1" si="56"/>
        <v>0.94732067441900969</v>
      </c>
      <c r="Q99" s="25">
        <f t="shared" si="44"/>
        <v>8.000320008538786E-5</v>
      </c>
      <c r="R99" s="8">
        <f t="shared" ca="1" si="57"/>
        <v>0.94733390994098576</v>
      </c>
      <c r="S99" s="5">
        <f t="shared" ca="1" si="45"/>
        <v>7.5789744344681488E-5</v>
      </c>
      <c r="T99" s="8">
        <f t="shared" ca="1" si="58"/>
        <v>-3.0632908475500807E-3</v>
      </c>
      <c r="U99" s="8">
        <f t="shared" ca="1" si="59"/>
        <v>8.3308757517814615E-3</v>
      </c>
      <c r="V99" s="5">
        <f t="shared" ca="1" si="46"/>
        <v>6.6649671965627822E-7</v>
      </c>
      <c r="W99" s="5">
        <f t="shared" ca="1" si="60"/>
        <v>-1.1639347851466388E-7</v>
      </c>
      <c r="X99" s="5">
        <f t="shared" ca="1" si="61"/>
        <v>108.67208742486028</v>
      </c>
      <c r="Y99" s="5">
        <f t="shared" ca="1" si="62"/>
        <v>108.32373634559174</v>
      </c>
      <c r="Z99" s="5">
        <f t="shared" ca="1" si="63"/>
        <v>-3.1390805918947622E-3</v>
      </c>
      <c r="AA99" s="5">
        <f t="shared" ca="1" si="64"/>
        <v>-7.8289019817094212E-7</v>
      </c>
      <c r="AB99" s="4">
        <f t="shared" ca="1" si="65"/>
        <v>108.32059648210965</v>
      </c>
      <c r="AC99" s="30">
        <f t="shared" ca="1" si="66"/>
        <v>-3.234417881166296E-3</v>
      </c>
      <c r="AD99" s="30">
        <f t="shared" ca="1" si="67"/>
        <v>-3.2344178811662388E-3</v>
      </c>
      <c r="AE99" s="32">
        <f t="shared" ca="1" si="68"/>
        <v>-5.7245874707234634E-17</v>
      </c>
      <c r="AF99" s="4">
        <f t="shared" si="47"/>
        <v>0.67200000000000004</v>
      </c>
      <c r="AG99" s="4">
        <f t="shared" ca="1" si="48"/>
        <v>2.3774094354950583</v>
      </c>
      <c r="AH99" s="4">
        <f t="shared" ca="1" si="49"/>
        <v>2.3364216324312199</v>
      </c>
      <c r="AI99" s="8">
        <f t="shared" ca="1" si="69"/>
        <v>-8.7173618579472478E-3</v>
      </c>
      <c r="AJ99" s="4">
        <f t="shared" ca="1" si="50"/>
        <v>1.3134142756214606E-2</v>
      </c>
      <c r="AK99" s="4">
        <f t="shared" ca="1" si="70"/>
        <v>1.6267573914839906E-2</v>
      </c>
      <c r="AL99" s="4">
        <f t="shared" ca="1" si="51"/>
        <v>-8.7173618579472478E-3</v>
      </c>
      <c r="AM99" s="5">
        <f t="shared" ca="1" si="71"/>
        <v>3.1390805918947622E-3</v>
      </c>
      <c r="AN99" s="5">
        <f t="shared" ca="1" si="72"/>
        <v>7.8289019817094212E-7</v>
      </c>
      <c r="AO99" s="5">
        <f t="shared" ca="1" si="52"/>
        <v>1.0507734508754848E-6</v>
      </c>
      <c r="AQ99" s="24">
        <f t="shared" ca="1" si="73"/>
        <v>7.4830969185092011E-6</v>
      </c>
      <c r="AT99">
        <v>92</v>
      </c>
      <c r="AU99" s="12">
        <v>-2.1625288205250355</v>
      </c>
      <c r="AV99" s="12">
        <v>-51.966553174287988</v>
      </c>
      <c r="AW99" s="12">
        <v>12.981504390301978</v>
      </c>
    </row>
    <row r="100" spans="2:49" x14ac:dyDescent="0.2">
      <c r="B100" s="2">
        <v>84</v>
      </c>
      <c r="C100">
        <f t="shared" ca="1" si="38"/>
        <v>0.34983473297036394</v>
      </c>
      <c r="D100" t="s">
        <v>10</v>
      </c>
      <c r="E100">
        <f ca="1">D99*SIN(2*PI()*C100)</f>
        <v>1.5872676984113221</v>
      </c>
      <c r="F100">
        <f t="shared" ca="1" si="39"/>
        <v>0.27905709918957011</v>
      </c>
      <c r="G100" t="s">
        <v>10</v>
      </c>
      <c r="H100">
        <f ca="1">G99*SIN(2*PI()*F100)</f>
        <v>0.46220924743113162</v>
      </c>
      <c r="I100" s="8">
        <f t="shared" ca="1" si="40"/>
        <v>1.0749212238364057E-2</v>
      </c>
      <c r="J100" s="14">
        <f t="shared" ca="1" si="41"/>
        <v>3.1622703524168362E-3</v>
      </c>
      <c r="K100" s="14">
        <f t="shared" ca="1" si="42"/>
        <v>5.4340809307813487E-3</v>
      </c>
      <c r="L100" s="8">
        <f t="shared" ca="1" si="53"/>
        <v>107.16861825914984</v>
      </c>
      <c r="M100" s="8">
        <f t="shared" ca="1" si="54"/>
        <v>107.75098120401007</v>
      </c>
      <c r="N100" s="14">
        <f t="shared" ca="1" si="43"/>
        <v>3.3238202216212542E-4</v>
      </c>
      <c r="O100" s="8">
        <f t="shared" ca="1" si="55"/>
        <v>1.1519782229598192</v>
      </c>
      <c r="P100" s="8">
        <f t="shared" ca="1" si="56"/>
        <v>1.1523611198110533</v>
      </c>
      <c r="Q100" s="25">
        <f t="shared" si="44"/>
        <v>8.000320008538786E-5</v>
      </c>
      <c r="R100" s="8">
        <f t="shared" ca="1" si="57"/>
        <v>1.1519782229598192</v>
      </c>
      <c r="S100" s="5">
        <f t="shared" ca="1" si="45"/>
        <v>9.2161944265463971E-5</v>
      </c>
      <c r="T100" s="8">
        <f t="shared" ca="1" si="58"/>
        <v>6.2599428940613381E-3</v>
      </c>
      <c r="U100" s="8">
        <f t="shared" ca="1" si="59"/>
        <v>1.2382858412568566E-2</v>
      </c>
      <c r="V100" s="5">
        <f t="shared" ca="1" si="46"/>
        <v>9.9066829920975139E-7</v>
      </c>
      <c r="W100" s="5">
        <f t="shared" ca="1" si="60"/>
        <v>4.1158395193168263E-6</v>
      </c>
      <c r="X100" s="5">
        <f t="shared" ca="1" si="61"/>
        <v>108.32059648210965</v>
      </c>
      <c r="Y100" s="5">
        <f t="shared" ca="1" si="62"/>
        <v>108.90334232382112</v>
      </c>
      <c r="Z100" s="5">
        <f t="shared" ca="1" si="63"/>
        <v>6.1677809497958742E-3</v>
      </c>
      <c r="AA100" s="5">
        <f t="shared" ca="1" si="64"/>
        <v>3.1251712201070747E-6</v>
      </c>
      <c r="AB100" s="4">
        <f t="shared" ca="1" si="65"/>
        <v>108.90951322994214</v>
      </c>
      <c r="AC100" s="30">
        <f t="shared" ca="1" si="66"/>
        <v>5.4367938043042852E-3</v>
      </c>
      <c r="AD100" s="30">
        <f t="shared" ca="1" si="67"/>
        <v>5.4367938043043199E-3</v>
      </c>
      <c r="AE100" s="32">
        <f t="shared" ca="1" si="68"/>
        <v>-3.4694469519536142E-17</v>
      </c>
      <c r="AF100" s="4">
        <f t="shared" si="47"/>
        <v>0.66800000000000004</v>
      </c>
      <c r="AG100" s="4">
        <f t="shared" ca="1" si="48"/>
        <v>2.3031609155252823</v>
      </c>
      <c r="AH100" s="4">
        <f t="shared" ca="1" si="49"/>
        <v>2.2622952820418774</v>
      </c>
      <c r="AI100" s="8">
        <f t="shared" ca="1" si="69"/>
        <v>-1.0634895489613383E-2</v>
      </c>
      <c r="AJ100" s="4">
        <f t="shared" ca="1" si="50"/>
        <v>1.6267573914839906E-2</v>
      </c>
      <c r="AK100" s="4">
        <f t="shared" ca="1" si="70"/>
        <v>1.079165461885212E-2</v>
      </c>
      <c r="AL100" s="4">
        <f t="shared" ca="1" si="51"/>
        <v>-1.0634895489613383E-2</v>
      </c>
      <c r="AM100" s="5">
        <f t="shared" ca="1" si="71"/>
        <v>-6.1677809497958742E-3</v>
      </c>
      <c r="AN100" s="5">
        <f t="shared" ca="1" si="72"/>
        <v>-3.1251712201070747E-6</v>
      </c>
      <c r="AO100" s="5">
        <f t="shared" ca="1" si="52"/>
        <v>1.3014579708127732E-6</v>
      </c>
      <c r="AQ100" s="24">
        <f t="shared" ca="1" si="73"/>
        <v>-6.9368536705738295E-4</v>
      </c>
      <c r="AT100">
        <v>93</v>
      </c>
      <c r="AU100" s="12">
        <v>-1.7160274353247615</v>
      </c>
      <c r="AV100" s="12">
        <v>22.969239447616172</v>
      </c>
      <c r="AW100" s="12">
        <v>-12.440327479838341</v>
      </c>
    </row>
    <row r="101" spans="2:49" x14ac:dyDescent="0.2">
      <c r="B101" s="2">
        <v>85</v>
      </c>
      <c r="C101">
        <f t="shared" ca="1" si="38"/>
        <v>9.5136567050256304E-2</v>
      </c>
      <c r="D101">
        <f ca="1">SQRT(-2*LN(C101))</f>
        <v>2.1690743978789451</v>
      </c>
      <c r="E101">
        <f ca="1">D101*COS(2*PI()*C102)</f>
        <v>2.1319223456922685</v>
      </c>
      <c r="F101">
        <f t="shared" ca="1" si="39"/>
        <v>0.96657344894573627</v>
      </c>
      <c r="G101">
        <f ca="1">SQRT(-2*LN(F101))</f>
        <v>0.26076038215441422</v>
      </c>
      <c r="H101">
        <f ca="1">G101*COS(2*PI()*F102)</f>
        <v>-6.6020490819836686E-2</v>
      </c>
      <c r="I101" s="8">
        <f t="shared" ca="1" si="40"/>
        <v>7.375689317295351E-3</v>
      </c>
      <c r="J101" s="14">
        <f t="shared" ca="1" si="41"/>
        <v>3.1622742195582657E-3</v>
      </c>
      <c r="K101" s="14">
        <f t="shared" ca="1" si="42"/>
        <v>7.1672859943037182E-3</v>
      </c>
      <c r="L101" s="8">
        <f t="shared" ca="1" si="53"/>
        <v>108.11211188126921</v>
      </c>
      <c r="M101" s="8">
        <f t="shared" ca="1" si="54"/>
        <v>108.88698230657043</v>
      </c>
      <c r="N101" s="14">
        <f t="shared" ca="1" si="43"/>
        <v>-1.7550231065088795E-6</v>
      </c>
      <c r="O101" s="8">
        <f t="shared" ca="1" si="55"/>
        <v>0.79740134867291712</v>
      </c>
      <c r="P101" s="8">
        <f t="shared" ca="1" si="56"/>
        <v>0.79739994921512503</v>
      </c>
      <c r="Q101" s="25">
        <f t="shared" si="44"/>
        <v>8.000320008538786E-5</v>
      </c>
      <c r="R101" s="8">
        <f t="shared" ca="1" si="57"/>
        <v>0.79740134867291712</v>
      </c>
      <c r="S101" s="5">
        <f t="shared" ca="1" si="45"/>
        <v>6.3794659646237514E-5</v>
      </c>
      <c r="T101" s="8">
        <f t="shared" ca="1" si="58"/>
        <v>5.7152035181822942E-3</v>
      </c>
      <c r="U101" s="8">
        <f t="shared" ca="1" si="59"/>
        <v>5.8813846090037397E-3</v>
      </c>
      <c r="V101" s="5">
        <f t="shared" ca="1" si="46"/>
        <v>4.7052958965324685E-7</v>
      </c>
      <c r="W101" s="5">
        <f t="shared" ca="1" si="60"/>
        <v>-1.0321965887067255E-8</v>
      </c>
      <c r="X101" s="5">
        <f t="shared" ca="1" si="61"/>
        <v>108.90951322994214</v>
      </c>
      <c r="Y101" s="5">
        <f t="shared" ca="1" si="62"/>
        <v>109.68438225578555</v>
      </c>
      <c r="Z101" s="5">
        <f t="shared" ca="1" si="63"/>
        <v>5.6514088585360566E-3</v>
      </c>
      <c r="AA101" s="5">
        <f t="shared" ca="1" si="64"/>
        <v>-4.8085155554031411E-7</v>
      </c>
      <c r="AB101" s="4">
        <f t="shared" ca="1" si="65"/>
        <v>109.69003318379254</v>
      </c>
      <c r="AC101" s="30">
        <f t="shared" ca="1" si="66"/>
        <v>7.1666829710503865E-3</v>
      </c>
      <c r="AD101" s="30">
        <f t="shared" ca="1" si="67"/>
        <v>7.1666829710503206E-3</v>
      </c>
      <c r="AE101" s="32">
        <f t="shared" ca="1" si="68"/>
        <v>6.591949208711867E-17</v>
      </c>
      <c r="AF101" s="4">
        <f t="shared" si="47"/>
        <v>0.66400000000000003</v>
      </c>
      <c r="AG101" s="4">
        <f t="shared" ca="1" si="48"/>
        <v>2.441080907898014</v>
      </c>
      <c r="AH101" s="4">
        <f t="shared" ca="1" si="49"/>
        <v>2.4003378103230872</v>
      </c>
      <c r="AI101" s="8">
        <f t="shared" ca="1" si="69"/>
        <v>-7.3216868299590399E-3</v>
      </c>
      <c r="AJ101" s="4">
        <f t="shared" ca="1" si="50"/>
        <v>1.079165461885212E-2</v>
      </c>
      <c r="AK101" s="4">
        <f t="shared" ca="1" si="70"/>
        <v>6.14904495775348E-3</v>
      </c>
      <c r="AL101" s="4">
        <f t="shared" ca="1" si="51"/>
        <v>-7.3216868299590399E-3</v>
      </c>
      <c r="AM101" s="5">
        <f t="shared" ca="1" si="71"/>
        <v>-5.6514088585360566E-3</v>
      </c>
      <c r="AN101" s="5">
        <f t="shared" ca="1" si="72"/>
        <v>4.8085155554031411E-7</v>
      </c>
      <c r="AO101" s="5">
        <f t="shared" ca="1" si="52"/>
        <v>8.6336690372442627E-7</v>
      </c>
      <c r="AQ101" s="24">
        <f t="shared" ca="1" si="73"/>
        <v>-1.0074549789781519E-3</v>
      </c>
      <c r="AT101">
        <v>94</v>
      </c>
      <c r="AU101" s="12">
        <v>1.3042797286953416</v>
      </c>
      <c r="AV101" s="12">
        <v>-15.571439948500132</v>
      </c>
      <c r="AW101" s="12">
        <v>32.62711820685562</v>
      </c>
    </row>
    <row r="102" spans="2:49" x14ac:dyDescent="0.2">
      <c r="B102" s="2">
        <v>86</v>
      </c>
      <c r="C102">
        <f t="shared" ca="1" si="38"/>
        <v>0.97050073803705617</v>
      </c>
      <c r="D102" t="s">
        <v>10</v>
      </c>
      <c r="E102">
        <f ca="1">D101*SIN(2*PI()*C102)</f>
        <v>-0.39973848385148608</v>
      </c>
      <c r="F102">
        <f t="shared" ca="1" si="39"/>
        <v>0.29073898809845033</v>
      </c>
      <c r="G102" t="s">
        <v>10</v>
      </c>
      <c r="H102">
        <f ca="1">G101*SIN(2*PI()*F102)</f>
        <v>0.2522642893737122</v>
      </c>
      <c r="I102" s="8">
        <f t="shared" ca="1" si="40"/>
        <v>4.3876732422501834E-3</v>
      </c>
      <c r="J102" s="14">
        <f t="shared" ca="1" si="41"/>
        <v>3.1622764425852158E-3</v>
      </c>
      <c r="K102" s="14">
        <f t="shared" ca="1" si="42"/>
        <v>-8.6371037795585082E-4</v>
      </c>
      <c r="L102" s="8">
        <f t="shared" ca="1" si="53"/>
        <v>109.21085165223467</v>
      </c>
      <c r="M102" s="8">
        <f t="shared" ca="1" si="54"/>
        <v>109.11652510627724</v>
      </c>
      <c r="N102" s="14">
        <f t="shared" ca="1" si="43"/>
        <v>1.9956585596547782E-4</v>
      </c>
      <c r="O102" s="8">
        <f t="shared" ca="1" si="55"/>
        <v>0.4791815315578643</v>
      </c>
      <c r="P102" s="8">
        <f t="shared" ca="1" si="56"/>
        <v>0.4792771598303725</v>
      </c>
      <c r="Q102" s="25">
        <f t="shared" si="44"/>
        <v>8.000320008538786E-5</v>
      </c>
      <c r="R102" s="8">
        <f t="shared" ca="1" si="57"/>
        <v>0.4791815315578643</v>
      </c>
      <c r="S102" s="5">
        <f t="shared" ca="1" si="45"/>
        <v>3.8336055946446417E-5</v>
      </c>
      <c r="T102" s="8">
        <f t="shared" ca="1" si="58"/>
        <v>-4.1387406173130643E-4</v>
      </c>
      <c r="U102" s="8">
        <f t="shared" ca="1" si="59"/>
        <v>2.102491984196903E-3</v>
      </c>
      <c r="V102" s="5">
        <f t="shared" ca="1" si="46"/>
        <v>1.6820608688962895E-7</v>
      </c>
      <c r="W102" s="5">
        <f t="shared" ca="1" si="60"/>
        <v>4.1958561248681083E-7</v>
      </c>
      <c r="X102" s="5">
        <f t="shared" ca="1" si="61"/>
        <v>109.69003318379254</v>
      </c>
      <c r="Y102" s="5">
        <f t="shared" ca="1" si="62"/>
        <v>109.59580226610761</v>
      </c>
      <c r="Z102" s="5">
        <f t="shared" ca="1" si="63"/>
        <v>-4.5221011767775283E-4</v>
      </c>
      <c r="AA102" s="5">
        <f t="shared" ca="1" si="64"/>
        <v>2.5137952559718188E-7</v>
      </c>
      <c r="AB102" s="4">
        <f t="shared" ca="1" si="65"/>
        <v>109.59535030736947</v>
      </c>
      <c r="AC102" s="30">
        <f t="shared" ca="1" si="66"/>
        <v>-8.6318577608979208E-4</v>
      </c>
      <c r="AD102" s="30">
        <f t="shared" ca="1" si="67"/>
        <v>-8.6318577608987339E-4</v>
      </c>
      <c r="AE102" s="32">
        <f t="shared" ca="1" si="68"/>
        <v>8.1315162936412833E-17</v>
      </c>
      <c r="AF102" s="4">
        <f t="shared" si="47"/>
        <v>0.66</v>
      </c>
      <c r="AG102" s="4">
        <f t="shared" ca="1" si="48"/>
        <v>2.6221767218070084</v>
      </c>
      <c r="AH102" s="4">
        <f t="shared" ca="1" si="49"/>
        <v>2.5815565297838288</v>
      </c>
      <c r="AI102" s="8">
        <f t="shared" ca="1" si="69"/>
        <v>-4.3685056668272271E-3</v>
      </c>
      <c r="AJ102" s="4">
        <f t="shared" ca="1" si="50"/>
        <v>6.14904495775348E-3</v>
      </c>
      <c r="AK102" s="4">
        <f t="shared" ca="1" si="70"/>
        <v>6.4350441499515521E-3</v>
      </c>
      <c r="AL102" s="4">
        <f t="shared" ca="1" si="51"/>
        <v>-4.3685056668272271E-3</v>
      </c>
      <c r="AM102" s="5">
        <f t="shared" ca="1" si="71"/>
        <v>4.5221011767775283E-4</v>
      </c>
      <c r="AN102" s="5">
        <f t="shared" ca="1" si="72"/>
        <v>-2.5137952559718188E-7</v>
      </c>
      <c r="AO102" s="5">
        <f t="shared" ca="1" si="52"/>
        <v>4.9194327408919698E-7</v>
      </c>
      <c r="AQ102" s="24">
        <f t="shared" ca="1" si="73"/>
        <v>1.6645148922817283E-4</v>
      </c>
      <c r="AT102">
        <v>95</v>
      </c>
      <c r="AU102" s="12">
        <v>-8.0391322463825929</v>
      </c>
      <c r="AV102" s="12">
        <v>-10.675663352572833</v>
      </c>
      <c r="AW102" s="12">
        <v>-1.411022402601348</v>
      </c>
    </row>
    <row r="103" spans="2:49" x14ac:dyDescent="0.2">
      <c r="B103" s="2">
        <v>87</v>
      </c>
      <c r="C103">
        <f t="shared" ca="1" si="38"/>
        <v>0.41245637101628807</v>
      </c>
      <c r="D103">
        <f ca="1">SQRT(-2*LN(C103))</f>
        <v>1.3308830497338153</v>
      </c>
      <c r="E103">
        <f ca="1">D103*COS(2*PI()*C104)</f>
        <v>-9.6988746461067574E-2</v>
      </c>
      <c r="F103">
        <f t="shared" ca="1" si="39"/>
        <v>0.81432868262259916</v>
      </c>
      <c r="G103">
        <f ca="1">SQRT(-2*LN(F103))</f>
        <v>0.64092309597015029</v>
      </c>
      <c r="H103">
        <f ca="1">G103*COS(2*PI()*F104)</f>
        <v>0.62055308944299481</v>
      </c>
      <c r="I103" s="8">
        <f t="shared" ca="1" si="40"/>
        <v>4.5914752637985969E-3</v>
      </c>
      <c r="J103" s="14">
        <f t="shared" ca="1" si="41"/>
        <v>3.1622763268477918E-3</v>
      </c>
      <c r="K103" s="14">
        <f t="shared" ca="1" si="42"/>
        <v>9.3299135189184312E-5</v>
      </c>
      <c r="L103" s="8">
        <f t="shared" ca="1" si="53"/>
        <v>109.09444585779559</v>
      </c>
      <c r="M103" s="8">
        <f t="shared" ca="1" si="54"/>
        <v>109.10462427524807</v>
      </c>
      <c r="N103" s="14">
        <f t="shared" ca="1" si="43"/>
        <v>4.3256576393813084E-4</v>
      </c>
      <c r="O103" s="8">
        <f t="shared" ca="1" si="55"/>
        <v>0.50090444957388369</v>
      </c>
      <c r="P103" s="8">
        <f t="shared" ca="1" si="56"/>
        <v>0.50112112368977357</v>
      </c>
      <c r="Q103" s="25">
        <f t="shared" si="44"/>
        <v>8.000320008538786E-5</v>
      </c>
      <c r="R103" s="8">
        <f t="shared" ca="1" si="57"/>
        <v>0.50090444957388369</v>
      </c>
      <c r="S103" s="5">
        <f t="shared" ca="1" si="45"/>
        <v>4.0073958902920494E-5</v>
      </c>
      <c r="T103" s="8">
        <f t="shared" ca="1" si="58"/>
        <v>4.673395195765773E-5</v>
      </c>
      <c r="U103" s="8">
        <f t="shared" ca="1" si="59"/>
        <v>2.2998903897451387E-3</v>
      </c>
      <c r="V103" s="5">
        <f t="shared" ca="1" si="46"/>
        <v>1.83998591025241E-7</v>
      </c>
      <c r="W103" s="5">
        <f t="shared" ca="1" si="60"/>
        <v>9.9485384341407138E-7</v>
      </c>
      <c r="X103" s="5">
        <f t="shared" ca="1" si="61"/>
        <v>109.59535030736947</v>
      </c>
      <c r="Y103" s="5">
        <f t="shared" ca="1" si="62"/>
        <v>109.60574539893784</v>
      </c>
      <c r="Z103" s="5">
        <f t="shared" ca="1" si="63"/>
        <v>6.6599930547372356E-6</v>
      </c>
      <c r="AA103" s="5">
        <f t="shared" ca="1" si="64"/>
        <v>8.108552523888304E-7</v>
      </c>
      <c r="AB103" s="4">
        <f t="shared" ca="1" si="65"/>
        <v>109.60575286978614</v>
      </c>
      <c r="AC103" s="30">
        <f t="shared" ca="1" si="66"/>
        <v>9.4917917480064062E-5</v>
      </c>
      <c r="AD103" s="30">
        <f t="shared" ca="1" si="67"/>
        <v>9.4917917480055592E-5</v>
      </c>
      <c r="AE103" s="32">
        <f t="shared" ca="1" si="68"/>
        <v>8.4703294725430034E-18</v>
      </c>
      <c r="AF103" s="4">
        <f t="shared" si="47"/>
        <v>0.65600000000000003</v>
      </c>
      <c r="AG103" s="4">
        <f t="shared" ca="1" si="48"/>
        <v>2.6067360299066733</v>
      </c>
      <c r="AH103" s="4">
        <f t="shared" ca="1" si="49"/>
        <v>2.5662391164440401</v>
      </c>
      <c r="AI103" s="8">
        <f t="shared" ca="1" si="69"/>
        <v>-4.5704899721480396E-3</v>
      </c>
      <c r="AJ103" s="4">
        <f t="shared" ca="1" si="50"/>
        <v>6.4350441499515521E-3</v>
      </c>
      <c r="AK103" s="4">
        <f t="shared" ca="1" si="70"/>
        <v>6.2492111740664047E-3</v>
      </c>
      <c r="AL103" s="4">
        <f t="shared" ca="1" si="51"/>
        <v>-4.5704899721480396E-3</v>
      </c>
      <c r="AM103" s="5">
        <f t="shared" ca="1" si="71"/>
        <v>-6.6599930547372356E-6</v>
      </c>
      <c r="AN103" s="5">
        <f t="shared" ca="1" si="72"/>
        <v>-8.108552523888304E-7</v>
      </c>
      <c r="AO103" s="5">
        <f t="shared" ca="1" si="52"/>
        <v>5.1482412468687869E-7</v>
      </c>
      <c r="AQ103" s="24">
        <f t="shared" ca="1" si="73"/>
        <v>1.7887695170270816E-4</v>
      </c>
      <c r="AT103">
        <v>96</v>
      </c>
      <c r="AU103" s="12">
        <v>-8.5687970330948584</v>
      </c>
      <c r="AV103" s="12">
        <v>2.6602233155800601</v>
      </c>
      <c r="AW103" s="12">
        <v>9.1864518712600489</v>
      </c>
    </row>
    <row r="104" spans="2:49" x14ac:dyDescent="0.2">
      <c r="B104" s="2">
        <v>88</v>
      </c>
      <c r="C104">
        <f t="shared" ca="1" si="38"/>
        <v>0.73839121558734744</v>
      </c>
      <c r="D104" t="s">
        <v>10</v>
      </c>
      <c r="E104">
        <f ca="1">D103*SIN(2*PI()*C104)</f>
        <v>-1.327344294118407</v>
      </c>
      <c r="F104">
        <f t="shared" ca="1" si="39"/>
        <v>4.0233216450400344E-2</v>
      </c>
      <c r="G104" t="s">
        <v>10</v>
      </c>
      <c r="H104">
        <f ca="1">G103*SIN(2*PI()*F104)</f>
        <v>0.16030058680715101</v>
      </c>
      <c r="I104" s="8">
        <f t="shared" ca="1" si="40"/>
        <v>4.4818209165664469E-3</v>
      </c>
      <c r="J104" s="14">
        <f t="shared" ca="1" si="41"/>
        <v>3.1622763897724863E-3</v>
      </c>
      <c r="K104" s="14">
        <f t="shared" ca="1" si="42"/>
        <v>-3.7902284050301827E-3</v>
      </c>
      <c r="L104" s="8">
        <f t="shared" ca="1" si="53"/>
        <v>109.11671131068697</v>
      </c>
      <c r="M104" s="8">
        <f t="shared" ca="1" si="54"/>
        <v>108.70313405201372</v>
      </c>
      <c r="N104" s="14">
        <f t="shared" ca="1" si="43"/>
        <v>1.413929879607867E-4</v>
      </c>
      <c r="O104" s="8">
        <f t="shared" ca="1" si="55"/>
        <v>0.48904155909917946</v>
      </c>
      <c r="P104" s="8">
        <f t="shared" ca="1" si="56"/>
        <v>0.48911070614645752</v>
      </c>
      <c r="Q104" s="25">
        <f t="shared" si="44"/>
        <v>8.000320008538786E-5</v>
      </c>
      <c r="R104" s="8">
        <f t="shared" ca="1" si="57"/>
        <v>0.48904155909917946</v>
      </c>
      <c r="S104" s="5">
        <f t="shared" ca="1" si="45"/>
        <v>3.9124889702681686E-5</v>
      </c>
      <c r="T104" s="8">
        <f t="shared" ca="1" si="58"/>
        <v>-1.8535792085379568E-3</v>
      </c>
      <c r="U104" s="8">
        <f t="shared" ca="1" si="59"/>
        <v>2.1917966886409687E-3</v>
      </c>
      <c r="V104" s="5">
        <f t="shared" ca="1" si="46"/>
        <v>1.7535074902783396E-7</v>
      </c>
      <c r="W104" s="5">
        <f t="shared" ca="1" si="60"/>
        <v>3.0990468280950466E-7</v>
      </c>
      <c r="X104" s="5">
        <f t="shared" ca="1" si="61"/>
        <v>109.60575286978614</v>
      </c>
      <c r="Y104" s="5">
        <f t="shared" ca="1" si="62"/>
        <v>109.19224475816019</v>
      </c>
      <c r="Z104" s="5">
        <f t="shared" ca="1" si="63"/>
        <v>-1.8927040982406385E-3</v>
      </c>
      <c r="AA104" s="5">
        <f t="shared" ca="1" si="64"/>
        <v>1.3455393378167069E-7</v>
      </c>
      <c r="AB104" s="4">
        <f t="shared" ca="1" si="65"/>
        <v>109.19035218861588</v>
      </c>
      <c r="AC104" s="30">
        <f t="shared" ca="1" si="66"/>
        <v>-3.7899532669948277E-3</v>
      </c>
      <c r="AD104" s="30">
        <f t="shared" ca="1" si="67"/>
        <v>-3.789953266994819E-3</v>
      </c>
      <c r="AE104" s="32">
        <f t="shared" ca="1" si="68"/>
        <v>-8.6736173798840355E-18</v>
      </c>
      <c r="AF104" s="4">
        <f t="shared" si="47"/>
        <v>0.65200000000000002</v>
      </c>
      <c r="AG104" s="4">
        <f t="shared" ca="1" si="48"/>
        <v>2.6149654702233853</v>
      </c>
      <c r="AH104" s="4">
        <f t="shared" ca="1" si="49"/>
        <v>2.5745922117470128</v>
      </c>
      <c r="AI104" s="8">
        <f t="shared" ca="1" si="69"/>
        <v>-4.4618238212383865E-3</v>
      </c>
      <c r="AJ104" s="4">
        <f t="shared" ca="1" si="50"/>
        <v>6.2492111740664047E-3</v>
      </c>
      <c r="AK104" s="4">
        <f t="shared" ca="1" si="70"/>
        <v>8.2074342301018399E-3</v>
      </c>
      <c r="AL104" s="4">
        <f t="shared" ca="1" si="51"/>
        <v>-4.4618238212383865E-3</v>
      </c>
      <c r="AM104" s="5">
        <f t="shared" ca="1" si="71"/>
        <v>1.8927040982406385E-3</v>
      </c>
      <c r="AN104" s="5">
        <f t="shared" ca="1" si="72"/>
        <v>-1.3455393378167069E-7</v>
      </c>
      <c r="AO104" s="5">
        <f t="shared" ca="1" si="52"/>
        <v>4.9995689193467617E-7</v>
      </c>
      <c r="AQ104" s="24">
        <f t="shared" ca="1" si="73"/>
        <v>-6.5153554836643675E-5</v>
      </c>
      <c r="AT104">
        <v>97</v>
      </c>
      <c r="AU104" s="12">
        <v>0.70068907840764927</v>
      </c>
      <c r="AV104" s="12">
        <v>2.900393353392019</v>
      </c>
      <c r="AW104" s="12">
        <v>1.3364885433651446</v>
      </c>
    </row>
    <row r="105" spans="2:49" x14ac:dyDescent="0.2">
      <c r="B105" s="2">
        <v>89</v>
      </c>
      <c r="C105">
        <f t="shared" ca="1" si="38"/>
        <v>5.5684596639011485E-2</v>
      </c>
      <c r="D105">
        <f ca="1">SQRT(-2*LN(C105))</f>
        <v>2.4033525383444965</v>
      </c>
      <c r="E105">
        <f ca="1">D105*COS(2*PI()*C106)</f>
        <v>-2.2728772309126564</v>
      </c>
      <c r="F105">
        <f t="shared" ca="1" si="39"/>
        <v>0.71775400046272619</v>
      </c>
      <c r="G105">
        <f ca="1">SQRT(-2*LN(F105))</f>
        <v>0.81440577893420685</v>
      </c>
      <c r="H105">
        <f ca="1">G105*COS(2*PI()*F106)</f>
        <v>-0.50983928945298307</v>
      </c>
      <c r="I105" s="8">
        <f t="shared" ca="1" si="40"/>
        <v>5.7924636295469392E-3</v>
      </c>
      <c r="J105" s="14">
        <f t="shared" ca="1" si="41"/>
        <v>3.1622755381127119E-3</v>
      </c>
      <c r="K105" s="14">
        <f t="shared" ca="1" si="42"/>
        <v>-6.7644812619307437E-3</v>
      </c>
      <c r="L105" s="8">
        <f t="shared" ca="1" si="53"/>
        <v>108.56151356969485</v>
      </c>
      <c r="M105" s="8">
        <f t="shared" ca="1" si="54"/>
        <v>107.82715124538581</v>
      </c>
      <c r="N105" s="14">
        <f t="shared" ca="1" si="43"/>
        <v>-2.8241079362489874E-4</v>
      </c>
      <c r="O105" s="8">
        <f t="shared" ca="1" si="55"/>
        <v>0.628838618921024</v>
      </c>
      <c r="P105" s="8">
        <f t="shared" ca="1" si="56"/>
        <v>0.6286610281075925</v>
      </c>
      <c r="Q105" s="25">
        <f t="shared" si="44"/>
        <v>8.000320008538786E-5</v>
      </c>
      <c r="R105" s="8">
        <f t="shared" ca="1" si="57"/>
        <v>0.628838618921024</v>
      </c>
      <c r="S105" s="5">
        <f t="shared" ca="1" si="45"/>
        <v>5.0309101850957649E-5</v>
      </c>
      <c r="T105" s="8">
        <f t="shared" ca="1" si="58"/>
        <v>-4.2537670544696747E-3</v>
      </c>
      <c r="U105" s="8">
        <f t="shared" ca="1" si="59"/>
        <v>3.6425248289545594E-3</v>
      </c>
      <c r="V105" s="5">
        <f t="shared" ca="1" si="46"/>
        <v>2.9141364270684483E-7</v>
      </c>
      <c r="W105" s="5">
        <f t="shared" ca="1" si="60"/>
        <v>-1.0286883277434555E-6</v>
      </c>
      <c r="X105" s="5">
        <f t="shared" ca="1" si="61"/>
        <v>109.19035218861588</v>
      </c>
      <c r="Y105" s="5">
        <f t="shared" ca="1" si="62"/>
        <v>108.45581227349339</v>
      </c>
      <c r="Z105" s="5">
        <f t="shared" ca="1" si="63"/>
        <v>-4.3040761563206322E-3</v>
      </c>
      <c r="AA105" s="5">
        <f t="shared" ca="1" si="64"/>
        <v>-1.3201019704503003E-6</v>
      </c>
      <c r="AB105" s="4">
        <f t="shared" ca="1" si="65"/>
        <v>108.4515068772351</v>
      </c>
      <c r="AC105" s="30">
        <f t="shared" ca="1" si="66"/>
        <v>-6.7665805318082306E-3</v>
      </c>
      <c r="AD105" s="30">
        <f t="shared" ca="1" si="67"/>
        <v>-6.7665805318081491E-3</v>
      </c>
      <c r="AE105" s="32">
        <f t="shared" ca="1" si="68"/>
        <v>-8.1532003370909933E-17</v>
      </c>
      <c r="AF105" s="4">
        <f t="shared" si="47"/>
        <v>0.64800000000000002</v>
      </c>
      <c r="AG105" s="4">
        <f t="shared" ca="1" si="48"/>
        <v>2.5265710594022872</v>
      </c>
      <c r="AH105" s="4">
        <f t="shared" ca="1" si="49"/>
        <v>2.4863218358072912</v>
      </c>
      <c r="AI105" s="8">
        <f t="shared" ca="1" si="69"/>
        <v>-5.7591042277688187E-3</v>
      </c>
      <c r="AJ105" s="4">
        <f t="shared" ca="1" si="50"/>
        <v>8.2074342301018399E-3</v>
      </c>
      <c r="AK105" s="4">
        <f t="shared" ca="1" si="70"/>
        <v>1.3390027509023961E-2</v>
      </c>
      <c r="AL105" s="4">
        <f t="shared" ca="1" si="51"/>
        <v>-5.7591042277688187E-3</v>
      </c>
      <c r="AM105" s="5">
        <f t="shared" ca="1" si="71"/>
        <v>4.3040761563206322E-3</v>
      </c>
      <c r="AN105" s="5">
        <f t="shared" ca="1" si="72"/>
        <v>1.3201019704503003E-6</v>
      </c>
      <c r="AO105" s="5">
        <f t="shared" ca="1" si="52"/>
        <v>6.5662100289849872E-7</v>
      </c>
      <c r="AQ105" s="24">
        <f t="shared" ca="1" si="73"/>
        <v>-8.765403996281397E-4</v>
      </c>
      <c r="AT105">
        <v>98</v>
      </c>
      <c r="AU105" s="12">
        <v>1.2112041372453297</v>
      </c>
      <c r="AV105" s="12">
        <v>-27.990312099671304</v>
      </c>
      <c r="AW105" s="12">
        <v>-14.018418334396518</v>
      </c>
    </row>
    <row r="106" spans="2:49" x14ac:dyDescent="0.2">
      <c r="B106" s="2">
        <v>90</v>
      </c>
      <c r="C106">
        <f t="shared" ca="1" si="38"/>
        <v>0.55268356884414205</v>
      </c>
      <c r="D106" t="s">
        <v>10</v>
      </c>
      <c r="E106">
        <f ca="1">D105*SIN(2*PI()*C106)</f>
        <v>-0.78110979814988235</v>
      </c>
      <c r="F106">
        <f t="shared" ca="1" si="39"/>
        <v>0.35765983774082799</v>
      </c>
      <c r="G106" t="s">
        <v>10</v>
      </c>
      <c r="H106">
        <f ca="1">G105*SIN(2*PI()*F106)</f>
        <v>0.63507532757265062</v>
      </c>
      <c r="I106" s="8">
        <f t="shared" ca="1" si="40"/>
        <v>9.1448580933567881E-3</v>
      </c>
      <c r="J106" s="14">
        <f t="shared" ca="1" si="41"/>
        <v>3.1622723710376657E-3</v>
      </c>
      <c r="K106" s="14">
        <f t="shared" ca="1" si="42"/>
        <v>-2.0679407915318304E-3</v>
      </c>
      <c r="L106" s="8">
        <f t="shared" ca="1" si="53"/>
        <v>107.46872067716781</v>
      </c>
      <c r="M106" s="8">
        <f t="shared" ca="1" si="54"/>
        <v>107.24648172586575</v>
      </c>
      <c r="N106" s="14">
        <f t="shared" ca="1" si="43"/>
        <v>4.4175444895189209E-4</v>
      </c>
      <c r="O106" s="8">
        <f t="shared" ca="1" si="55"/>
        <v>0.98278620006729811</v>
      </c>
      <c r="P106" s="8">
        <f t="shared" ca="1" si="56"/>
        <v>0.98322035024354637</v>
      </c>
      <c r="Q106" s="25">
        <f t="shared" si="44"/>
        <v>8.000320008538786E-5</v>
      </c>
      <c r="R106" s="8">
        <f t="shared" ca="1" si="57"/>
        <v>0.98278620006729811</v>
      </c>
      <c r="S106" s="5">
        <f t="shared" ca="1" si="45"/>
        <v>7.8626041005142074E-5</v>
      </c>
      <c r="T106" s="8">
        <f t="shared" ca="1" si="58"/>
        <v>-2.0323436724737284E-3</v>
      </c>
      <c r="U106" s="8">
        <f t="shared" ca="1" si="59"/>
        <v>8.9874403357247945E-3</v>
      </c>
      <c r="V106" s="5">
        <f t="shared" ca="1" si="46"/>
        <v>7.1902398743447613E-7</v>
      </c>
      <c r="W106" s="5">
        <f t="shared" ca="1" si="60"/>
        <v>3.9702417529961145E-6</v>
      </c>
      <c r="X106" s="5">
        <f t="shared" ca="1" si="61"/>
        <v>108.4515068772351</v>
      </c>
      <c r="Y106" s="5">
        <f t="shared" ca="1" si="62"/>
        <v>108.22970207610929</v>
      </c>
      <c r="Z106" s="5">
        <f t="shared" ca="1" si="63"/>
        <v>-2.1109697134788705E-3</v>
      </c>
      <c r="AA106" s="5">
        <f t="shared" ca="1" si="64"/>
        <v>3.2512177655616382E-6</v>
      </c>
      <c r="AB106" s="4">
        <f t="shared" ca="1" si="65"/>
        <v>108.22759435761357</v>
      </c>
      <c r="AC106" s="30">
        <f t="shared" ca="1" si="66"/>
        <v>-2.0646326276959615E-3</v>
      </c>
      <c r="AD106" s="30">
        <f t="shared" ca="1" si="67"/>
        <v>-2.0646326276958517E-3</v>
      </c>
      <c r="AE106" s="32">
        <f t="shared" ca="1" si="68"/>
        <v>-1.0972125985553305E-16</v>
      </c>
      <c r="AF106" s="4">
        <f t="shared" si="47"/>
        <v>0.64400000000000002</v>
      </c>
      <c r="AG106" s="4">
        <f t="shared" ca="1" si="48"/>
        <v>2.3630755380007091</v>
      </c>
      <c r="AH106" s="4">
        <f t="shared" ca="1" si="49"/>
        <v>2.3229507327052312</v>
      </c>
      <c r="AI106" s="8">
        <f t="shared" ca="1" si="69"/>
        <v>-9.0619875035926611E-3</v>
      </c>
      <c r="AJ106" s="4">
        <f t="shared" ca="1" si="50"/>
        <v>1.3390027509023961E-2</v>
      </c>
      <c r="AK106" s="4">
        <f t="shared" ca="1" si="70"/>
        <v>1.528625682542506E-2</v>
      </c>
      <c r="AL106" s="4">
        <f t="shared" ca="1" si="51"/>
        <v>-9.0619875035926611E-3</v>
      </c>
      <c r="AM106" s="5">
        <f t="shared" ca="1" si="71"/>
        <v>2.1109697134788705E-3</v>
      </c>
      <c r="AN106" s="5">
        <f t="shared" ca="1" si="72"/>
        <v>-3.2512177655616382E-6</v>
      </c>
      <c r="AO106" s="5">
        <f t="shared" ca="1" si="52"/>
        <v>1.0712450499532916E-6</v>
      </c>
      <c r="AQ106" s="24">
        <f t="shared" ca="1" si="73"/>
        <v>2.1256042436216307E-4</v>
      </c>
      <c r="AT106">
        <v>99</v>
      </c>
      <c r="AU106" s="12">
        <v>5.4978593262756457</v>
      </c>
      <c r="AV106" s="12">
        <v>-2.6531671871426359</v>
      </c>
      <c r="AW106" s="12">
        <v>10.438105287918708</v>
      </c>
    </row>
    <row r="107" spans="2:49" x14ac:dyDescent="0.2">
      <c r="B107" s="2">
        <v>91</v>
      </c>
      <c r="C107">
        <f t="shared" ca="1" si="38"/>
        <v>0.38255072696574555</v>
      </c>
      <c r="D107">
        <f ca="1">SQRT(-2*LN(C107))</f>
        <v>1.3862856956561649</v>
      </c>
      <c r="E107">
        <f ca="1">D107*COS(2*PI()*C108)</f>
        <v>-0.60005962306719063</v>
      </c>
      <c r="F107">
        <f t="shared" ca="1" si="39"/>
        <v>0.78848394744108885</v>
      </c>
      <c r="G107">
        <f ca="1">SQRT(-2*LN(F107))</f>
        <v>0.68941022785595085</v>
      </c>
      <c r="H107">
        <f ca="1">G107*COS(2*PI()*F108)</f>
        <v>0.4382844533092029</v>
      </c>
      <c r="I107" s="8">
        <f t="shared" ca="1" si="40"/>
        <v>1.0367666251292431E-2</v>
      </c>
      <c r="J107" s="14">
        <f t="shared" ca="1" si="41"/>
        <v>3.1622708619912054E-3</v>
      </c>
      <c r="K107" s="14">
        <f t="shared" ca="1" si="42"/>
        <v>-1.4964302914318717E-3</v>
      </c>
      <c r="L107" s="8">
        <f t="shared" ca="1" si="53"/>
        <v>107.1170406305301</v>
      </c>
      <c r="M107" s="8">
        <f t="shared" ca="1" si="54"/>
        <v>106.95674744620203</v>
      </c>
      <c r="N107" s="14">
        <f t="shared" ca="1" si="43"/>
        <v>3.1724573888869401E-4</v>
      </c>
      <c r="O107" s="8">
        <f t="shared" ca="1" si="55"/>
        <v>1.1105537270834669</v>
      </c>
      <c r="P107" s="8">
        <f t="shared" ca="1" si="56"/>
        <v>1.110906045521191</v>
      </c>
      <c r="Q107" s="25">
        <f t="shared" si="44"/>
        <v>8.000320008538786E-5</v>
      </c>
      <c r="R107" s="8">
        <f t="shared" ca="1" si="57"/>
        <v>1.1105537270834669</v>
      </c>
      <c r="S107" s="5">
        <f t="shared" ca="1" si="45"/>
        <v>8.884785203343183E-5</v>
      </c>
      <c r="T107" s="8">
        <f t="shared" ca="1" si="58"/>
        <v>-1.6618662374702636E-3</v>
      </c>
      <c r="U107" s="8">
        <f t="shared" ca="1" si="59"/>
        <v>1.1513850396530283E-2</v>
      </c>
      <c r="V107" s="5">
        <f t="shared" ca="1" si="46"/>
        <v>9.2114487702683465E-7</v>
      </c>
      <c r="W107" s="5">
        <f t="shared" ca="1" si="60"/>
        <v>3.652719976501132E-6</v>
      </c>
      <c r="X107" s="5">
        <f t="shared" ca="1" si="61"/>
        <v>108.22759435761357</v>
      </c>
      <c r="Y107" s="5">
        <f t="shared" ca="1" si="62"/>
        <v>108.06765349172322</v>
      </c>
      <c r="Z107" s="5">
        <f t="shared" ca="1" si="63"/>
        <v>-1.7507140895036955E-3</v>
      </c>
      <c r="AA107" s="5">
        <f t="shared" ca="1" si="64"/>
        <v>2.7315750994742976E-6</v>
      </c>
      <c r="AB107" s="4">
        <f t="shared" ca="1" si="65"/>
        <v>108.0659055092088</v>
      </c>
      <c r="AC107" s="30">
        <f t="shared" ca="1" si="66"/>
        <v>-1.4939706399691444E-3</v>
      </c>
      <c r="AD107" s="30">
        <f t="shared" ca="1" si="67"/>
        <v>-1.4939706399689496E-3</v>
      </c>
      <c r="AE107" s="32">
        <f t="shared" ca="1" si="68"/>
        <v>-1.947227101783966E-16</v>
      </c>
      <c r="AF107" s="4">
        <f t="shared" si="47"/>
        <v>0.64</v>
      </c>
      <c r="AG107" s="4">
        <f t="shared" ca="1" si="48"/>
        <v>2.3166544735238275</v>
      </c>
      <c r="AH107" s="4">
        <f t="shared" ca="1" si="49"/>
        <v>2.2766544735238274</v>
      </c>
      <c r="AI107" s="8">
        <f t="shared" ca="1" si="69"/>
        <v>-1.0261280717502541E-2</v>
      </c>
      <c r="AJ107" s="4">
        <f t="shared" ca="1" si="50"/>
        <v>1.528625682542506E-2</v>
      </c>
      <c r="AK107" s="4">
        <f t="shared" ca="1" si="70"/>
        <v>1.6729198083208274E-2</v>
      </c>
      <c r="AL107" s="4">
        <f t="shared" ca="1" si="51"/>
        <v>-1.0261280717502541E-2</v>
      </c>
      <c r="AM107" s="5">
        <f t="shared" ca="1" si="71"/>
        <v>1.7507140895036955E-3</v>
      </c>
      <c r="AN107" s="5">
        <f t="shared" ca="1" si="72"/>
        <v>-2.7315750994742976E-6</v>
      </c>
      <c r="AO107" s="5">
        <f t="shared" ca="1" si="52"/>
        <v>1.2229494633611068E-6</v>
      </c>
      <c r="AQ107" s="24">
        <f t="shared" ca="1" si="73"/>
        <v>3.0626420608436772E-4</v>
      </c>
      <c r="AT107">
        <v>100</v>
      </c>
      <c r="AU107" s="12">
        <v>3.5648504231495988</v>
      </c>
      <c r="AV107" s="12">
        <v>-9.0997651314692316</v>
      </c>
      <c r="AW107" s="12">
        <v>0.70183304233772215</v>
      </c>
    </row>
    <row r="108" spans="2:49" x14ac:dyDescent="0.2">
      <c r="B108" s="2">
        <v>92</v>
      </c>
      <c r="C108">
        <f t="shared" ca="1" si="38"/>
        <v>0.32124675944711911</v>
      </c>
      <c r="D108" t="s">
        <v>10</v>
      </c>
      <c r="E108">
        <f ca="1">D107*SIN(2*PI()*C108)</f>
        <v>1.2496865521983336</v>
      </c>
      <c r="F108">
        <f t="shared" ca="1" si="39"/>
        <v>0.14034788671425891</v>
      </c>
      <c r="G108" t="s">
        <v>10</v>
      </c>
      <c r="H108">
        <f ca="1">G107*SIN(2*PI()*F108)</f>
        <v>0.53215899904055675</v>
      </c>
      <c r="I108" s="8">
        <f t="shared" ca="1" si="40"/>
        <v>1.1303231844310013E-2</v>
      </c>
      <c r="J108" s="14">
        <f t="shared" ca="1" si="41"/>
        <v>3.1622695797132714E-3</v>
      </c>
      <c r="K108" s="14">
        <f t="shared" ca="1" si="42"/>
        <v>4.3613288002293249E-3</v>
      </c>
      <c r="L108" s="8">
        <f t="shared" ca="1" si="53"/>
        <v>106.85806403696486</v>
      </c>
      <c r="M108" s="8">
        <f t="shared" ca="1" si="54"/>
        <v>107.32410718918602</v>
      </c>
      <c r="N108" s="14">
        <f t="shared" ca="1" si="43"/>
        <v>3.7663781308139299E-4</v>
      </c>
      <c r="O108" s="8">
        <f t="shared" ca="1" si="55"/>
        <v>1.2078414722439399</v>
      </c>
      <c r="P108" s="8">
        <f t="shared" ca="1" si="56"/>
        <v>1.208296391014595</v>
      </c>
      <c r="Q108" s="25">
        <f t="shared" si="44"/>
        <v>8.000320008538786E-5</v>
      </c>
      <c r="R108" s="8">
        <f t="shared" ca="1" si="57"/>
        <v>1.2078414722439399</v>
      </c>
      <c r="S108" s="5">
        <f t="shared" ca="1" si="45"/>
        <v>9.6631182975361374E-5</v>
      </c>
      <c r="T108" s="8">
        <f t="shared" ca="1" si="58"/>
        <v>5.267793799008884E-3</v>
      </c>
      <c r="U108" s="8">
        <f t="shared" ca="1" si="59"/>
        <v>1.3652512191945991E-2</v>
      </c>
      <c r="V108" s="5">
        <f t="shared" ca="1" si="46"/>
        <v>1.0922446645604522E-6</v>
      </c>
      <c r="W108" s="5">
        <f t="shared" ca="1" si="60"/>
        <v>5.1420523350415926E-6</v>
      </c>
      <c r="X108" s="5">
        <f t="shared" ca="1" si="61"/>
        <v>108.0659055092088</v>
      </c>
      <c r="Y108" s="5">
        <f t="shared" ca="1" si="62"/>
        <v>108.53240358020062</v>
      </c>
      <c r="Z108" s="5">
        <f t="shared" ca="1" si="63"/>
        <v>5.1711626160335228E-3</v>
      </c>
      <c r="AA108" s="5">
        <f t="shared" ca="1" si="64"/>
        <v>4.0498076704811408E-6</v>
      </c>
      <c r="AB108" s="4">
        <f t="shared" ca="1" si="65"/>
        <v>108.53757879262433</v>
      </c>
      <c r="AC108" s="30">
        <f t="shared" ca="1" si="66"/>
        <v>4.3646817300331264E-3</v>
      </c>
      <c r="AD108" s="30">
        <f t="shared" ca="1" si="67"/>
        <v>4.3646817300330657E-3</v>
      </c>
      <c r="AE108" s="32">
        <f t="shared" ca="1" si="68"/>
        <v>6.0715321659188248E-17</v>
      </c>
      <c r="AF108" s="4">
        <f t="shared" si="47"/>
        <v>0.63600000000000001</v>
      </c>
      <c r="AG108" s="4">
        <f t="shared" ca="1" si="48"/>
        <v>2.2843019126401694</v>
      </c>
      <c r="AH108" s="4">
        <f t="shared" ca="1" si="49"/>
        <v>2.2444271085654157</v>
      </c>
      <c r="AI108" s="8">
        <f t="shared" ca="1" si="69"/>
        <v>-1.1176896788608448E-2</v>
      </c>
      <c r="AJ108" s="4">
        <f t="shared" ca="1" si="50"/>
        <v>1.6729198083208274E-2</v>
      </c>
      <c r="AK108" s="4">
        <f t="shared" ca="1" si="70"/>
        <v>1.1919255358429748E-2</v>
      </c>
      <c r="AL108" s="4">
        <f t="shared" ca="1" si="51"/>
        <v>-1.1176896788608448E-2</v>
      </c>
      <c r="AM108" s="5">
        <f t="shared" ca="1" si="71"/>
        <v>-5.1711626160335228E-3</v>
      </c>
      <c r="AN108" s="5">
        <f t="shared" ca="1" si="72"/>
        <v>-4.0498076704811408E-6</v>
      </c>
      <c r="AO108" s="5">
        <f t="shared" ca="1" si="52"/>
        <v>1.3383893815189986E-6</v>
      </c>
      <c r="AQ108" s="24">
        <f t="shared" ca="1" si="73"/>
        <v>-3.6393130954395845E-4</v>
      </c>
      <c r="AT108">
        <v>101</v>
      </c>
      <c r="AU108" s="12">
        <v>-2.2293919223848877</v>
      </c>
      <c r="AV108" s="12">
        <v>15.59139996804419</v>
      </c>
      <c r="AW108" s="12">
        <v>3.7608672290644076</v>
      </c>
    </row>
    <row r="109" spans="2:49" x14ac:dyDescent="0.2">
      <c r="B109" s="2">
        <v>93</v>
      </c>
      <c r="C109">
        <f t="shared" ca="1" si="38"/>
        <v>0.40718392506327217</v>
      </c>
      <c r="D109">
        <f ca="1">SQRT(-2*LN(C109))</f>
        <v>1.3405150437687665</v>
      </c>
      <c r="E109">
        <f ca="1">D109*COS(2*PI()*C110)</f>
        <v>-1.2383080523535694</v>
      </c>
      <c r="F109">
        <f t="shared" ca="1" si="39"/>
        <v>0.57740099846294668</v>
      </c>
      <c r="G109">
        <f ca="1">SQRT(-2*LN(F109))</f>
        <v>1.0480632447664546</v>
      </c>
      <c r="H109">
        <f ca="1">G109*COS(2*PI()*F110)</f>
        <v>0.24380159569356782</v>
      </c>
      <c r="I109" s="8">
        <f t="shared" ca="1" si="40"/>
        <v>8.2892843129856574E-3</v>
      </c>
      <c r="J109" s="14">
        <f t="shared" ca="1" si="41"/>
        <v>3.1622733144221157E-3</v>
      </c>
      <c r="K109" s="14">
        <f t="shared" ca="1" si="42"/>
        <v>-3.5096950804124338E-3</v>
      </c>
      <c r="L109" s="8">
        <f t="shared" ca="1" si="53"/>
        <v>107.64527649084179</v>
      </c>
      <c r="M109" s="8">
        <f t="shared" ca="1" si="54"/>
        <v>107.26747439351225</v>
      </c>
      <c r="N109" s="14">
        <f t="shared" ca="1" si="43"/>
        <v>1.9421252472606731E-4</v>
      </c>
      <c r="O109" s="8">
        <f t="shared" ca="1" si="55"/>
        <v>0.89230230178253866</v>
      </c>
      <c r="P109" s="8">
        <f t="shared" ca="1" si="56"/>
        <v>0.89247559806538679</v>
      </c>
      <c r="Q109" s="25">
        <f t="shared" si="44"/>
        <v>8.000320008538786E-5</v>
      </c>
      <c r="R109" s="8">
        <f t="shared" ca="1" si="57"/>
        <v>0.89230230178253866</v>
      </c>
      <c r="S109" s="5">
        <f t="shared" ca="1" si="45"/>
        <v>7.1387039586160575E-5</v>
      </c>
      <c r="T109" s="8">
        <f t="shared" ca="1" si="58"/>
        <v>-3.131708998806867E-3</v>
      </c>
      <c r="U109" s="8">
        <f t="shared" ca="1" si="59"/>
        <v>7.3965474726069916E-3</v>
      </c>
      <c r="V109" s="5">
        <f t="shared" ca="1" si="46"/>
        <v>5.9174746739204699E-7</v>
      </c>
      <c r="W109" s="5">
        <f t="shared" ca="1" si="60"/>
        <v>1.4365021589112162E-6</v>
      </c>
      <c r="X109" s="5">
        <f t="shared" ca="1" si="61"/>
        <v>108.53757879262433</v>
      </c>
      <c r="Y109" s="5">
        <f t="shared" ca="1" si="62"/>
        <v>108.15994999157763</v>
      </c>
      <c r="Z109" s="5">
        <f t="shared" ca="1" si="63"/>
        <v>-3.2030960383930278E-3</v>
      </c>
      <c r="AA109" s="5">
        <f t="shared" ca="1" si="64"/>
        <v>8.4475469151916917E-7</v>
      </c>
      <c r="AB109" s="4">
        <f t="shared" ca="1" si="65"/>
        <v>108.15674774029394</v>
      </c>
      <c r="AC109" s="30">
        <f t="shared" ca="1" si="66"/>
        <v>-3.5087483668492236E-3</v>
      </c>
      <c r="AD109" s="30">
        <f t="shared" ca="1" si="67"/>
        <v>-3.508748366849293E-3</v>
      </c>
      <c r="AE109" s="32">
        <f t="shared" ca="1" si="68"/>
        <v>6.9388939039072284E-17</v>
      </c>
      <c r="AF109" s="4">
        <f t="shared" si="47"/>
        <v>0.63200000000000001</v>
      </c>
      <c r="AG109" s="4">
        <f t="shared" ca="1" si="48"/>
        <v>2.3989474548537886</v>
      </c>
      <c r="AH109" s="4">
        <f t="shared" ca="1" si="49"/>
        <v>2.3591982410250849</v>
      </c>
      <c r="AI109" s="8">
        <f t="shared" ca="1" si="69"/>
        <v>-8.2211369712549276E-3</v>
      </c>
      <c r="AJ109" s="4">
        <f t="shared" ca="1" si="50"/>
        <v>1.1919255358429748E-2</v>
      </c>
      <c r="AK109" s="4">
        <f t="shared" ca="1" si="70"/>
        <v>1.5172189830216176E-2</v>
      </c>
      <c r="AL109" s="4">
        <f t="shared" ca="1" si="51"/>
        <v>-8.2211369712549276E-3</v>
      </c>
      <c r="AM109" s="5">
        <f t="shared" ca="1" si="71"/>
        <v>3.2030960383930278E-3</v>
      </c>
      <c r="AN109" s="5">
        <f t="shared" ca="1" si="72"/>
        <v>-8.4475469151916917E-7</v>
      </c>
      <c r="AO109" s="5">
        <f t="shared" ca="1" si="52"/>
        <v>9.5357857130928651E-7</v>
      </c>
      <c r="AQ109" s="24">
        <f t="shared" ca="1" si="73"/>
        <v>-4.9729609513610446E-5</v>
      </c>
      <c r="AT109">
        <v>102</v>
      </c>
      <c r="AU109" s="12">
        <v>-11.832822483173167</v>
      </c>
      <c r="AV109" s="12">
        <v>-5.4441752589350454</v>
      </c>
      <c r="AW109" s="12">
        <v>1.5905121540951102</v>
      </c>
    </row>
    <row r="110" spans="2:49" x14ac:dyDescent="0.2">
      <c r="B110" s="2">
        <v>94</v>
      </c>
      <c r="C110">
        <f t="shared" ca="1" si="38"/>
        <v>0.56255159252310538</v>
      </c>
      <c r="D110" t="s">
        <v>10</v>
      </c>
      <c r="E110">
        <f ca="1">D109*SIN(2*PI()*C110)</f>
        <v>-0.51339434165823006</v>
      </c>
      <c r="F110">
        <f t="shared" ca="1" si="39"/>
        <v>0.7873650958208851</v>
      </c>
      <c r="G110" t="s">
        <v>10</v>
      </c>
      <c r="H110">
        <f ca="1">G109*SIN(2*PI()*F110)</f>
        <v>-1.0193121930829925</v>
      </c>
      <c r="I110" s="8">
        <f t="shared" ca="1" si="40"/>
        <v>1.0393655532993967E-2</v>
      </c>
      <c r="J110" s="14">
        <f t="shared" ca="1" si="41"/>
        <v>3.1622708278656124E-3</v>
      </c>
      <c r="K110" s="14">
        <f t="shared" ca="1" si="42"/>
        <v>-1.2227437886955794E-3</v>
      </c>
      <c r="L110" s="8">
        <f t="shared" ca="1" si="53"/>
        <v>107.04416753610754</v>
      </c>
      <c r="M110" s="8">
        <f t="shared" ca="1" si="54"/>
        <v>106.91327994513668</v>
      </c>
      <c r="N110" s="14">
        <f t="shared" ca="1" si="43"/>
        <v>-6.0448685954228587E-4</v>
      </c>
      <c r="O110" s="8">
        <f t="shared" ca="1" si="55"/>
        <v>1.1125802041863972</v>
      </c>
      <c r="P110" s="8">
        <f t="shared" ca="1" si="56"/>
        <v>1.1119076640727796</v>
      </c>
      <c r="Q110" s="25">
        <f t="shared" si="44"/>
        <v>8.000320008538786E-5</v>
      </c>
      <c r="R110" s="8">
        <f t="shared" ca="1" si="57"/>
        <v>1.1125802041863972</v>
      </c>
      <c r="S110" s="5">
        <f t="shared" ca="1" si="45"/>
        <v>8.9009976686566016E-5</v>
      </c>
      <c r="T110" s="8">
        <f t="shared" ca="1" si="58"/>
        <v>-1.3604005340945768E-3</v>
      </c>
      <c r="U110" s="8">
        <f t="shared" ca="1" si="59"/>
        <v>1.1563775395141505E-2</v>
      </c>
      <c r="V110" s="5">
        <f t="shared" ca="1" si="46"/>
        <v>9.2513903667999083E-7</v>
      </c>
      <c r="W110" s="5">
        <f t="shared" ca="1" si="60"/>
        <v>-6.9901502730614437E-6</v>
      </c>
      <c r="X110" s="5">
        <f t="shared" ca="1" si="61"/>
        <v>108.15674774029394</v>
      </c>
      <c r="Y110" s="5">
        <f t="shared" ca="1" si="62"/>
        <v>108.02518760920945</v>
      </c>
      <c r="Z110" s="5">
        <f t="shared" ca="1" si="63"/>
        <v>-1.4494105107811428E-3</v>
      </c>
      <c r="AA110" s="5">
        <f t="shared" ca="1" si="64"/>
        <v>-7.9152893097414345E-6</v>
      </c>
      <c r="AB110" s="4">
        <f t="shared" ca="1" si="65"/>
        <v>108.02373028340935</v>
      </c>
      <c r="AC110" s="30">
        <f t="shared" ca="1" si="66"/>
        <v>-1.2298581425912447E-3</v>
      </c>
      <c r="AD110" s="30">
        <f t="shared" ca="1" si="67"/>
        <v>-1.2298581425911079E-3</v>
      </c>
      <c r="AE110" s="32">
        <f t="shared" ca="1" si="68"/>
        <v>-1.3682631416767066E-16</v>
      </c>
      <c r="AF110" s="4">
        <f t="shared" si="47"/>
        <v>0.628</v>
      </c>
      <c r="AG110" s="4">
        <f t="shared" ca="1" si="48"/>
        <v>2.3157215420733817</v>
      </c>
      <c r="AH110" s="4">
        <f t="shared" ca="1" si="49"/>
        <v>2.2760983165610638</v>
      </c>
      <c r="AI110" s="8">
        <f t="shared" ca="1" si="69"/>
        <v>-1.028673871424024E-2</v>
      </c>
      <c r="AJ110" s="4">
        <f t="shared" ca="1" si="50"/>
        <v>1.5172189830216176E-2</v>
      </c>
      <c r="AK110" s="4">
        <f t="shared" ca="1" si="70"/>
        <v>1.6297216423144523E-2</v>
      </c>
      <c r="AL110" s="4">
        <f t="shared" ca="1" si="51"/>
        <v>-1.028673871424024E-2</v>
      </c>
      <c r="AM110" s="5">
        <f t="shared" ca="1" si="71"/>
        <v>1.4494105107811428E-3</v>
      </c>
      <c r="AN110" s="5">
        <f t="shared" ca="1" si="72"/>
        <v>7.9152893097414345E-6</v>
      </c>
      <c r="AO110" s="5">
        <f t="shared" ca="1" si="52"/>
        <v>1.2138237387202716E-6</v>
      </c>
      <c r="AQ110" s="24">
        <f t="shared" ca="1" si="73"/>
        <v>3.3351303090125797E-4</v>
      </c>
      <c r="AT110">
        <v>103</v>
      </c>
      <c r="AU110" s="12">
        <v>1.2436407395728462</v>
      </c>
      <c r="AV110" s="12">
        <v>13.457104303476166</v>
      </c>
      <c r="AW110" s="12">
        <v>-22.237572668564322</v>
      </c>
    </row>
    <row r="111" spans="2:49" x14ac:dyDescent="0.2">
      <c r="B111" s="2">
        <v>95</v>
      </c>
      <c r="C111">
        <f t="shared" ca="1" si="38"/>
        <v>0.19488592391848902</v>
      </c>
      <c r="D111">
        <f ca="1">SQRT(-2*LN(C111))</f>
        <v>1.8085026387302341</v>
      </c>
      <c r="E111">
        <f ca="1">D111*COS(2*PI()*C112)</f>
        <v>1.7774542387063921</v>
      </c>
      <c r="F111">
        <f t="shared" ca="1" si="39"/>
        <v>0.19972643687342584</v>
      </c>
      <c r="G111">
        <f ca="1">SQRT(-2*LN(F111))</f>
        <v>1.7948853246827077</v>
      </c>
      <c r="H111">
        <f ca="1">G111*COS(2*PI()*F112)</f>
        <v>1.7742805110555182</v>
      </c>
      <c r="I111" s="8">
        <f t="shared" ca="1" si="40"/>
        <v>1.1138503977677842E-2</v>
      </c>
      <c r="J111" s="14">
        <f t="shared" ca="1" si="41"/>
        <v>3.16226981351871E-3</v>
      </c>
      <c r="K111" s="14">
        <f t="shared" ca="1" si="42"/>
        <v>6.0389512697198722E-3</v>
      </c>
      <c r="L111" s="8">
        <f t="shared" ca="1" si="53"/>
        <v>106.83376200041741</v>
      </c>
      <c r="M111" s="8">
        <f t="shared" ca="1" si="54"/>
        <v>107.47892588309878</v>
      </c>
      <c r="N111" s="14">
        <f t="shared" ca="1" si="43"/>
        <v>1.1628290866809721E-3</v>
      </c>
      <c r="O111" s="8">
        <f t="shared" ca="1" si="55"/>
        <v>1.1899682829919371</v>
      </c>
      <c r="P111" s="8">
        <f t="shared" ca="1" si="56"/>
        <v>1.1913520127236279</v>
      </c>
      <c r="Q111" s="25">
        <f t="shared" si="44"/>
        <v>8.000320008538786E-5</v>
      </c>
      <c r="R111" s="8">
        <f t="shared" ca="1" si="57"/>
        <v>1.1899682829919371</v>
      </c>
      <c r="S111" s="5">
        <f t="shared" ca="1" si="45"/>
        <v>9.5201270639469384E-5</v>
      </c>
      <c r="T111" s="8">
        <f t="shared" ca="1" si="58"/>
        <v>7.1861604735005353E-3</v>
      </c>
      <c r="U111" s="8">
        <f t="shared" ca="1" si="59"/>
        <v>1.3254466453416165E-2</v>
      </c>
      <c r="V111" s="5">
        <f t="shared" ca="1" si="46"/>
        <v>1.0603997316977146E-6</v>
      </c>
      <c r="W111" s="5">
        <f t="shared" ca="1" si="60"/>
        <v>1.5412679120469503E-5</v>
      </c>
      <c r="X111" s="5">
        <f t="shared" ca="1" si="61"/>
        <v>108.02373028340935</v>
      </c>
      <c r="Y111" s="5">
        <f t="shared" ca="1" si="62"/>
        <v>108.67027789582241</v>
      </c>
      <c r="Z111" s="5">
        <f t="shared" ca="1" si="63"/>
        <v>7.0909592028610656E-3</v>
      </c>
      <c r="AA111" s="5">
        <f t="shared" ca="1" si="64"/>
        <v>1.4352279388771789E-5</v>
      </c>
      <c r="AB111" s="4">
        <f t="shared" ca="1" si="65"/>
        <v>108.67738320730466</v>
      </c>
      <c r="AC111" s="30">
        <f t="shared" ca="1" si="66"/>
        <v>6.0510123301649177E-3</v>
      </c>
      <c r="AD111" s="30">
        <f t="shared" ca="1" si="67"/>
        <v>6.05101233016485E-3</v>
      </c>
      <c r="AE111" s="32">
        <f t="shared" ca="1" si="68"/>
        <v>6.7654215563095477E-17</v>
      </c>
      <c r="AF111" s="4">
        <f t="shared" si="47"/>
        <v>0.624</v>
      </c>
      <c r="AG111" s="4">
        <f t="shared" ca="1" si="48"/>
        <v>2.2898224914061198</v>
      </c>
      <c r="AH111" s="4">
        <f t="shared" ca="1" si="49"/>
        <v>2.2503256560898568</v>
      </c>
      <c r="AI111" s="8">
        <f t="shared" ca="1" si="69"/>
        <v>-1.1015804396589113E-2</v>
      </c>
      <c r="AJ111" s="4">
        <f t="shared" ca="1" si="50"/>
        <v>1.6297216423144523E-2</v>
      </c>
      <c r="AK111" s="4">
        <f t="shared" ca="1" si="70"/>
        <v>1.0175441261822349E-2</v>
      </c>
      <c r="AL111" s="4">
        <f t="shared" ca="1" si="51"/>
        <v>-1.1015804396589113E-2</v>
      </c>
      <c r="AM111" s="5">
        <f t="shared" ca="1" si="71"/>
        <v>-7.0909592028610656E-3</v>
      </c>
      <c r="AN111" s="5">
        <f t="shared" ca="1" si="72"/>
        <v>-1.4352279388771789E-5</v>
      </c>
      <c r="AO111" s="5">
        <f t="shared" ca="1" si="52"/>
        <v>1.3038294663357004E-6</v>
      </c>
      <c r="AQ111" s="24">
        <f t="shared" ca="1" si="73"/>
        <v>-9.8223249146132778E-4</v>
      </c>
      <c r="AT111">
        <v>104</v>
      </c>
      <c r="AU111" s="12">
        <v>-5.9449782816048371</v>
      </c>
      <c r="AV111" s="12">
        <v>-4.1866654125202789</v>
      </c>
      <c r="AW111" s="12">
        <v>-34.239087465735842</v>
      </c>
    </row>
    <row r="112" spans="2:49" x14ac:dyDescent="0.2">
      <c r="B112" s="2">
        <v>96</v>
      </c>
      <c r="C112">
        <f t="shared" ca="1" si="38"/>
        <v>0.97046625880846371</v>
      </c>
      <c r="D112" t="s">
        <v>10</v>
      </c>
      <c r="E112">
        <f ca="1">D111*SIN(2*PI()*C112)</f>
        <v>-0.3336738281599263</v>
      </c>
      <c r="F112">
        <f t="shared" ca="1" si="39"/>
        <v>0.97586110063324683</v>
      </c>
      <c r="G112" t="s">
        <v>10</v>
      </c>
      <c r="H112">
        <f ca="1">G111*SIN(2*PI()*F112)</f>
        <v>-0.27118627703097004</v>
      </c>
      <c r="I112" s="8">
        <f t="shared" ca="1" si="40"/>
        <v>7.2290693210830771E-3</v>
      </c>
      <c r="J112" s="14">
        <f t="shared" ca="1" si="41"/>
        <v>3.1622743549892538E-3</v>
      </c>
      <c r="K112" s="14">
        <f t="shared" ca="1" si="42"/>
        <v>-6.5495361390643936E-4</v>
      </c>
      <c r="L112" s="8">
        <f t="shared" ca="1" si="53"/>
        <v>107.89738552776085</v>
      </c>
      <c r="M112" s="8">
        <f t="shared" ca="1" si="54"/>
        <v>107.82671774517839</v>
      </c>
      <c r="N112" s="14">
        <f t="shared" ca="1" si="43"/>
        <v>-1.3150461362998467E-4</v>
      </c>
      <c r="O112" s="8">
        <f t="shared" ca="1" si="55"/>
        <v>0.77999767954380905</v>
      </c>
      <c r="P112" s="8">
        <f t="shared" ca="1" si="56"/>
        <v>0.77989510625032832</v>
      </c>
      <c r="Q112" s="25">
        <f t="shared" si="44"/>
        <v>8.000320008538786E-5</v>
      </c>
      <c r="R112" s="8">
        <f t="shared" ca="1" si="57"/>
        <v>0.77999767954380905</v>
      </c>
      <c r="S112" s="5">
        <f t="shared" ca="1" si="45"/>
        <v>6.2402310422681595E-5</v>
      </c>
      <c r="T112" s="8">
        <f t="shared" ca="1" si="58"/>
        <v>-5.1086229905585457E-4</v>
      </c>
      <c r="U112" s="8">
        <f t="shared" ca="1" si="59"/>
        <v>5.6386572957061393E-3</v>
      </c>
      <c r="V112" s="5">
        <f t="shared" ca="1" si="46"/>
        <v>4.5111062784131031E-7</v>
      </c>
      <c r="W112" s="5">
        <f t="shared" ca="1" si="60"/>
        <v>-7.4150944906373E-7</v>
      </c>
      <c r="X112" s="5">
        <f t="shared" ca="1" si="61"/>
        <v>108.67738320730466</v>
      </c>
      <c r="Y112" s="5">
        <f t="shared" ca="1" si="62"/>
        <v>108.60661285142871</v>
      </c>
      <c r="Z112" s="5">
        <f t="shared" ca="1" si="63"/>
        <v>-5.7326460947853619E-4</v>
      </c>
      <c r="AA112" s="5">
        <f t="shared" ca="1" si="64"/>
        <v>-1.1926200769050403E-6</v>
      </c>
      <c r="AB112" s="4">
        <f t="shared" ca="1" si="65"/>
        <v>108.60603839419915</v>
      </c>
      <c r="AC112" s="30">
        <f t="shared" ca="1" si="66"/>
        <v>-6.5648261855388856E-4</v>
      </c>
      <c r="AD112" s="30">
        <f t="shared" ca="1" si="67"/>
        <v>-6.5648261855373851E-4</v>
      </c>
      <c r="AE112" s="32">
        <f t="shared" ca="1" si="68"/>
        <v>-1.5005358067199381E-16</v>
      </c>
      <c r="AF112" s="4">
        <f t="shared" si="47"/>
        <v>0.62</v>
      </c>
      <c r="AG112" s="4">
        <f t="shared" ca="1" si="48"/>
        <v>2.4482708644039892</v>
      </c>
      <c r="AH112" s="4">
        <f t="shared" ca="1" si="49"/>
        <v>2.4089008250339301</v>
      </c>
      <c r="AI112" s="8">
        <f t="shared" ca="1" si="69"/>
        <v>-7.1771849535238186E-3</v>
      </c>
      <c r="AJ112" s="4">
        <f t="shared" ca="1" si="50"/>
        <v>1.0175441261822349E-2</v>
      </c>
      <c r="AK112" s="4">
        <f t="shared" ca="1" si="70"/>
        <v>1.0480479892209571E-2</v>
      </c>
      <c r="AL112" s="4">
        <f t="shared" ca="1" si="51"/>
        <v>-7.1771849535238186E-3</v>
      </c>
      <c r="AM112" s="5">
        <f t="shared" ca="1" si="71"/>
        <v>5.7326460947853619E-4</v>
      </c>
      <c r="AN112" s="5">
        <f t="shared" ca="1" si="72"/>
        <v>1.1926200769050403E-6</v>
      </c>
      <c r="AO112" s="5">
        <f t="shared" ca="1" si="52"/>
        <v>8.1406786322668493E-7</v>
      </c>
      <c r="AQ112" s="24">
        <f t="shared" ca="1" si="73"/>
        <v>2.7023266703144578E-4</v>
      </c>
      <c r="AT112">
        <v>105</v>
      </c>
      <c r="AU112" s="12">
        <v>-1.2355954352546861</v>
      </c>
      <c r="AV112" s="12">
        <v>-5.0564099673638365</v>
      </c>
      <c r="AW112" s="12">
        <v>24.658444537001582</v>
      </c>
    </row>
    <row r="113" spans="2:49" x14ac:dyDescent="0.2">
      <c r="B113" s="2">
        <v>97</v>
      </c>
      <c r="C113">
        <f t="shared" ca="1" si="38"/>
        <v>0.70559757108389942</v>
      </c>
      <c r="D113">
        <f ca="1">SQRT(-2*LN(C113))</f>
        <v>0.83511701771295832</v>
      </c>
      <c r="E113">
        <f ca="1">D113*COS(2*PI()*C114)</f>
        <v>-0.76513960408819848</v>
      </c>
      <c r="F113">
        <f t="shared" ca="1" si="39"/>
        <v>0.55598817486112861</v>
      </c>
      <c r="G113">
        <f ca="1">SQRT(-2*LN(F113))</f>
        <v>1.0835204226899529</v>
      </c>
      <c r="H113">
        <f ca="1">G113*COS(2*PI()*F114)</f>
        <v>0.99121618547982171</v>
      </c>
      <c r="I113" s="8">
        <f t="shared" ca="1" si="40"/>
        <v>7.4537079886941053E-3</v>
      </c>
      <c r="J113" s="14">
        <f t="shared" ca="1" si="41"/>
        <v>3.1622741463849854E-3</v>
      </c>
      <c r="K113" s="14">
        <f t="shared" ca="1" si="42"/>
        <v>-2.0175432064826193E-3</v>
      </c>
      <c r="L113" s="8">
        <f t="shared" ca="1" si="53"/>
        <v>107.80250996447566</v>
      </c>
      <c r="M113" s="8">
        <f t="shared" ca="1" si="54"/>
        <v>107.58501374285505</v>
      </c>
      <c r="N113" s="14">
        <f t="shared" ca="1" si="43"/>
        <v>6.671225873025044E-4</v>
      </c>
      <c r="O113" s="8">
        <f t="shared" ca="1" si="55"/>
        <v>0.80352842972348804</v>
      </c>
      <c r="P113" s="8">
        <f t="shared" ca="1" si="56"/>
        <v>0.80406448168849631</v>
      </c>
      <c r="Q113" s="25">
        <f t="shared" si="44"/>
        <v>8.000320008538786E-5</v>
      </c>
      <c r="R113" s="8">
        <f t="shared" ca="1" si="57"/>
        <v>0.80352842972348804</v>
      </c>
      <c r="S113" s="5">
        <f t="shared" ca="1" si="45"/>
        <v>6.4284845737465734E-5</v>
      </c>
      <c r="T113" s="8">
        <f t="shared" ca="1" si="58"/>
        <v>-1.6211533246042701E-3</v>
      </c>
      <c r="U113" s="8">
        <f t="shared" ca="1" si="59"/>
        <v>5.9892662757727927E-3</v>
      </c>
      <c r="V113" s="5">
        <f t="shared" ca="1" si="46"/>
        <v>4.7916046822531655E-7</v>
      </c>
      <c r="W113" s="5">
        <f t="shared" ca="1" si="60"/>
        <v>3.9955748139371805E-6</v>
      </c>
      <c r="X113" s="5">
        <f t="shared" ca="1" si="61"/>
        <v>108.60603839419915</v>
      </c>
      <c r="Y113" s="5">
        <f t="shared" ca="1" si="62"/>
        <v>108.38907822454355</v>
      </c>
      <c r="Z113" s="5">
        <f t="shared" ca="1" si="63"/>
        <v>-1.6854381703417358E-3</v>
      </c>
      <c r="AA113" s="5">
        <f t="shared" ca="1" si="64"/>
        <v>3.516414345711864E-6</v>
      </c>
      <c r="AB113" s="4">
        <f t="shared" ca="1" si="65"/>
        <v>108.38739630278756</v>
      </c>
      <c r="AC113" s="30">
        <f t="shared" ca="1" si="66"/>
        <v>-2.0131669900157467E-3</v>
      </c>
      <c r="AD113" s="30">
        <f t="shared" ca="1" si="67"/>
        <v>-2.0131669900158018E-3</v>
      </c>
      <c r="AE113" s="32">
        <f t="shared" ca="1" si="68"/>
        <v>5.5077470362263625E-17</v>
      </c>
      <c r="AF113" s="4">
        <f t="shared" si="47"/>
        <v>0.61599999999999999</v>
      </c>
      <c r="AG113" s="4">
        <f t="shared" ca="1" si="48"/>
        <v>2.4373067132341051</v>
      </c>
      <c r="AH113" s="4">
        <f t="shared" ca="1" si="49"/>
        <v>2.3980638794934079</v>
      </c>
      <c r="AI113" s="8">
        <f t="shared" ca="1" si="69"/>
        <v>-7.3985612734255302E-3</v>
      </c>
      <c r="AJ113" s="4">
        <f t="shared" ca="1" si="50"/>
        <v>1.0480479892209571E-2</v>
      </c>
      <c r="AK113" s="4">
        <f t="shared" ca="1" si="70"/>
        <v>1.1973906675272317E-2</v>
      </c>
      <c r="AL113" s="4">
        <f t="shared" ca="1" si="51"/>
        <v>-7.3985612734255302E-3</v>
      </c>
      <c r="AM113" s="5">
        <f t="shared" ca="1" si="71"/>
        <v>1.6854381703417358E-3</v>
      </c>
      <c r="AN113" s="5">
        <f t="shared" ca="1" si="72"/>
        <v>-3.516414345711864E-6</v>
      </c>
      <c r="AO113" s="5">
        <f t="shared" ca="1" si="52"/>
        <v>8.384719298073265E-7</v>
      </c>
      <c r="AQ113" s="24">
        <f t="shared" ca="1" si="73"/>
        <v>1.8933344486308555E-4</v>
      </c>
      <c r="AT113">
        <v>106</v>
      </c>
      <c r="AU113" s="12">
        <v>18.571924342510115</v>
      </c>
      <c r="AV113" s="12">
        <v>3.6696461803428528</v>
      </c>
      <c r="AW113" s="12">
        <v>-11.90547320975052</v>
      </c>
    </row>
    <row r="114" spans="2:49" x14ac:dyDescent="0.2">
      <c r="B114" s="2">
        <v>98</v>
      </c>
      <c r="C114">
        <f t="shared" ca="1" si="38"/>
        <v>0.56561765244531059</v>
      </c>
      <c r="D114" t="s">
        <v>10</v>
      </c>
      <c r="E114">
        <f ca="1">D113*SIN(2*PI()*C114)</f>
        <v>-0.3346368472382269</v>
      </c>
      <c r="F114">
        <f t="shared" ca="1" si="39"/>
        <v>0.93383020145076789</v>
      </c>
      <c r="G114" t="s">
        <v>10</v>
      </c>
      <c r="H114">
        <f ca="1">G113*SIN(2*PI()*F114)</f>
        <v>-0.4376151048913256</v>
      </c>
      <c r="I114" s="8">
        <f t="shared" ca="1" si="40"/>
        <v>8.4592876363446083E-3</v>
      </c>
      <c r="J114" s="14">
        <f t="shared" ca="1" si="41"/>
        <v>3.1622731343419839E-3</v>
      </c>
      <c r="K114" s="14">
        <f t="shared" ca="1" si="42"/>
        <v>-6.5799653705211902E-4</v>
      </c>
      <c r="L114" s="8">
        <f t="shared" ca="1" si="53"/>
        <v>107.47820723316359</v>
      </c>
      <c r="M114" s="8">
        <f t="shared" ca="1" si="54"/>
        <v>107.4074869449956</v>
      </c>
      <c r="N114" s="14">
        <f t="shared" ca="1" si="43"/>
        <v>-2.3674406568996442E-4</v>
      </c>
      <c r="O114" s="8">
        <f t="shared" ca="1" si="55"/>
        <v>0.90918906962398427</v>
      </c>
      <c r="P114" s="8">
        <f t="shared" ca="1" si="56"/>
        <v>0.90897382450716058</v>
      </c>
      <c r="Q114" s="25">
        <f t="shared" si="44"/>
        <v>8.000320008538786E-5</v>
      </c>
      <c r="R114" s="8">
        <f t="shared" ca="1" si="57"/>
        <v>0.90918906962398427</v>
      </c>
      <c r="S114" s="5">
        <f t="shared" ca="1" si="45"/>
        <v>7.2738035052575243E-5</v>
      </c>
      <c r="T114" s="8">
        <f t="shared" ca="1" si="58"/>
        <v>-5.9824325933821956E-4</v>
      </c>
      <c r="U114" s="8">
        <f t="shared" ca="1" si="59"/>
        <v>7.6910918557698271E-3</v>
      </c>
      <c r="V114" s="5">
        <f t="shared" ca="1" si="46"/>
        <v>6.1531196061225049E-7</v>
      </c>
      <c r="W114" s="5">
        <f t="shared" ca="1" si="60"/>
        <v>-1.8208203555299223E-6</v>
      </c>
      <c r="X114" s="5">
        <f t="shared" ca="1" si="61"/>
        <v>108.38739630278756</v>
      </c>
      <c r="Y114" s="5">
        <f t="shared" ca="1" si="62"/>
        <v>108.31646076950275</v>
      </c>
      <c r="Z114" s="5">
        <f t="shared" ca="1" si="63"/>
        <v>-6.709812943907948E-4</v>
      </c>
      <c r="AA114" s="5">
        <f t="shared" ca="1" si="64"/>
        <v>-2.436132316142173E-6</v>
      </c>
      <c r="AB114" s="4">
        <f t="shared" ca="1" si="65"/>
        <v>108.31578735207604</v>
      </c>
      <c r="AC114" s="30">
        <f t="shared" ca="1" si="66"/>
        <v>-6.6067599328134552E-4</v>
      </c>
      <c r="AD114" s="30">
        <f t="shared" ca="1" si="67"/>
        <v>-6.6067599328133847E-4</v>
      </c>
      <c r="AE114" s="32">
        <f t="shared" ca="1" si="68"/>
        <v>-7.0473141211557788E-18</v>
      </c>
      <c r="AF114" s="4">
        <f t="shared" si="47"/>
        <v>0.61199999999999999</v>
      </c>
      <c r="AG114" s="4">
        <f t="shared" ca="1" si="48"/>
        <v>2.3915662319212672</v>
      </c>
      <c r="AH114" s="4">
        <f t="shared" ca="1" si="49"/>
        <v>2.3524510174900515</v>
      </c>
      <c r="AI114" s="8">
        <f t="shared" ca="1" si="69"/>
        <v>-8.3883283540099329E-3</v>
      </c>
      <c r="AJ114" s="4">
        <f t="shared" ca="1" si="50"/>
        <v>1.1973906675272317E-2</v>
      </c>
      <c r="AK114" s="4">
        <f t="shared" ca="1" si="70"/>
        <v>1.2337371840151379E-2</v>
      </c>
      <c r="AL114" s="4">
        <f t="shared" ca="1" si="51"/>
        <v>-8.3883283540099329E-3</v>
      </c>
      <c r="AM114" s="5">
        <f t="shared" ca="1" si="71"/>
        <v>6.709812943907948E-4</v>
      </c>
      <c r="AN114" s="5">
        <f t="shared" ca="1" si="72"/>
        <v>2.436132316142173E-6</v>
      </c>
      <c r="AO114" s="5">
        <f t="shared" ca="1" si="52"/>
        <v>9.5795085154557253E-7</v>
      </c>
      <c r="AQ114" s="24">
        <f t="shared" ca="1" si="73"/>
        <v>3.1091021267942042E-4</v>
      </c>
      <c r="AT114">
        <v>107</v>
      </c>
      <c r="AU114" s="12">
        <v>-1.1815312328476693</v>
      </c>
      <c r="AV114" s="12">
        <v>7.9075702330149378</v>
      </c>
      <c r="AW114" s="12">
        <v>-15.523471494527367</v>
      </c>
    </row>
    <row r="115" spans="2:49" x14ac:dyDescent="0.2">
      <c r="B115" s="2">
        <v>99</v>
      </c>
      <c r="C115">
        <f t="shared" ca="1" si="38"/>
        <v>0.11662734496897598</v>
      </c>
      <c r="D115">
        <f ca="1">SQRT(-2*LN(C115))</f>
        <v>2.0730516216928363</v>
      </c>
      <c r="E115">
        <f ca="1">D115*COS(2*PI()*C116)</f>
        <v>1.4192330572570868</v>
      </c>
      <c r="F115">
        <f t="shared" ca="1" si="39"/>
        <v>1.546353380218346E-2</v>
      </c>
      <c r="G115">
        <f ca="1">SQRT(-2*LN(F115))</f>
        <v>2.8876532634056202</v>
      </c>
      <c r="H115">
        <f ca="1">G115*COS(2*PI()*F116)</f>
        <v>-2.5732163481509329</v>
      </c>
      <c r="I115" s="8">
        <f t="shared" ca="1" si="40"/>
        <v>8.7250105410156473E-3</v>
      </c>
      <c r="J115" s="14">
        <f t="shared" ca="1" si="41"/>
        <v>3.1622728455458146E-3</v>
      </c>
      <c r="K115" s="14">
        <f t="shared" ca="1" si="42"/>
        <v>4.8999679293095788E-3</v>
      </c>
      <c r="L115" s="8">
        <f t="shared" ca="1" si="53"/>
        <v>107.37890527169776</v>
      </c>
      <c r="M115" s="8">
        <f t="shared" ca="1" si="54"/>
        <v>107.90505846381345</v>
      </c>
      <c r="N115" s="14">
        <f t="shared" ca="1" si="43"/>
        <v>-1.5861855902866706E-3</v>
      </c>
      <c r="O115" s="8">
        <f t="shared" ca="1" si="55"/>
        <v>0.93688208037828369</v>
      </c>
      <c r="P115" s="8">
        <f t="shared" ca="1" si="56"/>
        <v>0.93539601152258989</v>
      </c>
      <c r="Q115" s="25">
        <f t="shared" si="44"/>
        <v>8.000320008538786E-5</v>
      </c>
      <c r="R115" s="8">
        <f t="shared" ca="1" si="57"/>
        <v>0.93688208037828369</v>
      </c>
      <c r="S115" s="5">
        <f t="shared" ca="1" si="45"/>
        <v>7.4953564532918268E-5</v>
      </c>
      <c r="T115" s="8">
        <f t="shared" ca="1" si="58"/>
        <v>4.5906921473984289E-3</v>
      </c>
      <c r="U115" s="8">
        <f t="shared" ca="1" si="59"/>
        <v>8.1743060269891931E-3</v>
      </c>
      <c r="V115" s="5">
        <f t="shared" ca="1" si="46"/>
        <v>6.5397064063640827E-7</v>
      </c>
      <c r="W115" s="5">
        <f t="shared" ca="1" si="60"/>
        <v>-1.2965966430603742E-5</v>
      </c>
      <c r="X115" s="5">
        <f t="shared" ca="1" si="61"/>
        <v>108.31578735207604</v>
      </c>
      <c r="Y115" s="5">
        <f t="shared" ca="1" si="62"/>
        <v>108.84045447533603</v>
      </c>
      <c r="Z115" s="5">
        <f t="shared" ca="1" si="63"/>
        <v>4.5157385828655102E-3</v>
      </c>
      <c r="AA115" s="5">
        <f t="shared" ca="1" si="64"/>
        <v>-1.3619937071240149E-5</v>
      </c>
      <c r="AB115" s="4">
        <f t="shared" ca="1" si="65"/>
        <v>108.84495659398183</v>
      </c>
      <c r="AC115" s="30">
        <f t="shared" ca="1" si="66"/>
        <v>4.8854304145502514E-3</v>
      </c>
      <c r="AD115" s="30">
        <f t="shared" ca="1" si="67"/>
        <v>4.8854304145502601E-3</v>
      </c>
      <c r="AE115" s="32">
        <f t="shared" ca="1" si="68"/>
        <v>-8.6736173798840355E-18</v>
      </c>
      <c r="AF115" s="4">
        <f t="shared" si="47"/>
        <v>0.60799999999999998</v>
      </c>
      <c r="AG115" s="4">
        <f t="shared" ca="1" si="48"/>
        <v>2.3802885433209187</v>
      </c>
      <c r="AH115" s="4">
        <f t="shared" ca="1" si="49"/>
        <v>2.3413013659416828</v>
      </c>
      <c r="AI115" s="8">
        <f t="shared" ca="1" si="69"/>
        <v>-8.6495431855467819E-3</v>
      </c>
      <c r="AJ115" s="4">
        <f t="shared" ca="1" si="50"/>
        <v>1.2337371840151379E-2</v>
      </c>
      <c r="AK115" s="4">
        <f t="shared" ca="1" si="70"/>
        <v>8.2782640132318397E-3</v>
      </c>
      <c r="AL115" s="4">
        <f t="shared" ca="1" si="51"/>
        <v>-8.6495431855467819E-3</v>
      </c>
      <c r="AM115" s="5">
        <f t="shared" ca="1" si="71"/>
        <v>-4.5157385828655102E-3</v>
      </c>
      <c r="AN115" s="5">
        <f t="shared" ca="1" si="72"/>
        <v>1.3619937071240149E-5</v>
      </c>
      <c r="AO115" s="5">
        <f t="shared" ca="1" si="52"/>
        <v>9.8702922785546057E-7</v>
      </c>
      <c r="AQ115" s="24">
        <f t="shared" ca="1" si="73"/>
        <v>-4.4202378964687555E-4</v>
      </c>
      <c r="AT115">
        <v>108</v>
      </c>
      <c r="AU115" s="12">
        <v>2.4247771532562736</v>
      </c>
      <c r="AV115" s="12">
        <v>-0.40312030998177178</v>
      </c>
      <c r="AW115" s="12">
        <v>5.9062229739627368</v>
      </c>
    </row>
    <row r="116" spans="2:49" x14ac:dyDescent="0.2">
      <c r="B116" s="2">
        <v>100</v>
      </c>
      <c r="C116">
        <f t="shared" ca="1" si="38"/>
        <v>0.87001385712457924</v>
      </c>
      <c r="D116" t="s">
        <v>10</v>
      </c>
      <c r="E116">
        <f ca="1">D115*SIN(2*PI()*C116)</f>
        <v>-1.511066032770243</v>
      </c>
      <c r="F116">
        <f t="shared" ca="1" si="39"/>
        <v>0.42503624083702107</v>
      </c>
      <c r="G116" t="s">
        <v>10</v>
      </c>
      <c r="H116">
        <f ca="1">G115*SIN(2*PI()*F116)</f>
        <v>1.3103812404281072</v>
      </c>
      <c r="I116" s="8">
        <f t="shared" ca="1" si="40"/>
        <v>6.04926844483875E-3</v>
      </c>
      <c r="J116" s="14">
        <f t="shared" ca="1" si="41"/>
        <v>3.1622753457819755E-3</v>
      </c>
      <c r="K116" s="14">
        <f t="shared" ca="1" si="42"/>
        <v>-4.3688356119929717E-3</v>
      </c>
      <c r="L116" s="8">
        <f t="shared" ca="1" si="53"/>
        <v>108.19048331721913</v>
      </c>
      <c r="M116" s="8">
        <f t="shared" ca="1" si="54"/>
        <v>107.71781688082413</v>
      </c>
      <c r="N116" s="14">
        <f t="shared" ca="1" si="43"/>
        <v>8.6913534400046011E-4</v>
      </c>
      <c r="O116" s="8">
        <f t="shared" ca="1" si="55"/>
        <v>0.65447327676270683</v>
      </c>
      <c r="P116" s="8">
        <f t="shared" ca="1" si="56"/>
        <v>0.65504210261924511</v>
      </c>
      <c r="Q116" s="25">
        <f t="shared" si="44"/>
        <v>8.000320008538786E-5</v>
      </c>
      <c r="R116" s="8">
        <f t="shared" ca="1" si="57"/>
        <v>0.65447327676270683</v>
      </c>
      <c r="S116" s="5">
        <f t="shared" ca="1" si="45"/>
        <v>5.2359956511386262E-5</v>
      </c>
      <c r="T116" s="8">
        <f t="shared" ca="1" si="58"/>
        <v>-2.8592861586186459E-3</v>
      </c>
      <c r="U116" s="8">
        <f t="shared" ca="1" si="59"/>
        <v>3.9590845411108608E-3</v>
      </c>
      <c r="V116" s="5">
        <f t="shared" ca="1" si="46"/>
        <v>3.1673943269745817E-7</v>
      </c>
      <c r="W116" s="5">
        <f t="shared" ca="1" si="60"/>
        <v>3.4409803045652919E-6</v>
      </c>
      <c r="X116" s="5">
        <f t="shared" ca="1" si="61"/>
        <v>108.84495659398183</v>
      </c>
      <c r="Y116" s="5">
        <f t="shared" ca="1" si="62"/>
        <v>108.37285898344338</v>
      </c>
      <c r="Z116" s="5">
        <f t="shared" ca="1" si="63"/>
        <v>-2.9116461151300322E-3</v>
      </c>
      <c r="AA116" s="5">
        <f t="shared" ca="1" si="64"/>
        <v>3.1242408718678338E-6</v>
      </c>
      <c r="AB116" s="4">
        <f t="shared" ca="1" si="65"/>
        <v>108.36995046156913</v>
      </c>
      <c r="AC116" s="30">
        <f t="shared" ca="1" si="66"/>
        <v>-4.3640619398158664E-3</v>
      </c>
      <c r="AD116" s="30">
        <f t="shared" ca="1" si="67"/>
        <v>-4.3640619398159783E-3</v>
      </c>
      <c r="AE116" s="32">
        <f t="shared" ca="1" si="68"/>
        <v>1.1188966420050406E-16</v>
      </c>
      <c r="AF116" s="4">
        <f t="shared" si="47"/>
        <v>0.60399999999999998</v>
      </c>
      <c r="AG116" s="4">
        <f t="shared" ca="1" si="48"/>
        <v>2.5113866580333966</v>
      </c>
      <c r="AH116" s="4">
        <f t="shared" ca="1" si="49"/>
        <v>2.4725279395779456</v>
      </c>
      <c r="AI116" s="8">
        <f t="shared" ca="1" si="69"/>
        <v>-6.0128948298822094E-3</v>
      </c>
      <c r="AJ116" s="4">
        <f t="shared" ca="1" si="50"/>
        <v>8.2782640132318397E-3</v>
      </c>
      <c r="AK116" s="4">
        <f t="shared" ca="1" si="70"/>
        <v>1.1395124672434864E-2</v>
      </c>
      <c r="AL116" s="4">
        <f t="shared" ca="1" si="51"/>
        <v>-6.0128948298822094E-3</v>
      </c>
      <c r="AM116" s="5">
        <f t="shared" ca="1" si="71"/>
        <v>2.9116461151300322E-3</v>
      </c>
      <c r="AN116" s="5">
        <f t="shared" ca="1" si="72"/>
        <v>-3.1242408718678338E-6</v>
      </c>
      <c r="AO116" s="5">
        <f t="shared" ca="1" si="52"/>
        <v>6.622876122102528E-7</v>
      </c>
      <c r="AQ116" s="24">
        <f t="shared" ca="1" si="73"/>
        <v>-2.0767649733264998E-4</v>
      </c>
      <c r="AT116">
        <v>109</v>
      </c>
      <c r="AU116" s="12">
        <v>-0.80767385148844328</v>
      </c>
      <c r="AV116" s="12">
        <v>6.0401891728446326</v>
      </c>
      <c r="AW116" s="12">
        <v>-13.284638246948116</v>
      </c>
    </row>
    <row r="117" spans="2:49" x14ac:dyDescent="0.2">
      <c r="B117" s="2">
        <v>101</v>
      </c>
      <c r="C117">
        <f t="shared" ca="1" si="38"/>
        <v>0.68780180028227367</v>
      </c>
      <c r="D117">
        <f ca="1">SQRT(-2*LN(C117))</f>
        <v>0.86516421971456814</v>
      </c>
      <c r="E117">
        <f ca="1">D117*COS(2*PI()*C118)</f>
        <v>-8.8099170164539858E-2</v>
      </c>
      <c r="F117">
        <f t="shared" ca="1" si="39"/>
        <v>0.71637303912280814</v>
      </c>
      <c r="G117">
        <f ca="1">SQRT(-2*LN(F117))</f>
        <v>0.81676709450819196</v>
      </c>
      <c r="H117">
        <f ca="1">G117*COS(2*PI()*F118)</f>
        <v>0.24519146840724826</v>
      </c>
      <c r="I117" s="8">
        <f t="shared" ca="1" si="40"/>
        <v>8.1606317319031368E-3</v>
      </c>
      <c r="J117" s="14">
        <f t="shared" ca="1" si="41"/>
        <v>3.1622734482703889E-3</v>
      </c>
      <c r="K117" s="14">
        <f t="shared" ca="1" si="42"/>
        <v>1.2141370342111379E-4</v>
      </c>
      <c r="L117" s="8">
        <f t="shared" ca="1" si="53"/>
        <v>107.49274178203341</v>
      </c>
      <c r="M117" s="8">
        <f t="shared" ca="1" si="54"/>
        <v>107.50579287390406</v>
      </c>
      <c r="N117" s="14">
        <f t="shared" ca="1" si="43"/>
        <v>1.9509172851805978E-4</v>
      </c>
      <c r="O117" s="8">
        <f t="shared" ca="1" si="55"/>
        <v>0.87720867953573201</v>
      </c>
      <c r="P117" s="8">
        <f t="shared" ca="1" si="56"/>
        <v>0.87737981569329371</v>
      </c>
      <c r="Q117" s="25">
        <f t="shared" si="44"/>
        <v>8.000320008538786E-5</v>
      </c>
      <c r="R117" s="8">
        <f t="shared" ca="1" si="57"/>
        <v>0.87720867953573201</v>
      </c>
      <c r="S117" s="5">
        <f t="shared" ca="1" si="45"/>
        <v>7.017950150553604E-5</v>
      </c>
      <c r="T117" s="8">
        <f t="shared" ca="1" si="58"/>
        <v>1.0650515445557822E-4</v>
      </c>
      <c r="U117" s="8">
        <f t="shared" ca="1" si="59"/>
        <v>7.1585769857201442E-3</v>
      </c>
      <c r="V117" s="5">
        <f t="shared" ca="1" si="46"/>
        <v>5.7270906691522143E-7</v>
      </c>
      <c r="W117" s="5">
        <f t="shared" ca="1" si="60"/>
        <v>1.3965791578737452E-6</v>
      </c>
      <c r="X117" s="5">
        <f t="shared" ca="1" si="61"/>
        <v>108.36995046156913</v>
      </c>
      <c r="Y117" s="5">
        <f t="shared" ca="1" si="62"/>
        <v>108.38317268959734</v>
      </c>
      <c r="Z117" s="5">
        <f t="shared" ca="1" si="63"/>
        <v>3.6325652950042181E-5</v>
      </c>
      <c r="AA117" s="5">
        <f t="shared" ca="1" si="64"/>
        <v>8.2387009095852375E-7</v>
      </c>
      <c r="AB117" s="4">
        <f t="shared" ca="1" si="65"/>
        <v>108.3832098391204</v>
      </c>
      <c r="AC117" s="30">
        <f t="shared" ca="1" si="66"/>
        <v>1.2235289851836306E-4</v>
      </c>
      <c r="AD117" s="30">
        <f t="shared" ca="1" si="67"/>
        <v>1.2235289851821949E-4</v>
      </c>
      <c r="AE117" s="32">
        <f t="shared" ca="1" si="68"/>
        <v>1.4357547269139292E-16</v>
      </c>
      <c r="AF117" s="4">
        <f t="shared" si="47"/>
        <v>0.6</v>
      </c>
      <c r="AG117" s="4">
        <f t="shared" ca="1" si="48"/>
        <v>2.4046231676880456</v>
      </c>
      <c r="AH117" s="4">
        <f t="shared" ca="1" si="49"/>
        <v>2.3658933342259716</v>
      </c>
      <c r="AI117" s="8">
        <f t="shared" ca="1" si="69"/>
        <v>-8.0945748872222056E-3</v>
      </c>
      <c r="AJ117" s="4">
        <f t="shared" ca="1" si="50"/>
        <v>1.1395124672434864E-2</v>
      </c>
      <c r="AK117" s="4">
        <f t="shared" ca="1" si="70"/>
        <v>1.1052285422545771E-2</v>
      </c>
      <c r="AL117" s="4">
        <f t="shared" ca="1" si="51"/>
        <v>-8.0945748872222056E-3</v>
      </c>
      <c r="AM117" s="5">
        <f t="shared" ca="1" si="71"/>
        <v>-3.6325652950042181E-5</v>
      </c>
      <c r="AN117" s="5">
        <f t="shared" ca="1" si="72"/>
        <v>-8.2387009095852375E-7</v>
      </c>
      <c r="AO117" s="5">
        <f t="shared" ca="1" si="52"/>
        <v>9.1164643916674626E-7</v>
      </c>
      <c r="AQ117" s="24">
        <f t="shared" ca="1" si="73"/>
        <v>3.0660137328725916E-4</v>
      </c>
      <c r="AT117">
        <v>110</v>
      </c>
      <c r="AU117" s="12">
        <v>3.18805043334382</v>
      </c>
      <c r="AV117" s="12">
        <v>-30.845454425123624</v>
      </c>
      <c r="AW117" s="12">
        <v>-44.906599722430975</v>
      </c>
    </row>
    <row r="118" spans="2:49" x14ac:dyDescent="0.2">
      <c r="B118" s="2">
        <v>102</v>
      </c>
      <c r="C118">
        <f t="shared" ca="1" si="38"/>
        <v>0.7337652046242662</v>
      </c>
      <c r="D118" t="s">
        <v>10</v>
      </c>
      <c r="E118">
        <f ca="1">D117*SIN(2*PI()*C118)</f>
        <v>-0.86066698745254366</v>
      </c>
      <c r="F118">
        <f t="shared" ca="1" si="39"/>
        <v>0.20147370024023648</v>
      </c>
      <c r="G118" t="s">
        <v>10</v>
      </c>
      <c r="H118">
        <f ca="1">G117*SIN(2*PI()*F118)</f>
        <v>0.77909539242101233</v>
      </c>
      <c r="I118" s="8">
        <f t="shared" ca="1" si="40"/>
        <v>7.9597488084829117E-3</v>
      </c>
      <c r="J118" s="14">
        <f t="shared" ca="1" si="41"/>
        <v>3.16227365307931E-3</v>
      </c>
      <c r="K118" s="14">
        <f t="shared" ca="1" si="42"/>
        <v>-2.31897155984917E-3</v>
      </c>
      <c r="L118" s="8">
        <f t="shared" ca="1" si="53"/>
        <v>107.52731938675234</v>
      </c>
      <c r="M118" s="8">
        <f t="shared" ca="1" si="54"/>
        <v>107.27796659118764</v>
      </c>
      <c r="N118" s="14">
        <f t="shared" ca="1" si="43"/>
        <v>5.3288512377580588E-4</v>
      </c>
      <c r="O118" s="8">
        <f t="shared" ca="1" si="55"/>
        <v>0.85589045236806338</v>
      </c>
      <c r="P118" s="8">
        <f t="shared" ca="1" si="56"/>
        <v>0.85634654365771212</v>
      </c>
      <c r="Q118" s="25">
        <f t="shared" si="44"/>
        <v>8.000320008538786E-5</v>
      </c>
      <c r="R118" s="8">
        <f t="shared" ca="1" si="57"/>
        <v>0.85589045236806338</v>
      </c>
      <c r="S118" s="5">
        <f t="shared" ca="1" si="45"/>
        <v>6.8473975111975303E-5</v>
      </c>
      <c r="T118" s="8">
        <f t="shared" ca="1" si="58"/>
        <v>-1.9847856173879799E-3</v>
      </c>
      <c r="U118" s="8">
        <f t="shared" ca="1" si="59"/>
        <v>6.812673008428592E-3</v>
      </c>
      <c r="V118" s="5">
        <f t="shared" ca="1" si="46"/>
        <v>5.4503564180963388E-7</v>
      </c>
      <c r="W118" s="5">
        <f t="shared" ca="1" si="60"/>
        <v>3.630372099340562E-6</v>
      </c>
      <c r="X118" s="5">
        <f t="shared" ca="1" si="61"/>
        <v>108.3832098391204</v>
      </c>
      <c r="Y118" s="5">
        <f t="shared" ca="1" si="62"/>
        <v>108.13431313484534</v>
      </c>
      <c r="Z118" s="5">
        <f t="shared" ca="1" si="63"/>
        <v>-2.0532595924999553E-3</v>
      </c>
      <c r="AA118" s="5">
        <f t="shared" ca="1" si="64"/>
        <v>3.0853364575309282E-6</v>
      </c>
      <c r="AB118" s="4">
        <f t="shared" ca="1" si="65"/>
        <v>108.1322629605893</v>
      </c>
      <c r="AC118" s="30">
        <f t="shared" ca="1" si="66"/>
        <v>-2.3153667334967487E-3</v>
      </c>
      <c r="AD118" s="30">
        <f t="shared" ca="1" si="67"/>
        <v>-2.3153667334966919E-3</v>
      </c>
      <c r="AE118" s="32">
        <f t="shared" ca="1" si="68"/>
        <v>-5.6812193838240432E-17</v>
      </c>
      <c r="AF118" s="4">
        <f t="shared" si="47"/>
        <v>0.59599999999999997</v>
      </c>
      <c r="AG118" s="4">
        <f t="shared" ca="1" si="48"/>
        <v>2.4136463640424481</v>
      </c>
      <c r="AH118" s="4">
        <f t="shared" ca="1" si="49"/>
        <v>2.3750458459112105</v>
      </c>
      <c r="AI118" s="8">
        <f t="shared" ca="1" si="69"/>
        <v>-7.8968915354925562E-3</v>
      </c>
      <c r="AJ118" s="4">
        <f t="shared" ca="1" si="50"/>
        <v>1.1052285422545771E-2</v>
      </c>
      <c r="AK118" s="4">
        <f t="shared" ca="1" si="70"/>
        <v>1.293770337692024E-2</v>
      </c>
      <c r="AL118" s="4">
        <f t="shared" ca="1" si="51"/>
        <v>-7.8968915354925562E-3</v>
      </c>
      <c r="AM118" s="5">
        <f t="shared" ca="1" si="71"/>
        <v>2.0532595924999553E-3</v>
      </c>
      <c r="AN118" s="5">
        <f t="shared" ca="1" si="72"/>
        <v>-3.0853364575309282E-6</v>
      </c>
      <c r="AO118" s="5">
        <f t="shared" ca="1" si="52"/>
        <v>8.8421820206074486E-7</v>
      </c>
      <c r="AQ118" s="24">
        <f t="shared" ca="1" si="73"/>
        <v>1.6564051987001647E-4</v>
      </c>
      <c r="AT118">
        <v>111</v>
      </c>
      <c r="AU118" s="12">
        <v>-6.9308730976525394</v>
      </c>
      <c r="AV118" s="12">
        <v>-30.117755319241137</v>
      </c>
      <c r="AW118" s="12">
        <v>-4.4421904506004735</v>
      </c>
    </row>
    <row r="119" spans="2:49" x14ac:dyDescent="0.2">
      <c r="B119" s="2">
        <v>103</v>
      </c>
      <c r="C119">
        <f t="shared" ca="1" si="38"/>
        <v>0.37307871105112211</v>
      </c>
      <c r="D119">
        <f ca="1">SQRT(-2*LN(C119))</f>
        <v>1.4042548629187415</v>
      </c>
      <c r="E119">
        <f ca="1">D119*COS(2*PI()*C120)</f>
        <v>1.1260517245875648</v>
      </c>
      <c r="F119">
        <f t="shared" ca="1" si="39"/>
        <v>7.7381630782764277E-2</v>
      </c>
      <c r="G119">
        <f ca="1">SQRT(-2*LN(F119))</f>
        <v>2.2623023029389118</v>
      </c>
      <c r="H119">
        <f ca="1">G119*COS(2*PI()*F120)</f>
        <v>-0.68024399412357928</v>
      </c>
      <c r="I119" s="8">
        <f t="shared" ca="1" si="40"/>
        <v>9.2387415127283632E-3</v>
      </c>
      <c r="J119" s="14">
        <f t="shared" ca="1" si="41"/>
        <v>3.1622722618810206E-3</v>
      </c>
      <c r="K119" s="14">
        <f t="shared" ca="1" si="42"/>
        <v>3.9687367947844887E-3</v>
      </c>
      <c r="L119" s="8">
        <f t="shared" ca="1" si="53"/>
        <v>107.14240200342681</v>
      </c>
      <c r="M119" s="8">
        <f t="shared" ca="1" si="54"/>
        <v>107.5676219965394</v>
      </c>
      <c r="N119" s="14">
        <f t="shared" ca="1" si="43"/>
        <v>-3.9014794970348987E-4</v>
      </c>
      <c r="O119" s="8">
        <f t="shared" ca="1" si="55"/>
        <v>0.98986095716248979</v>
      </c>
      <c r="P119" s="8">
        <f t="shared" ca="1" si="56"/>
        <v>0.98947476493956132</v>
      </c>
      <c r="Q119" s="25">
        <f t="shared" si="44"/>
        <v>8.000320008538786E-5</v>
      </c>
      <c r="R119" s="8">
        <f t="shared" ca="1" si="57"/>
        <v>0.98986095716248979</v>
      </c>
      <c r="S119" s="5">
        <f t="shared" ca="1" si="45"/>
        <v>7.9192044212584206E-5</v>
      </c>
      <c r="T119" s="8">
        <f t="shared" ca="1" si="58"/>
        <v>3.928497602411366E-3</v>
      </c>
      <c r="U119" s="8">
        <f t="shared" ca="1" si="59"/>
        <v>9.1450695167661251E-3</v>
      </c>
      <c r="V119" s="5">
        <f t="shared" ca="1" si="46"/>
        <v>7.3163482634462153E-7</v>
      </c>
      <c r="W119" s="5">
        <f t="shared" ca="1" si="60"/>
        <v>-3.5679301218621886E-6</v>
      </c>
      <c r="X119" s="5">
        <f t="shared" ca="1" si="61"/>
        <v>108.1322629605893</v>
      </c>
      <c r="Y119" s="5">
        <f t="shared" ca="1" si="62"/>
        <v>108.55709676147896</v>
      </c>
      <c r="Z119" s="5">
        <f t="shared" ca="1" si="63"/>
        <v>3.8493055581987818E-3</v>
      </c>
      <c r="AA119" s="5">
        <f t="shared" ca="1" si="64"/>
        <v>-4.2995649482068097E-6</v>
      </c>
      <c r="AB119" s="4">
        <f t="shared" ca="1" si="65"/>
        <v>108.56094176747222</v>
      </c>
      <c r="AC119" s="30">
        <f t="shared" ca="1" si="66"/>
        <v>3.9643931898396545E-3</v>
      </c>
      <c r="AD119" s="30">
        <f t="shared" ca="1" si="67"/>
        <v>3.964393189839677E-3</v>
      </c>
      <c r="AE119" s="32">
        <f t="shared" ca="1" si="68"/>
        <v>-2.2551405187698492E-17</v>
      </c>
      <c r="AF119" s="4">
        <f t="shared" si="47"/>
        <v>0.59199999999999997</v>
      </c>
      <c r="AG119" s="4">
        <f t="shared" ca="1" si="48"/>
        <v>2.3593225018762247</v>
      </c>
      <c r="AH119" s="4">
        <f t="shared" ca="1" si="49"/>
        <v>2.3208517337528822</v>
      </c>
      <c r="AI119" s="8">
        <f t="shared" ca="1" si="69"/>
        <v>-9.1541685160446695E-3</v>
      </c>
      <c r="AJ119" s="4">
        <f t="shared" ca="1" si="50"/>
        <v>1.293770337692024E-2</v>
      </c>
      <c r="AK119" s="4">
        <f t="shared" ca="1" si="70"/>
        <v>9.3059470161656055E-3</v>
      </c>
      <c r="AL119" s="4">
        <f t="shared" ca="1" si="51"/>
        <v>-9.1541685160446695E-3</v>
      </c>
      <c r="AM119" s="5">
        <f t="shared" ca="1" si="71"/>
        <v>-3.8493055581987818E-3</v>
      </c>
      <c r="AN119" s="5">
        <f t="shared" ca="1" si="72"/>
        <v>4.2995649482068097E-6</v>
      </c>
      <c r="AO119" s="5">
        <f t="shared" ca="1" si="52"/>
        <v>1.0350576719091481E-6</v>
      </c>
      <c r="AQ119" s="24">
        <f t="shared" ca="1" si="73"/>
        <v>-2.1221457482403148E-4</v>
      </c>
      <c r="AT119">
        <v>112</v>
      </c>
      <c r="AU119" s="12">
        <v>7.4481736225476682</v>
      </c>
      <c r="AV119" s="12">
        <v>-7.9754019109147967</v>
      </c>
      <c r="AW119" s="12">
        <v>6.1651110232646671</v>
      </c>
    </row>
    <row r="120" spans="2:49" x14ac:dyDescent="0.2">
      <c r="B120" s="2">
        <v>104</v>
      </c>
      <c r="C120">
        <f t="shared" ca="1" si="38"/>
        <v>0.89808483629645441</v>
      </c>
      <c r="D120" t="s">
        <v>10</v>
      </c>
      <c r="E120">
        <f ca="1">D119*SIN(2*PI()*C120)</f>
        <v>-0.8390108661896486</v>
      </c>
      <c r="F120">
        <f t="shared" ca="1" si="39"/>
        <v>0.70139209238693889</v>
      </c>
      <c r="G120" t="s">
        <v>10</v>
      </c>
      <c r="H120">
        <f ca="1">G119*SIN(2*PI()*F120)</f>
        <v>-2.1576097465346931</v>
      </c>
      <c r="I120" s="8">
        <f t="shared" ca="1" si="40"/>
        <v>6.8339866683104974E-3</v>
      </c>
      <c r="J120" s="14">
        <f t="shared" ca="1" si="41"/>
        <v>3.1622747063862885E-3</v>
      </c>
      <c r="K120" s="14">
        <f t="shared" ca="1" si="42"/>
        <v>-2.2506463295103307E-3</v>
      </c>
      <c r="L120" s="8">
        <f t="shared" ca="1" si="53"/>
        <v>107.8240734867409</v>
      </c>
      <c r="M120" s="8">
        <f t="shared" ca="1" si="54"/>
        <v>107.58139963151511</v>
      </c>
      <c r="N120" s="14">
        <f t="shared" ca="1" si="43"/>
        <v>-1.3237153351052244E-3</v>
      </c>
      <c r="O120" s="8">
        <f t="shared" ca="1" si="55"/>
        <v>0.73686828073131871</v>
      </c>
      <c r="P120" s="8">
        <f t="shared" ca="1" si="56"/>
        <v>0.73589287688816207</v>
      </c>
      <c r="Q120" s="25">
        <f t="shared" si="44"/>
        <v>8.000320008538786E-5</v>
      </c>
      <c r="R120" s="8">
        <f t="shared" ca="1" si="57"/>
        <v>0.73686828073131871</v>
      </c>
      <c r="S120" s="5">
        <f t="shared" ca="1" si="45"/>
        <v>5.8951820499923441E-5</v>
      </c>
      <c r="T120" s="8">
        <f t="shared" ca="1" si="58"/>
        <v>-1.6584298913605304E-3</v>
      </c>
      <c r="U120" s="8">
        <f t="shared" ca="1" si="59"/>
        <v>5.0357480068187084E-3</v>
      </c>
      <c r="V120" s="5">
        <f t="shared" ca="1" si="46"/>
        <v>4.0287595536911023E-7</v>
      </c>
      <c r="W120" s="5">
        <f t="shared" ca="1" si="60"/>
        <v>-6.6658968603514925E-6</v>
      </c>
      <c r="X120" s="5">
        <f t="shared" ca="1" si="61"/>
        <v>108.56094176747222</v>
      </c>
      <c r="Y120" s="5">
        <f t="shared" ca="1" si="62"/>
        <v>108.31729250840327</v>
      </c>
      <c r="Z120" s="5">
        <f t="shared" ca="1" si="63"/>
        <v>-1.7173817118604539E-3</v>
      </c>
      <c r="AA120" s="5">
        <f t="shared" ca="1" si="64"/>
        <v>-7.0687728157206024E-6</v>
      </c>
      <c r="AB120" s="4">
        <f t="shared" ca="1" si="65"/>
        <v>108.3155680579186</v>
      </c>
      <c r="AC120" s="30">
        <f t="shared" ca="1" si="66"/>
        <v>-2.2602393232659113E-3</v>
      </c>
      <c r="AD120" s="30">
        <f t="shared" ca="1" si="67"/>
        <v>-2.2602393232658835E-3</v>
      </c>
      <c r="AE120" s="32">
        <f t="shared" ca="1" si="68"/>
        <v>-2.7755575615628914E-17</v>
      </c>
      <c r="AF120" s="4">
        <f t="shared" si="47"/>
        <v>0.58799999999999997</v>
      </c>
      <c r="AG120" s="4">
        <f t="shared" ca="1" si="48"/>
        <v>2.4683118250652103</v>
      </c>
      <c r="AH120" s="4">
        <f t="shared" ca="1" si="49"/>
        <v>2.4299712460398486</v>
      </c>
      <c r="AI120" s="8">
        <f t="shared" ca="1" si="69"/>
        <v>-6.7876002983616734E-3</v>
      </c>
      <c r="AJ120" s="4">
        <f t="shared" ca="1" si="50"/>
        <v>9.3059470161656055E-3</v>
      </c>
      <c r="AK120" s="4">
        <f t="shared" ca="1" si="70"/>
        <v>1.0877503184574366E-2</v>
      </c>
      <c r="AL120" s="4">
        <f t="shared" ca="1" si="51"/>
        <v>-6.7876002983616734E-3</v>
      </c>
      <c r="AM120" s="5">
        <f t="shared" ca="1" si="71"/>
        <v>1.7173817118604539E-3</v>
      </c>
      <c r="AN120" s="5">
        <f t="shared" ca="1" si="72"/>
        <v>7.0687728157206024E-6</v>
      </c>
      <c r="AO120" s="5">
        <f t="shared" ca="1" si="52"/>
        <v>7.4450554111831506E-7</v>
      </c>
      <c r="AQ120" s="24">
        <f t="shared" ca="1" si="73"/>
        <v>1.5363882180853187E-4</v>
      </c>
      <c r="AT120">
        <v>113</v>
      </c>
      <c r="AU120" s="12">
        <v>-6.4242792492842113</v>
      </c>
      <c r="AV120" s="12">
        <v>-7.3785610126849299</v>
      </c>
      <c r="AW120" s="12">
        <v>-17.898364583053592</v>
      </c>
    </row>
    <row r="121" spans="2:49" x14ac:dyDescent="0.2">
      <c r="B121" s="2">
        <v>105</v>
      </c>
      <c r="C121">
        <f t="shared" ca="1" si="38"/>
        <v>0.63617216239843677</v>
      </c>
      <c r="D121">
        <f ca="1">SQRT(-2*LN(C121))</f>
        <v>0.95108996070658913</v>
      </c>
      <c r="E121">
        <f ca="1">D121*COS(2*PI()*C122)</f>
        <v>0.30845956046146017</v>
      </c>
      <c r="F121">
        <f t="shared" ca="1" si="39"/>
        <v>4.1056613468319125E-2</v>
      </c>
      <c r="G121">
        <f ca="1">SQRT(-2*LN(F121))</f>
        <v>2.5269758006073264</v>
      </c>
      <c r="H121">
        <f ca="1">G121*COS(2*PI()*F122)</f>
        <v>-2.496496811116705</v>
      </c>
      <c r="I121" s="8">
        <f t="shared" ca="1" si="40"/>
        <v>7.9232857374948625E-3</v>
      </c>
      <c r="J121" s="14">
        <f t="shared" ca="1" si="41"/>
        <v>3.1622736897076523E-3</v>
      </c>
      <c r="K121" s="14">
        <f t="shared" ca="1" si="42"/>
        <v>1.3763798949419925E-3</v>
      </c>
      <c r="L121" s="8">
        <f t="shared" ca="1" si="53"/>
        <v>107.46409929270001</v>
      </c>
      <c r="M121" s="8">
        <f t="shared" ca="1" si="54"/>
        <v>107.61201071839453</v>
      </c>
      <c r="N121" s="14">
        <f t="shared" ca="1" si="43"/>
        <v>-1.5377396837594759E-3</v>
      </c>
      <c r="O121" s="8">
        <f t="shared" ca="1" si="55"/>
        <v>0.85146876521858172</v>
      </c>
      <c r="P121" s="8">
        <f t="shared" ca="1" si="56"/>
        <v>0.85015942790882348</v>
      </c>
      <c r="Q121" s="25">
        <f t="shared" si="44"/>
        <v>8.000320008538786E-5</v>
      </c>
      <c r="R121" s="8">
        <f t="shared" ca="1" si="57"/>
        <v>0.85146876521858172</v>
      </c>
      <c r="S121" s="5">
        <f t="shared" ca="1" si="45"/>
        <v>6.8120225990240334E-5</v>
      </c>
      <c r="T121" s="8">
        <f t="shared" ca="1" si="58"/>
        <v>1.1719444896179396E-3</v>
      </c>
      <c r="U121" s="8">
        <f t="shared" ca="1" si="59"/>
        <v>6.7464303233787494E-3</v>
      </c>
      <c r="V121" s="5">
        <f t="shared" ca="1" si="46"/>
        <v>5.39736015023398E-7</v>
      </c>
      <c r="W121" s="5">
        <f t="shared" ca="1" si="60"/>
        <v>-1.0374253631977777E-5</v>
      </c>
      <c r="X121" s="5">
        <f t="shared" ca="1" si="61"/>
        <v>108.3155680579186</v>
      </c>
      <c r="Y121" s="5">
        <f t="shared" ca="1" si="62"/>
        <v>108.46217014630335</v>
      </c>
      <c r="Z121" s="5">
        <f t="shared" ca="1" si="63"/>
        <v>1.1038242636276993E-3</v>
      </c>
      <c r="AA121" s="5">
        <f t="shared" ca="1" si="64"/>
        <v>-1.0913989647001174E-5</v>
      </c>
      <c r="AB121" s="4">
        <f t="shared" ca="1" si="65"/>
        <v>108.46326305657733</v>
      </c>
      <c r="AC121" s="30">
        <f t="shared" ca="1" si="66"/>
        <v>1.3635620558234418E-3</v>
      </c>
      <c r="AD121" s="30">
        <f t="shared" ca="1" si="67"/>
        <v>1.3635620558234908E-3</v>
      </c>
      <c r="AE121" s="32">
        <f t="shared" ca="1" si="68"/>
        <v>-4.90059381963448E-17</v>
      </c>
      <c r="AF121" s="4">
        <f t="shared" si="47"/>
        <v>0.58399999999999996</v>
      </c>
      <c r="AG121" s="4">
        <f t="shared" ca="1" si="48"/>
        <v>2.4153058532286167</v>
      </c>
      <c r="AH121" s="4">
        <f t="shared" ca="1" si="49"/>
        <v>2.3770959068795312</v>
      </c>
      <c r="AI121" s="8">
        <f t="shared" ca="1" si="69"/>
        <v>-7.8610007821154904E-3</v>
      </c>
      <c r="AJ121" s="4">
        <f t="shared" ca="1" si="50"/>
        <v>1.0877503184574366E-2</v>
      </c>
      <c r="AK121" s="4">
        <f t="shared" ca="1" si="70"/>
        <v>9.554539859095379E-3</v>
      </c>
      <c r="AL121" s="4">
        <f t="shared" ca="1" si="51"/>
        <v>-7.8610007821154904E-3</v>
      </c>
      <c r="AM121" s="5">
        <f t="shared" ca="1" si="71"/>
        <v>-1.1038242636276993E-3</v>
      </c>
      <c r="AN121" s="5">
        <f t="shared" ca="1" si="72"/>
        <v>1.0913989647001174E-5</v>
      </c>
      <c r="AO121" s="5">
        <f t="shared" ca="1" si="52"/>
        <v>8.7023506370494664E-7</v>
      </c>
      <c r="AQ121" s="24">
        <f t="shared" ca="1" si="73"/>
        <v>2.3092328656199425E-4</v>
      </c>
      <c r="AT121">
        <v>114</v>
      </c>
      <c r="AU121" s="12">
        <v>-6.7961605961195435</v>
      </c>
      <c r="AV121" s="12">
        <v>-18.439796992649271</v>
      </c>
      <c r="AW121" s="12">
        <v>-12.050648606542886</v>
      </c>
    </row>
    <row r="122" spans="2:49" x14ac:dyDescent="0.2">
      <c r="B122" s="2">
        <v>106</v>
      </c>
      <c r="C122">
        <f t="shared" ca="1" si="38"/>
        <v>0.80256809434288678</v>
      </c>
      <c r="D122" t="s">
        <v>10</v>
      </c>
      <c r="E122">
        <f ca="1">D121*SIN(2*PI()*C122)</f>
        <v>-0.89968039487185891</v>
      </c>
      <c r="F122">
        <f t="shared" ca="1" si="39"/>
        <v>0.52474413958749844</v>
      </c>
      <c r="G122" t="s">
        <v>10</v>
      </c>
      <c r="H122">
        <f ca="1">G121*SIN(2*PI()*F122)</f>
        <v>-0.3912932007320869</v>
      </c>
      <c r="I122" s="8">
        <f t="shared" ca="1" si="40"/>
        <v>7.0511423170066673E-3</v>
      </c>
      <c r="J122" s="14">
        <f t="shared" ca="1" si="41"/>
        <v>3.1622745156859502E-3</v>
      </c>
      <c r="K122" s="14">
        <f t="shared" ca="1" si="42"/>
        <v>-2.4420497181691925E-3</v>
      </c>
      <c r="L122" s="8">
        <f t="shared" ca="1" si="53"/>
        <v>107.70382803700201</v>
      </c>
      <c r="M122" s="8">
        <f t="shared" ca="1" si="54"/>
        <v>107.44080993409851</v>
      </c>
      <c r="N122" s="14">
        <f t="shared" ca="1" si="43"/>
        <v>-2.0745402788679979E-4</v>
      </c>
      <c r="O122" s="8">
        <f t="shared" ca="1" si="55"/>
        <v>0.75943501957531401</v>
      </c>
      <c r="P122" s="8">
        <f t="shared" ca="1" si="56"/>
        <v>0.75927747172158477</v>
      </c>
      <c r="Q122" s="25">
        <f t="shared" si="44"/>
        <v>8.000320008538786E-5</v>
      </c>
      <c r="R122" s="8">
        <f t="shared" ca="1" si="57"/>
        <v>0.75943501957531401</v>
      </c>
      <c r="S122" s="5">
        <f t="shared" ca="1" si="45"/>
        <v>6.075723182293429E-5</v>
      </c>
      <c r="T122" s="8">
        <f t="shared" ca="1" si="58"/>
        <v>-1.8545780755217108E-3</v>
      </c>
      <c r="U122" s="8">
        <f t="shared" ca="1" si="59"/>
        <v>5.3548844035442838E-3</v>
      </c>
      <c r="V122" s="5">
        <f t="shared" ca="1" si="46"/>
        <v>4.2840788837087615E-7</v>
      </c>
      <c r="W122" s="5">
        <f t="shared" ca="1" si="60"/>
        <v>-1.1108923383834651E-6</v>
      </c>
      <c r="X122" s="5">
        <f t="shared" ca="1" si="61"/>
        <v>108.46326305657733</v>
      </c>
      <c r="Y122" s="5">
        <f t="shared" ca="1" si="62"/>
        <v>108.2000874058201</v>
      </c>
      <c r="Z122" s="5">
        <f t="shared" ca="1" si="63"/>
        <v>-1.9153353073446452E-3</v>
      </c>
      <c r="AA122" s="5">
        <f t="shared" ca="1" si="64"/>
        <v>-1.5393002267543413E-6</v>
      </c>
      <c r="AB122" s="4">
        <f t="shared" ca="1" si="65"/>
        <v>108.19817053121253</v>
      </c>
      <c r="AC122" s="30">
        <f t="shared" ca="1" si="66"/>
        <v>-2.4440766199936848E-3</v>
      </c>
      <c r="AD122" s="30">
        <f t="shared" ca="1" si="67"/>
        <v>-2.4440766199936765E-3</v>
      </c>
      <c r="AE122" s="32">
        <f t="shared" ca="1" si="68"/>
        <v>-8.2399365108898337E-18</v>
      </c>
      <c r="AF122" s="4">
        <f t="shared" si="47"/>
        <v>0.57999999999999996</v>
      </c>
      <c r="AG122" s="4">
        <f t="shared" ca="1" si="48"/>
        <v>2.4571724765740668</v>
      </c>
      <c r="AH122" s="4">
        <f t="shared" ca="1" si="49"/>
        <v>2.4190936110447474</v>
      </c>
      <c r="AI122" s="8">
        <f t="shared" ca="1" si="69"/>
        <v>-7.0017718273805984E-3</v>
      </c>
      <c r="AJ122" s="4">
        <f t="shared" ca="1" si="50"/>
        <v>9.554539859095379E-3</v>
      </c>
      <c r="AK122" s="4">
        <f t="shared" ca="1" si="70"/>
        <v>1.1336468388059018E-2</v>
      </c>
      <c r="AL122" s="4">
        <f t="shared" ca="1" si="51"/>
        <v>-7.0017718273805984E-3</v>
      </c>
      <c r="AM122" s="5">
        <f t="shared" ca="1" si="71"/>
        <v>1.9153353073446452E-3</v>
      </c>
      <c r="AN122" s="5">
        <f t="shared" ca="1" si="72"/>
        <v>1.5393002267543413E-6</v>
      </c>
      <c r="AO122" s="5">
        <f t="shared" ca="1" si="52"/>
        <v>7.6439376407102114E-7</v>
      </c>
      <c r="AQ122" s="24">
        <f t="shared" ca="1" si="73"/>
        <v>1.3571047237183169E-4</v>
      </c>
      <c r="AT122">
        <v>115</v>
      </c>
      <c r="AU122" s="12">
        <v>4.8978670710092684</v>
      </c>
      <c r="AV122" s="12">
        <v>-20.054730629911532</v>
      </c>
      <c r="AW122" s="12">
        <v>2.041766013824811</v>
      </c>
    </row>
    <row r="123" spans="2:49" x14ac:dyDescent="0.2">
      <c r="B123" s="2">
        <v>107</v>
      </c>
      <c r="C123">
        <f t="shared" ca="1" si="38"/>
        <v>0.98388496927346625</v>
      </c>
      <c r="D123">
        <f ca="1">SQRT(-2*LN(C123))</f>
        <v>0.18025698271194046</v>
      </c>
      <c r="E123">
        <f ca="1">D123*COS(2*PI()*C124)</f>
        <v>-5.0237148431988756E-3</v>
      </c>
      <c r="F123">
        <f t="shared" ca="1" si="39"/>
        <v>0.58437566652249817</v>
      </c>
      <c r="G123">
        <f ca="1">SQRT(-2*LN(F123))</f>
        <v>1.0365435238006913</v>
      </c>
      <c r="H123">
        <f ca="1">G123*COS(2*PI()*F124)</f>
        <v>-1.0117061156313725</v>
      </c>
      <c r="I123" s="8">
        <f t="shared" ca="1" si="40"/>
        <v>8.2889133613679115E-3</v>
      </c>
      <c r="J123" s="14">
        <f t="shared" ca="1" si="41"/>
        <v>3.1622733148110576E-3</v>
      </c>
      <c r="K123" s="14">
        <f t="shared" ca="1" si="42"/>
        <v>3.8418742170098774E-4</v>
      </c>
      <c r="L123" s="8">
        <f t="shared" ca="1" si="53"/>
        <v>107.30869803031803</v>
      </c>
      <c r="M123" s="8">
        <f t="shared" ca="1" si="54"/>
        <v>107.34992468234039</v>
      </c>
      <c r="N123" s="14">
        <f t="shared" ca="1" si="43"/>
        <v>-5.9967925010495637E-4</v>
      </c>
      <c r="O123" s="8">
        <f t="shared" ca="1" si="55"/>
        <v>0.88947250089449759</v>
      </c>
      <c r="P123" s="8">
        <f t="shared" ca="1" si="56"/>
        <v>0.88893910269217224</v>
      </c>
      <c r="Q123" s="25">
        <f t="shared" si="44"/>
        <v>8.000320008538786E-5</v>
      </c>
      <c r="R123" s="8">
        <f t="shared" ca="1" si="57"/>
        <v>0.88947250089449759</v>
      </c>
      <c r="S123" s="5">
        <f t="shared" ca="1" si="45"/>
        <v>7.1160646459512823E-5</v>
      </c>
      <c r="T123" s="8">
        <f t="shared" ca="1" si="58"/>
        <v>3.4172414679258656E-4</v>
      </c>
      <c r="U123" s="8">
        <f t="shared" ca="1" si="59"/>
        <v>7.3727604972337333E-3</v>
      </c>
      <c r="V123" s="5">
        <f t="shared" ca="1" si="46"/>
        <v>5.8984443324183403E-7</v>
      </c>
      <c r="W123" s="5">
        <f t="shared" ca="1" si="60"/>
        <v>-4.4212914861845703E-6</v>
      </c>
      <c r="X123" s="5">
        <f t="shared" ca="1" si="61"/>
        <v>108.19817053121253</v>
      </c>
      <c r="Y123" s="5">
        <f t="shared" ca="1" si="62"/>
        <v>108.23886378503256</v>
      </c>
      <c r="Z123" s="5">
        <f t="shared" ca="1" si="63"/>
        <v>2.7056350033307372E-4</v>
      </c>
      <c r="AA123" s="5">
        <f t="shared" ca="1" si="64"/>
        <v>-5.0111359194264046E-6</v>
      </c>
      <c r="AB123" s="4">
        <f t="shared" ca="1" si="65"/>
        <v>108.23912933739697</v>
      </c>
      <c r="AC123" s="30">
        <f t="shared" ca="1" si="66"/>
        <v>3.7855359275806855E-4</v>
      </c>
      <c r="AD123" s="30">
        <f t="shared" ca="1" si="67"/>
        <v>3.7855359275811772E-4</v>
      </c>
      <c r="AE123" s="32">
        <f t="shared" ca="1" si="68"/>
        <v>-4.9168568522217626E-17</v>
      </c>
      <c r="AF123" s="4">
        <f t="shared" si="47"/>
        <v>0.57599999999999996</v>
      </c>
      <c r="AG123" s="4">
        <f t="shared" ca="1" si="48"/>
        <v>2.3989637072274848</v>
      </c>
      <c r="AH123" s="4">
        <f t="shared" ca="1" si="49"/>
        <v>2.3610163753054643</v>
      </c>
      <c r="AI123" s="8">
        <f t="shared" ca="1" si="69"/>
        <v>-8.2207720937195194E-3</v>
      </c>
      <c r="AJ123" s="4">
        <f t="shared" ca="1" si="50"/>
        <v>1.1336468388059018E-2</v>
      </c>
      <c r="AK123" s="4">
        <f t="shared" ca="1" si="70"/>
        <v>1.076303519164501E-2</v>
      </c>
      <c r="AL123" s="4">
        <f t="shared" ca="1" si="51"/>
        <v>-8.2207720937195194E-3</v>
      </c>
      <c r="AM123" s="5">
        <f t="shared" ca="1" si="71"/>
        <v>-2.7056350033307372E-4</v>
      </c>
      <c r="AN123" s="5">
        <f t="shared" ca="1" si="72"/>
        <v>5.0111359194264046E-6</v>
      </c>
      <c r="AO123" s="5">
        <f t="shared" ca="1" si="52"/>
        <v>9.0695374871155998E-7</v>
      </c>
      <c r="AQ123" s="24">
        <f t="shared" ca="1" si="73"/>
        <v>3.0878778574907251E-4</v>
      </c>
      <c r="AT123">
        <v>116</v>
      </c>
      <c r="AU123" s="12">
        <v>-1.9468030030384338</v>
      </c>
      <c r="AV123" s="12">
        <v>-27.65499171234724</v>
      </c>
      <c r="AW123" s="12">
        <v>-16.887778385253167</v>
      </c>
    </row>
    <row r="124" spans="2:49" x14ac:dyDescent="0.2">
      <c r="B124" s="2">
        <v>108</v>
      </c>
      <c r="C124">
        <f t="shared" ca="1" si="38"/>
        <v>0.74556381906133751</v>
      </c>
      <c r="D124" t="s">
        <v>10</v>
      </c>
      <c r="E124">
        <f ca="1">D123*SIN(2*PI()*C124)</f>
        <v>-0.18018696430537651</v>
      </c>
      <c r="F124">
        <f t="shared" ca="1" si="39"/>
        <v>0.46508873903614356</v>
      </c>
      <c r="G124" t="s">
        <v>10</v>
      </c>
      <c r="H124">
        <f ca="1">G123*SIN(2*PI()*F124)</f>
        <v>0.2255509085045638</v>
      </c>
      <c r="I124" s="8">
        <f t="shared" ca="1" si="40"/>
        <v>7.9278445915520034E-3</v>
      </c>
      <c r="J124" s="14">
        <f t="shared" ca="1" si="41"/>
        <v>3.1622736851373338E-3</v>
      </c>
      <c r="K124" s="14">
        <f t="shared" ca="1" si="42"/>
        <v>-1.6978608033946241E-4</v>
      </c>
      <c r="L124" s="8">
        <f t="shared" ca="1" si="53"/>
        <v>107.38777574029547</v>
      </c>
      <c r="M124" s="8">
        <f t="shared" ca="1" si="54"/>
        <v>107.36954279077615</v>
      </c>
      <c r="N124" s="14">
        <f t="shared" ca="1" si="43"/>
        <v>1.8266760153373696E-4</v>
      </c>
      <c r="O124" s="8">
        <f t="shared" ca="1" si="55"/>
        <v>0.85135359710150083</v>
      </c>
      <c r="P124" s="8">
        <f t="shared" ca="1" si="56"/>
        <v>0.85150911182114053</v>
      </c>
      <c r="Q124" s="25">
        <f t="shared" si="44"/>
        <v>8.000320008538786E-5</v>
      </c>
      <c r="R124" s="8">
        <f t="shared" ca="1" si="57"/>
        <v>0.85135359710150083</v>
      </c>
      <c r="S124" s="5">
        <f t="shared" ca="1" si="45"/>
        <v>6.8111012172326053E-5</v>
      </c>
      <c r="T124" s="8">
        <f t="shared" ca="1" si="58"/>
        <v>-1.4454799023476574E-4</v>
      </c>
      <c r="U124" s="8">
        <f t="shared" ca="1" si="59"/>
        <v>6.7493990102794766E-3</v>
      </c>
      <c r="V124" s="5">
        <f t="shared" ca="1" si="46"/>
        <v>5.3997351947550777E-7</v>
      </c>
      <c r="W124" s="5">
        <f t="shared" ca="1" si="60"/>
        <v>1.2328965290019301E-6</v>
      </c>
      <c r="X124" s="5">
        <f t="shared" ca="1" si="61"/>
        <v>108.23912933739697</v>
      </c>
      <c r="Y124" s="5">
        <f t="shared" ca="1" si="62"/>
        <v>108.2210519025973</v>
      </c>
      <c r="Z124" s="5">
        <f t="shared" ca="1" si="63"/>
        <v>-2.126590024070918E-4</v>
      </c>
      <c r="AA124" s="5">
        <f t="shared" ca="1" si="64"/>
        <v>6.9292300952642229E-7</v>
      </c>
      <c r="AB124" s="4">
        <f t="shared" ca="1" si="65"/>
        <v>108.2208399365179</v>
      </c>
      <c r="AC124" s="30">
        <f t="shared" ca="1" si="66"/>
        <v>-1.6897217291966804E-4</v>
      </c>
      <c r="AD124" s="30">
        <f t="shared" ca="1" si="67"/>
        <v>-1.689721729196952E-4</v>
      </c>
      <c r="AE124" s="32">
        <f t="shared" ca="1" si="68"/>
        <v>2.7159264420761886E-17</v>
      </c>
      <c r="AF124" s="4">
        <f t="shared" si="47"/>
        <v>0.57199999999999995</v>
      </c>
      <c r="AG124" s="4">
        <f t="shared" ca="1" si="48"/>
        <v>2.4150980022563564</v>
      </c>
      <c r="AH124" s="4">
        <f t="shared" ca="1" si="49"/>
        <v>2.3772826614539784</v>
      </c>
      <c r="AI124" s="8">
        <f t="shared" ca="1" si="69"/>
        <v>-7.8654882232811474E-3</v>
      </c>
      <c r="AJ124" s="4">
        <f t="shared" ca="1" si="50"/>
        <v>1.076303519164501E-2</v>
      </c>
      <c r="AK124" s="4">
        <f t="shared" ca="1" si="70"/>
        <v>1.0666419172933539E-2</v>
      </c>
      <c r="AL124" s="4">
        <f t="shared" ca="1" si="51"/>
        <v>-7.8654882232811474E-3</v>
      </c>
      <c r="AM124" s="5">
        <f t="shared" ca="1" si="71"/>
        <v>2.126590024070918E-4</v>
      </c>
      <c r="AN124" s="5">
        <f t="shared" ca="1" si="72"/>
        <v>-6.9292300952642229E-7</v>
      </c>
      <c r="AO124" s="5">
        <f t="shared" ca="1" si="52"/>
        <v>8.6107725796324659E-7</v>
      </c>
      <c r="AQ124" s="24">
        <f t="shared" ca="1" si="73"/>
        <v>3.0944317536699925E-4</v>
      </c>
      <c r="AT124">
        <v>117</v>
      </c>
      <c r="AU124" s="12">
        <v>-9.8063348594140063</v>
      </c>
      <c r="AV124" s="12">
        <v>-2.9299435038930839</v>
      </c>
      <c r="AW124" s="12">
        <v>-0.48194682063447569</v>
      </c>
    </row>
    <row r="125" spans="2:49" x14ac:dyDescent="0.2">
      <c r="B125" s="2">
        <v>109</v>
      </c>
      <c r="C125">
        <f t="shared" ca="1" si="38"/>
        <v>0.41003827182999075</v>
      </c>
      <c r="D125">
        <f ca="1">SQRT(-2*LN(C125))</f>
        <v>1.3352938086529396</v>
      </c>
      <c r="E125">
        <f ca="1">D125*COS(2*PI()*C126)</f>
        <v>0.78623235444037576</v>
      </c>
      <c r="F125">
        <f t="shared" ca="1" si="39"/>
        <v>0.24446767776136891</v>
      </c>
      <c r="G125">
        <f ca="1">SQRT(-2*LN(F125))</f>
        <v>1.6784946685057165</v>
      </c>
      <c r="H125">
        <f ca="1">G125*COS(2*PI()*F126)</f>
        <v>1.1990300893163424</v>
      </c>
      <c r="I125" s="8">
        <f t="shared" ca="1" si="40"/>
        <v>7.8895592302393684E-3</v>
      </c>
      <c r="J125" s="14">
        <f t="shared" ca="1" si="41"/>
        <v>3.1622737234373089E-3</v>
      </c>
      <c r="K125" s="14">
        <f t="shared" ca="1" si="42"/>
        <v>2.8904512369238855E-3</v>
      </c>
      <c r="L125" s="8">
        <f t="shared" ca="1" si="53"/>
        <v>107.37370870194346</v>
      </c>
      <c r="M125" s="8">
        <f t="shared" ca="1" si="54"/>
        <v>107.68406717107409</v>
      </c>
      <c r="N125" s="14">
        <f t="shared" ca="1" si="43"/>
        <v>7.9865196584050224E-4</v>
      </c>
      <c r="O125" s="8">
        <f t="shared" ca="1" si="55"/>
        <v>0.84713123457445116</v>
      </c>
      <c r="P125" s="8">
        <f t="shared" ca="1" si="56"/>
        <v>0.84780779760026892</v>
      </c>
      <c r="Q125" s="25">
        <f t="shared" si="44"/>
        <v>8.000320008538786E-5</v>
      </c>
      <c r="R125" s="8">
        <f t="shared" ca="1" si="57"/>
        <v>0.84713123457445116</v>
      </c>
      <c r="S125" s="5">
        <f t="shared" ca="1" si="45"/>
        <v>6.7773209658241455E-5</v>
      </c>
      <c r="T125" s="8">
        <f t="shared" ca="1" si="58"/>
        <v>2.4485915248125805E-3</v>
      </c>
      <c r="U125" s="8">
        <f t="shared" ca="1" si="59"/>
        <v>6.6834920509609317E-3</v>
      </c>
      <c r="V125" s="5">
        <f t="shared" ca="1" si="46"/>
        <v>5.347007518221267E-7</v>
      </c>
      <c r="W125" s="5">
        <f t="shared" ca="1" si="60"/>
        <v>5.3377840651793186E-6</v>
      </c>
      <c r="X125" s="5">
        <f t="shared" ca="1" si="61"/>
        <v>108.2208399365179</v>
      </c>
      <c r="Y125" s="5">
        <f t="shared" ca="1" si="62"/>
        <v>108.53187496867436</v>
      </c>
      <c r="Z125" s="5">
        <f t="shared" ca="1" si="63"/>
        <v>2.3808183151543391E-3</v>
      </c>
      <c r="AA125" s="5">
        <f t="shared" ca="1" si="64"/>
        <v>4.8030833133571918E-6</v>
      </c>
      <c r="AB125" s="4">
        <f t="shared" ca="1" si="65"/>
        <v>108.53426059007283</v>
      </c>
      <c r="AC125" s="30">
        <f t="shared" ca="1" si="66"/>
        <v>2.8961210589271147E-3</v>
      </c>
      <c r="AD125" s="30">
        <f t="shared" ca="1" si="67"/>
        <v>2.8961210589270488E-3</v>
      </c>
      <c r="AE125" s="32">
        <f t="shared" ca="1" si="68"/>
        <v>6.591949208711867E-17</v>
      </c>
      <c r="AF125" s="4">
        <f t="shared" si="47"/>
        <v>0.56799999999999995</v>
      </c>
      <c r="AG125" s="4">
        <f t="shared" ca="1" si="48"/>
        <v>2.4168468487891568</v>
      </c>
      <c r="AH125" s="4">
        <f t="shared" ca="1" si="49"/>
        <v>2.3791639614263231</v>
      </c>
      <c r="AI125" s="8">
        <f t="shared" ca="1" si="69"/>
        <v>-7.8278013280194125E-3</v>
      </c>
      <c r="AJ125" s="4">
        <f t="shared" ca="1" si="50"/>
        <v>1.0666419172933539E-2</v>
      </c>
      <c r="AK125" s="4">
        <f t="shared" ca="1" si="70"/>
        <v>8.2565751997165648E-3</v>
      </c>
      <c r="AL125" s="4">
        <f t="shared" ca="1" si="51"/>
        <v>-7.8278013280194125E-3</v>
      </c>
      <c r="AM125" s="5">
        <f t="shared" ca="1" si="71"/>
        <v>-2.3808183151543391E-3</v>
      </c>
      <c r="AN125" s="5">
        <f t="shared" ca="1" si="72"/>
        <v>-4.8030833133571918E-6</v>
      </c>
      <c r="AO125" s="5">
        <f t="shared" ca="1" si="52"/>
        <v>8.5334766728681918E-7</v>
      </c>
      <c r="AQ125" s="24">
        <f t="shared" ca="1" si="73"/>
        <v>2.5075922416564625E-5</v>
      </c>
      <c r="AT125">
        <v>118</v>
      </c>
      <c r="AU125" s="12">
        <v>-6.9220774079986871</v>
      </c>
      <c r="AV125" s="12">
        <v>2.6942997910464044</v>
      </c>
      <c r="AW125" s="12">
        <v>-6.0108070600414134</v>
      </c>
    </row>
    <row r="126" spans="2:49" x14ac:dyDescent="0.2">
      <c r="B126" s="2">
        <v>110</v>
      </c>
      <c r="C126">
        <f t="shared" ca="1" si="38"/>
        <v>0.85020139385530191</v>
      </c>
      <c r="D126" t="s">
        <v>10</v>
      </c>
      <c r="E126">
        <f ca="1">D125*SIN(2*PI()*C126)</f>
        <v>-1.0792813536136054</v>
      </c>
      <c r="F126">
        <f t="shared" ca="1" si="39"/>
        <v>0.12336158641004147</v>
      </c>
      <c r="G126" t="s">
        <v>10</v>
      </c>
      <c r="H126">
        <f ca="1">G125*SIN(2*PI()*F126)</f>
        <v>1.1745940563088846</v>
      </c>
      <c r="I126" s="8">
        <f t="shared" ca="1" si="40"/>
        <v>6.2457319000164754E-3</v>
      </c>
      <c r="J126" s="14">
        <f t="shared" ca="1" si="41"/>
        <v>3.1622751930110724E-3</v>
      </c>
      <c r="K126" s="14">
        <f t="shared" ca="1" si="42"/>
        <v>-3.0084501678111497E-3</v>
      </c>
      <c r="L126" s="8">
        <f t="shared" ca="1" si="53"/>
        <v>107.86059224831287</v>
      </c>
      <c r="M126" s="8">
        <f t="shared" ca="1" si="54"/>
        <v>107.53609903146322</v>
      </c>
      <c r="N126" s="14">
        <f t="shared" ca="1" si="43"/>
        <v>7.831850381727623E-4</v>
      </c>
      <c r="O126" s="8">
        <f t="shared" ca="1" si="55"/>
        <v>0.67366834175995749</v>
      </c>
      <c r="P126" s="8">
        <f t="shared" ca="1" si="56"/>
        <v>0.6741959487259146</v>
      </c>
      <c r="Q126" s="25">
        <f t="shared" si="44"/>
        <v>8.000320008538786E-5</v>
      </c>
      <c r="R126" s="8">
        <f t="shared" ca="1" si="57"/>
        <v>0.67366834175995749</v>
      </c>
      <c r="S126" s="5">
        <f t="shared" ca="1" si="45"/>
        <v>5.3895623137013328E-5</v>
      </c>
      <c r="T126" s="8">
        <f t="shared" ca="1" si="58"/>
        <v>-2.0266976358168029E-3</v>
      </c>
      <c r="U126" s="8">
        <f t="shared" ca="1" si="59"/>
        <v>4.2075518521613679E-3</v>
      </c>
      <c r="V126" s="5">
        <f t="shared" ca="1" si="46"/>
        <v>3.3661761269811018E-7</v>
      </c>
      <c r="W126" s="5">
        <f t="shared" ca="1" si="60"/>
        <v>3.2952916579488778E-6</v>
      </c>
      <c r="X126" s="5">
        <f t="shared" ca="1" si="61"/>
        <v>108.53426059007283</v>
      </c>
      <c r="Y126" s="5">
        <f t="shared" ca="1" si="62"/>
        <v>108.21029498018913</v>
      </c>
      <c r="Z126" s="5">
        <f t="shared" ca="1" si="63"/>
        <v>-2.0805932589538162E-3</v>
      </c>
      <c r="AA126" s="5">
        <f t="shared" ca="1" si="64"/>
        <v>2.9586740452507674E-6</v>
      </c>
      <c r="AB126" s="4">
        <f t="shared" ca="1" si="65"/>
        <v>108.20821734560423</v>
      </c>
      <c r="AC126" s="30">
        <f t="shared" ca="1" si="66"/>
        <v>-3.0040582825735518E-3</v>
      </c>
      <c r="AD126" s="30">
        <f t="shared" ca="1" si="67"/>
        <v>-3.004058282573495E-3</v>
      </c>
      <c r="AE126" s="32">
        <f t="shared" ca="1" si="68"/>
        <v>-5.6812193838240432E-17</v>
      </c>
      <c r="AF126" s="4">
        <f t="shared" si="47"/>
        <v>0.56399999999999995</v>
      </c>
      <c r="AG126" s="4">
        <f t="shared" ca="1" si="48"/>
        <v>2.5001540927710306</v>
      </c>
      <c r="AH126" s="4">
        <f t="shared" ca="1" si="49"/>
        <v>2.4626041260599933</v>
      </c>
      <c r="AI126" s="8">
        <f t="shared" ca="1" si="69"/>
        <v>-6.2069648615782347E-3</v>
      </c>
      <c r="AJ126" s="4">
        <f t="shared" ca="1" si="50"/>
        <v>8.2565751997165648E-3</v>
      </c>
      <c r="AK126" s="4">
        <f t="shared" ca="1" si="70"/>
        <v>1.0286752354987994E-2</v>
      </c>
      <c r="AL126" s="4">
        <f t="shared" ca="1" si="51"/>
        <v>-6.2069648615782347E-3</v>
      </c>
      <c r="AM126" s="5">
        <f t="shared" ca="1" si="71"/>
        <v>2.0805932589538162E-3</v>
      </c>
      <c r="AN126" s="5">
        <f t="shared" ca="1" si="72"/>
        <v>-2.9586740452507674E-6</v>
      </c>
      <c r="AO126" s="5">
        <f t="shared" ca="1" si="52"/>
        <v>6.6055243772297557E-7</v>
      </c>
      <c r="AQ126" s="24">
        <f t="shared" ca="1" si="73"/>
        <v>4.8117982074859715E-5</v>
      </c>
      <c r="AT126">
        <v>119</v>
      </c>
      <c r="AU126" s="12">
        <v>3.3819381268076851</v>
      </c>
      <c r="AV126" s="12">
        <v>-5.4961527006905699</v>
      </c>
      <c r="AW126" s="12">
        <v>-6.705496054016205</v>
      </c>
    </row>
    <row r="127" spans="2:49" x14ac:dyDescent="0.2">
      <c r="B127" s="2">
        <v>111</v>
      </c>
      <c r="C127">
        <f t="shared" ca="1" si="38"/>
        <v>0.43351451540023556</v>
      </c>
      <c r="D127">
        <f ca="1">SQRT(-2*LN(C127))</f>
        <v>1.2929269114092994</v>
      </c>
      <c r="E127">
        <f ca="1">D127*COS(2*PI()*C128)</f>
        <v>-0.36900609576432708</v>
      </c>
      <c r="F127">
        <f t="shared" ca="1" si="39"/>
        <v>0.90099337963830239</v>
      </c>
      <c r="G127">
        <f ca="1">SQRT(-2*LN(F127))</f>
        <v>0.45663414062906288</v>
      </c>
      <c r="H127">
        <f ca="1">G127*COS(2*PI()*F128)</f>
        <v>-0.42460982885060899</v>
      </c>
      <c r="I127" s="8">
        <f t="shared" ca="1" si="40"/>
        <v>7.683566676267334E-3</v>
      </c>
      <c r="J127" s="14">
        <f t="shared" ca="1" si="41"/>
        <v>3.1622739263259996E-3</v>
      </c>
      <c r="K127" s="14">
        <f t="shared" ca="1" si="42"/>
        <v>-7.6660436390585396E-4</v>
      </c>
      <c r="L127" s="8">
        <f t="shared" ca="1" si="53"/>
        <v>107.38313189180711</v>
      </c>
      <c r="M127" s="8">
        <f t="shared" ca="1" si="54"/>
        <v>107.30081151428897</v>
      </c>
      <c r="N127" s="14">
        <f t="shared" ca="1" si="43"/>
        <v>-2.2852072037404803E-4</v>
      </c>
      <c r="O127" s="8">
        <f t="shared" ca="1" si="55"/>
        <v>0.82508545379710918</v>
      </c>
      <c r="P127" s="8">
        <f t="shared" ca="1" si="56"/>
        <v>0.82489690467483734</v>
      </c>
      <c r="Q127" s="25">
        <f t="shared" si="44"/>
        <v>8.000320008538786E-5</v>
      </c>
      <c r="R127" s="8">
        <f t="shared" ca="1" si="57"/>
        <v>0.82508545379710918</v>
      </c>
      <c r="S127" s="5">
        <f t="shared" ca="1" si="45"/>
        <v>6.6009476647673165E-5</v>
      </c>
      <c r="T127" s="8">
        <f t="shared" ca="1" si="58"/>
        <v>-6.3251410947610573E-4</v>
      </c>
      <c r="U127" s="8">
        <f t="shared" ca="1" si="59"/>
        <v>6.3395990978683788E-3</v>
      </c>
      <c r="V127" s="5">
        <f t="shared" ca="1" si="46"/>
        <v>5.0718821508790827E-7</v>
      </c>
      <c r="W127" s="5">
        <f t="shared" ca="1" si="60"/>
        <v>-1.4487297527275468E-6</v>
      </c>
      <c r="X127" s="5">
        <f t="shared" ca="1" si="61"/>
        <v>108.20821734560423</v>
      </c>
      <c r="Y127" s="5">
        <f t="shared" ca="1" si="62"/>
        <v>108.12570841896381</v>
      </c>
      <c r="Z127" s="5">
        <f t="shared" ca="1" si="63"/>
        <v>-6.985235861237789E-4</v>
      </c>
      <c r="AA127" s="5">
        <f t="shared" ca="1" si="64"/>
        <v>-1.955917967815455E-6</v>
      </c>
      <c r="AB127" s="4">
        <f t="shared" ca="1" si="65"/>
        <v>108.12500793945972</v>
      </c>
      <c r="AC127" s="30">
        <f t="shared" ca="1" si="66"/>
        <v>-7.6897492801997203E-4</v>
      </c>
      <c r="AD127" s="30">
        <f t="shared" ca="1" si="67"/>
        <v>-7.6897492801992747E-4</v>
      </c>
      <c r="AE127" s="32">
        <f t="shared" ca="1" si="68"/>
        <v>-4.4560709289154232E-17</v>
      </c>
      <c r="AF127" s="4">
        <f t="shared" si="47"/>
        <v>0.56000000000000005</v>
      </c>
      <c r="AG127" s="4">
        <f t="shared" ca="1" si="48"/>
        <v>2.4263879358460789</v>
      </c>
      <c r="AH127" s="4">
        <f t="shared" ca="1" si="49"/>
        <v>2.3889713619783395</v>
      </c>
      <c r="AI127" s="8">
        <f t="shared" ca="1" si="69"/>
        <v>-7.6249796368226264E-3</v>
      </c>
      <c r="AJ127" s="4">
        <f t="shared" ca="1" si="50"/>
        <v>1.0286752354987994E-2</v>
      </c>
      <c r="AK127" s="4">
        <f t="shared" ca="1" si="70"/>
        <v>1.0692330878863454E-2</v>
      </c>
      <c r="AL127" s="4">
        <f t="shared" ca="1" si="51"/>
        <v>-7.6249796368226264E-3</v>
      </c>
      <c r="AM127" s="5">
        <f t="shared" ca="1" si="71"/>
        <v>6.985235861237789E-4</v>
      </c>
      <c r="AN127" s="5">
        <f t="shared" ca="1" si="72"/>
        <v>1.955917967815455E-6</v>
      </c>
      <c r="AO127" s="5">
        <f t="shared" ca="1" si="52"/>
        <v>8.2297310688493921E-7</v>
      </c>
      <c r="AQ127" s="24">
        <f t="shared" ca="1" si="73"/>
        <v>2.9572395332301874E-4</v>
      </c>
      <c r="AT127">
        <v>120</v>
      </c>
      <c r="AU127" s="12">
        <v>2.7165880426697528</v>
      </c>
      <c r="AV127" s="12">
        <v>-28.131794454655363</v>
      </c>
      <c r="AW127" s="12">
        <v>-19.464017473840059</v>
      </c>
    </row>
    <row r="128" spans="2:49" x14ac:dyDescent="0.2">
      <c r="B128" s="2">
        <v>112</v>
      </c>
      <c r="C128">
        <f t="shared" ca="1" si="38"/>
        <v>0.29606383294127359</v>
      </c>
      <c r="D128" t="s">
        <v>10</v>
      </c>
      <c r="E128">
        <f ca="1">D127*SIN(2*PI()*C128)</f>
        <v>1.2391507170377454</v>
      </c>
      <c r="F128">
        <f t="shared" ca="1" si="39"/>
        <v>0.44003991279581844</v>
      </c>
      <c r="G128" t="s">
        <v>10</v>
      </c>
      <c r="H128">
        <f ca="1">G127*SIN(2*PI()*F128)</f>
        <v>0.16799176060598728</v>
      </c>
      <c r="I128" s="8">
        <f t="shared" ca="1" si="40"/>
        <v>7.9919381345333797E-3</v>
      </c>
      <c r="J128" s="14">
        <f t="shared" ca="1" si="41"/>
        <v>3.1622736206043181E-3</v>
      </c>
      <c r="K128" s="14">
        <f t="shared" ca="1" si="42"/>
        <v>4.3278719285284595E-3</v>
      </c>
      <c r="L128" s="8">
        <f t="shared" ca="1" si="53"/>
        <v>107.26773087051082</v>
      </c>
      <c r="M128" s="8">
        <f t="shared" ca="1" si="54"/>
        <v>107.73197187178225</v>
      </c>
      <c r="N128" s="14">
        <f t="shared" ca="1" si="43"/>
        <v>1.4625801299184005E-4</v>
      </c>
      <c r="O128" s="8">
        <f t="shared" ca="1" si="55"/>
        <v>0.85727706894889888</v>
      </c>
      <c r="P128" s="8">
        <f t="shared" ca="1" si="56"/>
        <v>0.85740245258958681</v>
      </c>
      <c r="Q128" s="25">
        <f t="shared" si="44"/>
        <v>8.000320008538786E-5</v>
      </c>
      <c r="R128" s="8">
        <f t="shared" ca="1" si="57"/>
        <v>0.85727706894889888</v>
      </c>
      <c r="S128" s="5">
        <f t="shared" ca="1" si="45"/>
        <v>6.8584908875733605E-5</v>
      </c>
      <c r="T128" s="8">
        <f t="shared" ca="1" si="58"/>
        <v>3.7101853616750961E-3</v>
      </c>
      <c r="U128" s="8">
        <f t="shared" ca="1" si="59"/>
        <v>6.8513052991937074E-3</v>
      </c>
      <c r="V128" s="5">
        <f t="shared" ca="1" si="46"/>
        <v>5.481263486974723E-7</v>
      </c>
      <c r="W128" s="5">
        <f t="shared" ca="1" si="60"/>
        <v>1.0020582994605358E-6</v>
      </c>
      <c r="X128" s="5">
        <f t="shared" ca="1" si="61"/>
        <v>108.12500793945972</v>
      </c>
      <c r="Y128" s="5">
        <f t="shared" ca="1" si="62"/>
        <v>108.58937432437183</v>
      </c>
      <c r="Z128" s="5">
        <f t="shared" ca="1" si="63"/>
        <v>3.6416004527993623E-3</v>
      </c>
      <c r="AA128" s="5">
        <f t="shared" ca="1" si="64"/>
        <v>4.5393195076306347E-7</v>
      </c>
      <c r="AB128" s="4">
        <f t="shared" ca="1" si="65"/>
        <v>108.59301637875657</v>
      </c>
      <c r="AC128" s="30">
        <f t="shared" ca="1" si="66"/>
        <v>4.3284014328941467E-3</v>
      </c>
      <c r="AD128" s="30">
        <f t="shared" ca="1" si="67"/>
        <v>4.3284014328943228E-3</v>
      </c>
      <c r="AE128" s="32">
        <f t="shared" ca="1" si="68"/>
        <v>-1.7607443281164592E-16</v>
      </c>
      <c r="AF128" s="4">
        <f t="shared" si="47"/>
        <v>0.55600000000000005</v>
      </c>
      <c r="AG128" s="4">
        <f t="shared" ca="1" si="48"/>
        <v>2.4121869824750997</v>
      </c>
      <c r="AH128" s="4">
        <f t="shared" ca="1" si="49"/>
        <v>2.3749042787104853</v>
      </c>
      <c r="AI128" s="8">
        <f t="shared" ca="1" si="69"/>
        <v>-7.9285734658988138E-3</v>
      </c>
      <c r="AJ128" s="4">
        <f t="shared" ca="1" si="50"/>
        <v>1.0692330878863454E-2</v>
      </c>
      <c r="AK128" s="4">
        <f t="shared" ca="1" si="70"/>
        <v>7.333416381520852E-3</v>
      </c>
      <c r="AL128" s="4">
        <f t="shared" ca="1" si="51"/>
        <v>-7.9285734658988138E-3</v>
      </c>
      <c r="AM128" s="5">
        <f t="shared" ca="1" si="71"/>
        <v>-3.6416004527993623E-3</v>
      </c>
      <c r="AN128" s="5">
        <f t="shared" ca="1" si="72"/>
        <v>-4.5393195076306347E-7</v>
      </c>
      <c r="AO128" s="5">
        <f t="shared" ca="1" si="52"/>
        <v>8.5542068668088391E-7</v>
      </c>
      <c r="AQ128" s="24">
        <f t="shared" ca="1" si="73"/>
        <v>-2.8228446672084231E-4</v>
      </c>
      <c r="AT128">
        <v>121</v>
      </c>
      <c r="AU128" s="12">
        <v>-0.71178787634572838</v>
      </c>
      <c r="AV128" s="12">
        <v>-8.0549071602567022</v>
      </c>
      <c r="AW128" s="12">
        <v>-16.050621207859344</v>
      </c>
    </row>
    <row r="129" spans="2:49" x14ac:dyDescent="0.2">
      <c r="B129" s="2">
        <v>113</v>
      </c>
      <c r="C129">
        <f t="shared" ca="1" si="38"/>
        <v>0.81735710920877902</v>
      </c>
      <c r="D129">
        <f ca="1">SQRT(-2*LN(C129))</f>
        <v>0.63510500147133753</v>
      </c>
      <c r="E129">
        <f ca="1">D129*COS(2*PI()*C130)</f>
        <v>0.18716705601933004</v>
      </c>
      <c r="F129">
        <f t="shared" ca="1" si="39"/>
        <v>0.55305514595730432</v>
      </c>
      <c r="G129">
        <f ca="1">SQRT(-2*LN(F129))</f>
        <v>1.0883910703326032</v>
      </c>
      <c r="H129">
        <f ca="1">G129*COS(2*PI()*F130)</f>
        <v>0.35909836226013492</v>
      </c>
      <c r="I129" s="8">
        <f t="shared" ca="1" si="40"/>
        <v>5.6559726352889417E-3</v>
      </c>
      <c r="J129" s="14">
        <f t="shared" ca="1" si="41"/>
        <v>3.1622756369408121E-3</v>
      </c>
      <c r="K129" s="14">
        <f t="shared" ca="1" si="42"/>
        <v>9.9236589080331505E-4</v>
      </c>
      <c r="L129" s="8">
        <f t="shared" ca="1" si="53"/>
        <v>107.98227160545976</v>
      </c>
      <c r="M129" s="8">
        <f t="shared" ca="1" si="54"/>
        <v>108.08942952861247</v>
      </c>
      <c r="N129" s="14">
        <f t="shared" ca="1" si="43"/>
        <v>2.6714942380889894E-4</v>
      </c>
      <c r="O129" s="8">
        <f t="shared" ca="1" si="55"/>
        <v>0.61074477329681853</v>
      </c>
      <c r="P129" s="8">
        <f t="shared" ca="1" si="56"/>
        <v>0.61090793341109906</v>
      </c>
      <c r="Q129" s="25">
        <f t="shared" si="44"/>
        <v>8.000320008538786E-5</v>
      </c>
      <c r="R129" s="8">
        <f t="shared" ca="1" si="57"/>
        <v>0.61074477329681853</v>
      </c>
      <c r="S129" s="5">
        <f t="shared" ca="1" si="45"/>
        <v>4.8861536299170219E-5</v>
      </c>
      <c r="T129" s="8">
        <f t="shared" ca="1" si="58"/>
        <v>6.0608228100616601E-4</v>
      </c>
      <c r="U129" s="8">
        <f t="shared" ca="1" si="59"/>
        <v>3.4543557249125533E-3</v>
      </c>
      <c r="V129" s="5">
        <f t="shared" ca="1" si="46"/>
        <v>2.76359512226284E-7</v>
      </c>
      <c r="W129" s="5">
        <f t="shared" ca="1" si="60"/>
        <v>9.2282914154136006E-7</v>
      </c>
      <c r="X129" s="5">
        <f t="shared" ca="1" si="61"/>
        <v>108.59301637875657</v>
      </c>
      <c r="Y129" s="5">
        <f t="shared" ca="1" si="62"/>
        <v>108.70033746202357</v>
      </c>
      <c r="Z129" s="5">
        <f t="shared" ca="1" si="63"/>
        <v>5.5722074470699581E-4</v>
      </c>
      <c r="AA129" s="5">
        <f t="shared" ca="1" si="64"/>
        <v>6.4646962931507606E-7</v>
      </c>
      <c r="AB129" s="4">
        <f t="shared" ca="1" si="65"/>
        <v>108.70089532923791</v>
      </c>
      <c r="AC129" s="30">
        <f t="shared" ca="1" si="66"/>
        <v>9.9342438472360683E-4</v>
      </c>
      <c r="AD129" s="30">
        <f t="shared" ca="1" si="67"/>
        <v>9.9342438472349299E-4</v>
      </c>
      <c r="AE129" s="32">
        <f t="shared" ca="1" si="68"/>
        <v>1.1384122811097797E-16</v>
      </c>
      <c r="AF129" s="4">
        <f t="shared" si="47"/>
        <v>0.55200000000000005</v>
      </c>
      <c r="AG129" s="4">
        <f t="shared" ca="1" si="48"/>
        <v>2.5348881011143098</v>
      </c>
      <c r="AH129" s="4">
        <f t="shared" ca="1" si="49"/>
        <v>2.4977397498722964</v>
      </c>
      <c r="AI129" s="8">
        <f t="shared" ca="1" si="69"/>
        <v>-5.624162525945775E-3</v>
      </c>
      <c r="AJ129" s="4">
        <f t="shared" ca="1" si="50"/>
        <v>7.333416381520852E-3</v>
      </c>
      <c r="AK129" s="4">
        <f t="shared" ca="1" si="70"/>
        <v>6.5768482976580334E-3</v>
      </c>
      <c r="AL129" s="4">
        <f t="shared" ca="1" si="51"/>
        <v>-5.624162525945775E-3</v>
      </c>
      <c r="AM129" s="5">
        <f t="shared" ca="1" si="71"/>
        <v>-5.5722074470699581E-4</v>
      </c>
      <c r="AN129" s="5">
        <f t="shared" ca="1" si="72"/>
        <v>-6.4646962931507606E-7</v>
      </c>
      <c r="AO129" s="5">
        <f t="shared" ca="1" si="52"/>
        <v>5.8669677808027373E-7</v>
      </c>
      <c r="AQ129" s="24">
        <f t="shared" ca="1" si="73"/>
        <v>1.99287566304588E-4</v>
      </c>
      <c r="AT129">
        <v>122</v>
      </c>
      <c r="AU129" s="12">
        <v>-3.5110726441679061</v>
      </c>
      <c r="AV129" s="12">
        <v>-2.7053012652059865</v>
      </c>
      <c r="AW129" s="12">
        <v>-7.1128125368137551</v>
      </c>
    </row>
    <row r="130" spans="2:49" x14ac:dyDescent="0.2">
      <c r="B130" s="2">
        <v>114</v>
      </c>
      <c r="C130">
        <f t="shared" ca="1" si="38"/>
        <v>0.20238971908752512</v>
      </c>
      <c r="D130" t="s">
        <v>10</v>
      </c>
      <c r="E130">
        <f ca="1">D129*SIN(2*PI()*C130)</f>
        <v>0.60689937883883571</v>
      </c>
      <c r="F130">
        <f t="shared" ca="1" si="39"/>
        <v>0.19648657404862313</v>
      </c>
      <c r="G130" t="s">
        <v>10</v>
      </c>
      <c r="H130">
        <f ca="1">G129*SIN(2*PI()*F130)</f>
        <v>1.0274451266135036</v>
      </c>
      <c r="I130" s="8">
        <f t="shared" ca="1" si="40"/>
        <v>5.1309321923096521E-3</v>
      </c>
      <c r="J130" s="14">
        <f t="shared" ca="1" si="41"/>
        <v>3.1622759951360881E-3</v>
      </c>
      <c r="K130" s="14">
        <f t="shared" ca="1" si="42"/>
        <v>2.3218747230442371E-3</v>
      </c>
      <c r="L130" s="8">
        <f t="shared" ca="1" si="53"/>
        <v>108.14600550810667</v>
      </c>
      <c r="M130" s="8">
        <f t="shared" ca="1" si="54"/>
        <v>108.39710698469415</v>
      </c>
      <c r="N130" s="14">
        <f t="shared" ca="1" si="43"/>
        <v>6.9005133013599895E-4</v>
      </c>
      <c r="O130" s="8">
        <f t="shared" ca="1" si="55"/>
        <v>0.55488982113124152</v>
      </c>
      <c r="P130" s="8">
        <f t="shared" ca="1" si="56"/>
        <v>0.55527272359039204</v>
      </c>
      <c r="Q130" s="25">
        <f t="shared" si="44"/>
        <v>8.000320008538786E-5</v>
      </c>
      <c r="R130" s="8">
        <f t="shared" ca="1" si="57"/>
        <v>0.55488982113124152</v>
      </c>
      <c r="S130" s="5">
        <f t="shared" ca="1" si="45"/>
        <v>4.4392961385307793E-5</v>
      </c>
      <c r="T130" s="8">
        <f t="shared" ca="1" si="58"/>
        <v>1.2883846497591678E-3</v>
      </c>
      <c r="U130" s="8">
        <f t="shared" ca="1" si="59"/>
        <v>2.8471020464272316E-3</v>
      </c>
      <c r="V130" s="5">
        <f t="shared" ca="1" si="46"/>
        <v>2.2777727468383506E-7</v>
      </c>
      <c r="W130" s="5">
        <f t="shared" ca="1" si="60"/>
        <v>1.9646465541700358E-6</v>
      </c>
      <c r="X130" s="5">
        <f t="shared" ca="1" si="61"/>
        <v>108.70089532923791</v>
      </c>
      <c r="Y130" s="5">
        <f t="shared" ca="1" si="62"/>
        <v>108.95237970828454</v>
      </c>
      <c r="Z130" s="5">
        <f t="shared" ca="1" si="63"/>
        <v>1.2439916883738599E-3</v>
      </c>
      <c r="AA130" s="5">
        <f t="shared" ca="1" si="64"/>
        <v>1.7368692794862008E-6</v>
      </c>
      <c r="AB130" s="4">
        <f t="shared" ca="1" si="65"/>
        <v>108.95362543684219</v>
      </c>
      <c r="AC130" s="30">
        <f t="shared" ca="1" si="66"/>
        <v>2.3250048386336264E-3</v>
      </c>
      <c r="AD130" s="30">
        <f t="shared" ca="1" si="67"/>
        <v>2.3250048386335722E-3</v>
      </c>
      <c r="AE130" s="32">
        <f t="shared" ca="1" si="68"/>
        <v>5.4210108624275222E-17</v>
      </c>
      <c r="AF130" s="4">
        <f t="shared" si="47"/>
        <v>0.54800000000000004</v>
      </c>
      <c r="AG130" s="4">
        <f t="shared" ca="1" si="48"/>
        <v>2.5686524222157892</v>
      </c>
      <c r="AH130" s="4">
        <f t="shared" ca="1" si="49"/>
        <v>2.5316389111691455</v>
      </c>
      <c r="AI130" s="8">
        <f t="shared" ca="1" si="69"/>
        <v>-5.1047401169104223E-3</v>
      </c>
      <c r="AJ130" s="4">
        <f t="shared" ca="1" si="50"/>
        <v>6.5768482976580334E-3</v>
      </c>
      <c r="AK130" s="4">
        <f t="shared" ca="1" si="70"/>
        <v>5.2518523036063081E-3</v>
      </c>
      <c r="AL130" s="4">
        <f t="shared" ca="1" si="51"/>
        <v>-5.1047401169104223E-3</v>
      </c>
      <c r="AM130" s="5">
        <f t="shared" ca="1" si="71"/>
        <v>-1.2439916883738599E-3</v>
      </c>
      <c r="AN130" s="5">
        <f t="shared" ca="1" si="72"/>
        <v>-1.7368692794862008E-6</v>
      </c>
      <c r="AO130" s="5">
        <f t="shared" ca="1" si="52"/>
        <v>5.2616891028877822E-7</v>
      </c>
      <c r="AQ130" s="24">
        <f t="shared" ca="1" si="73"/>
        <v>7.9793605308667949E-5</v>
      </c>
      <c r="AT130">
        <v>123</v>
      </c>
      <c r="AU130" s="12">
        <v>-4.9290108038841867</v>
      </c>
      <c r="AV130" s="12">
        <v>4.7558470079513677</v>
      </c>
      <c r="AW130" s="12">
        <v>7.0515108048517252</v>
      </c>
    </row>
    <row r="131" spans="2:49" x14ac:dyDescent="0.2">
      <c r="B131" s="2">
        <v>115</v>
      </c>
      <c r="C131">
        <f t="shared" ca="1" si="38"/>
        <v>0.1191380727234973</v>
      </c>
      <c r="D131">
        <f ca="1">SQRT(-2*LN(C131))</f>
        <v>2.0627516493664682</v>
      </c>
      <c r="E131">
        <f ca="1">D131*COS(2*PI()*C132)</f>
        <v>-0.16109734580666943</v>
      </c>
      <c r="F131">
        <f t="shared" ca="1" si="39"/>
        <v>0.55531808960344864</v>
      </c>
      <c r="G131">
        <f ca="1">SQRT(-2*LN(F131))</f>
        <v>1.0846328364878859</v>
      </c>
      <c r="H131">
        <f ca="1">G131*COS(2*PI()*F132)</f>
        <v>-0.9078825302971576</v>
      </c>
      <c r="I131" s="8">
        <f t="shared" ca="1" si="40"/>
        <v>4.1780462982856578E-3</v>
      </c>
      <c r="J131" s="14">
        <f t="shared" ca="1" si="41"/>
        <v>3.1622765561493279E-3</v>
      </c>
      <c r="K131" s="14">
        <f t="shared" ca="1" si="42"/>
        <v>-1.0942837218119728E-4</v>
      </c>
      <c r="L131" s="8">
        <f t="shared" ca="1" si="53"/>
        <v>108.50030613443435</v>
      </c>
      <c r="M131" s="8">
        <f t="shared" ca="1" si="54"/>
        <v>108.48843312255291</v>
      </c>
      <c r="N131" s="14">
        <f t="shared" ca="1" si="43"/>
        <v>-5.3405267180195448E-4</v>
      </c>
      <c r="O131" s="8">
        <f t="shared" ca="1" si="55"/>
        <v>0.45331930240783408</v>
      </c>
      <c r="P131" s="8">
        <f t="shared" ca="1" si="56"/>
        <v>0.45307720602320378</v>
      </c>
      <c r="Q131" s="25">
        <f t="shared" si="44"/>
        <v>8.000320008538786E-5</v>
      </c>
      <c r="R131" s="8">
        <f t="shared" ca="1" si="57"/>
        <v>0.45331930240783408</v>
      </c>
      <c r="S131" s="5">
        <f t="shared" ca="1" si="45"/>
        <v>3.62669948531024E-5</v>
      </c>
      <c r="T131" s="8">
        <f t="shared" ca="1" si="58"/>
        <v>-4.9605993340805183E-5</v>
      </c>
      <c r="U131" s="8">
        <f t="shared" ca="1" si="59"/>
        <v>1.893989033366488E-3</v>
      </c>
      <c r="V131" s="5">
        <f t="shared" ca="1" si="46"/>
        <v>1.5152518359594949E-7</v>
      </c>
      <c r="W131" s="5">
        <f t="shared" ca="1" si="60"/>
        <v>-1.011489903632974E-6</v>
      </c>
      <c r="X131" s="5">
        <f t="shared" ca="1" si="61"/>
        <v>108.95362543684219</v>
      </c>
      <c r="Y131" s="5">
        <f t="shared" ca="1" si="62"/>
        <v>108.94151032857611</v>
      </c>
      <c r="Z131" s="5">
        <f t="shared" ca="1" si="63"/>
        <v>-8.5872988193907583E-5</v>
      </c>
      <c r="AA131" s="5">
        <f t="shared" ca="1" si="64"/>
        <v>-1.1630150872289235E-6</v>
      </c>
      <c r="AB131" s="4">
        <f t="shared" ca="1" si="65"/>
        <v>108.94142329257284</v>
      </c>
      <c r="AC131" s="30">
        <f t="shared" ca="1" si="66"/>
        <v>-1.1199392604355207E-4</v>
      </c>
      <c r="AD131" s="30">
        <f t="shared" ca="1" si="67"/>
        <v>-1.1199392604367676E-4</v>
      </c>
      <c r="AE131" s="32">
        <f t="shared" ca="1" si="68"/>
        <v>1.2468324983583301E-16</v>
      </c>
      <c r="AF131" s="4">
        <f t="shared" si="47"/>
        <v>0.54400000000000004</v>
      </c>
      <c r="AG131" s="4">
        <f t="shared" ca="1" si="48"/>
        <v>2.6387461835132502</v>
      </c>
      <c r="AH131" s="4">
        <f t="shared" ca="1" si="49"/>
        <v>2.6018680056840786</v>
      </c>
      <c r="AI131" s="8">
        <f t="shared" ca="1" si="69"/>
        <v>-4.1606628562407266E-3</v>
      </c>
      <c r="AJ131" s="4">
        <f t="shared" ca="1" si="50"/>
        <v>5.2518523036063081E-3</v>
      </c>
      <c r="AK131" s="4">
        <f t="shared" ca="1" si="70"/>
        <v>5.1581795331960278E-3</v>
      </c>
      <c r="AL131" s="4">
        <f t="shared" ca="1" si="51"/>
        <v>-4.1606628562407266E-3</v>
      </c>
      <c r="AM131" s="5">
        <f t="shared" ca="1" si="71"/>
        <v>8.5872988193907583E-5</v>
      </c>
      <c r="AN131" s="5">
        <f t="shared" ca="1" si="72"/>
        <v>1.1630150872289235E-6</v>
      </c>
      <c r="AO131" s="5">
        <f t="shared" ca="1" si="52"/>
        <v>4.201649906643206E-7</v>
      </c>
      <c r="AQ131" s="24">
        <f t="shared" ca="1" si="73"/>
        <v>1.8112893868208106E-4</v>
      </c>
      <c r="AT131">
        <v>124</v>
      </c>
      <c r="AU131" s="12">
        <v>20.811423238432397</v>
      </c>
      <c r="AV131" s="12">
        <v>-37.286159784855776</v>
      </c>
      <c r="AW131" s="12">
        <v>8.7380655711619379</v>
      </c>
    </row>
    <row r="132" spans="2:49" x14ac:dyDescent="0.2">
      <c r="B132" s="2">
        <v>116</v>
      </c>
      <c r="C132">
        <f t="shared" ca="1" si="38"/>
        <v>0.73755760313869712</v>
      </c>
      <c r="D132" t="s">
        <v>10</v>
      </c>
      <c r="E132">
        <f ca="1">D131*SIN(2*PI()*C132)</f>
        <v>-2.0564513152851762</v>
      </c>
      <c r="F132">
        <f t="shared" ca="1" si="39"/>
        <v>0.59214166842993732</v>
      </c>
      <c r="G132" t="s">
        <v>10</v>
      </c>
      <c r="H132">
        <f ca="1">G131*SIN(2*PI()*F132)</f>
        <v>-0.59344561770139304</v>
      </c>
      <c r="I132" s="8">
        <f t="shared" ca="1" si="40"/>
        <v>4.1239952829376153E-3</v>
      </c>
      <c r="J132" s="14">
        <f t="shared" ca="1" si="41"/>
        <v>3.1622765845297535E-3</v>
      </c>
      <c r="K132" s="14">
        <f t="shared" ca="1" si="42"/>
        <v>-6.0844819525482929E-3</v>
      </c>
      <c r="L132" s="8">
        <f t="shared" ca="1" si="53"/>
        <v>108.49399457073606</v>
      </c>
      <c r="M132" s="8">
        <f t="shared" ca="1" si="54"/>
        <v>107.83386481881055</v>
      </c>
      <c r="N132" s="14">
        <f t="shared" ca="1" si="43"/>
        <v>-3.352717477385081E-4</v>
      </c>
      <c r="O132" s="8">
        <f t="shared" ca="1" si="55"/>
        <v>0.44742872183677473</v>
      </c>
      <c r="P132" s="8">
        <f t="shared" ca="1" si="56"/>
        <v>0.44727871162721611</v>
      </c>
      <c r="Q132" s="25">
        <f t="shared" si="44"/>
        <v>8.000320008538786E-5</v>
      </c>
      <c r="R132" s="8">
        <f t="shared" ca="1" si="57"/>
        <v>0.44742872183677473</v>
      </c>
      <c r="S132" s="5">
        <f t="shared" ca="1" si="45"/>
        <v>3.5795729557056835E-5</v>
      </c>
      <c r="T132" s="8">
        <f t="shared" ca="1" si="58"/>
        <v>-2.722371983067606E-3</v>
      </c>
      <c r="U132" s="8">
        <f t="shared" ca="1" si="59"/>
        <v>1.8451939383056656E-3</v>
      </c>
      <c r="V132" s="5">
        <f t="shared" ca="1" si="46"/>
        <v>1.4762141984261298E-7</v>
      </c>
      <c r="W132" s="5">
        <f t="shared" ca="1" si="60"/>
        <v>-6.1864139661224136E-7</v>
      </c>
      <c r="X132" s="5">
        <f t="shared" ca="1" si="61"/>
        <v>108.94142329257284</v>
      </c>
      <c r="Y132" s="5">
        <f t="shared" ca="1" si="62"/>
        <v>108.28114353043777</v>
      </c>
      <c r="Z132" s="5">
        <f t="shared" ca="1" si="63"/>
        <v>-2.758167712624663E-3</v>
      </c>
      <c r="AA132" s="5">
        <f t="shared" ca="1" si="64"/>
        <v>-7.6626281645485434E-7</v>
      </c>
      <c r="AB132" s="4">
        <f t="shared" ca="1" si="65"/>
        <v>108.27838459646233</v>
      </c>
      <c r="AC132" s="30">
        <f t="shared" ca="1" si="66"/>
        <v>-6.0861945444741217E-3</v>
      </c>
      <c r="AD132" s="30">
        <f t="shared" ca="1" si="67"/>
        <v>-6.0861945444742405E-3</v>
      </c>
      <c r="AE132" s="32">
        <f t="shared" ca="1" si="68"/>
        <v>1.1882855810441129E-16</v>
      </c>
      <c r="AF132" s="4">
        <f t="shared" si="47"/>
        <v>0.54</v>
      </c>
      <c r="AG132" s="4">
        <f t="shared" ca="1" si="48"/>
        <v>2.6431396195865897</v>
      </c>
      <c r="AH132" s="4">
        <f t="shared" ca="1" si="49"/>
        <v>2.6063972734448422</v>
      </c>
      <c r="AI132" s="8">
        <f t="shared" ca="1" si="69"/>
        <v>-4.1070577959603227E-3</v>
      </c>
      <c r="AJ132" s="4">
        <f t="shared" ca="1" si="50"/>
        <v>5.1581795331960278E-3</v>
      </c>
      <c r="AK132" s="4">
        <f t="shared" ca="1" si="70"/>
        <v>8.4420544356758054E-3</v>
      </c>
      <c r="AL132" s="4">
        <f t="shared" ca="1" si="51"/>
        <v>-4.1070577959603227E-3</v>
      </c>
      <c r="AM132" s="5">
        <f t="shared" ca="1" si="71"/>
        <v>2.758167712624663E-3</v>
      </c>
      <c r="AN132" s="5">
        <f t="shared" ca="1" si="72"/>
        <v>7.6626281645485434E-7</v>
      </c>
      <c r="AO132" s="5">
        <f t="shared" ca="1" si="52"/>
        <v>4.1267086927063436E-7</v>
      </c>
      <c r="AQ132" s="24">
        <f t="shared" ca="1" si="73"/>
        <v>-5.245282561693891E-4</v>
      </c>
      <c r="AT132">
        <v>125</v>
      </c>
      <c r="AU132" s="12">
        <v>6.0870706098884551</v>
      </c>
      <c r="AV132" s="12">
        <v>-17.629195107292023</v>
      </c>
      <c r="AW132" s="12">
        <v>-30.015201962031949</v>
      </c>
    </row>
    <row r="133" spans="2:49" x14ac:dyDescent="0.2">
      <c r="B133" s="2">
        <v>117</v>
      </c>
      <c r="C133">
        <f t="shared" ca="1" si="38"/>
        <v>0.52149973847148201</v>
      </c>
      <c r="D133">
        <f ca="1">SQRT(-2*LN(C133))</f>
        <v>1.1410929024705039</v>
      </c>
      <c r="E133">
        <f ca="1">D133*COS(2*PI()*C134)</f>
        <v>-0.65714646863111537</v>
      </c>
      <c r="F133">
        <f t="shared" ca="1" si="39"/>
        <v>0.27216895397237362</v>
      </c>
      <c r="G133">
        <f ca="1">SQRT(-2*LN(F133))</f>
        <v>1.6132775652146354</v>
      </c>
      <c r="H133">
        <f ca="1">G133*COS(2*PI()*F134)</f>
        <v>1.5116951223083293</v>
      </c>
      <c r="I133" s="8">
        <f t="shared" ca="1" si="40"/>
        <v>6.5402661330960362E-3</v>
      </c>
      <c r="J133" s="14">
        <f t="shared" ca="1" si="41"/>
        <v>3.1622749548335556E-3</v>
      </c>
      <c r="K133" s="14">
        <f t="shared" ca="1" si="42"/>
        <v>-1.676670634057742E-3</v>
      </c>
      <c r="L133" s="8">
        <f t="shared" ca="1" si="53"/>
        <v>107.57481666624606</v>
      </c>
      <c r="M133" s="8">
        <f t="shared" ca="1" si="54"/>
        <v>107.39444913017762</v>
      </c>
      <c r="N133" s="14">
        <f t="shared" ca="1" si="43"/>
        <v>9.9657619523374485E-4</v>
      </c>
      <c r="O133" s="8">
        <f t="shared" ca="1" si="55"/>
        <v>0.70356793021626418</v>
      </c>
      <c r="P133" s="8">
        <f t="shared" ca="1" si="56"/>
        <v>0.70426908926724763</v>
      </c>
      <c r="Q133" s="25">
        <f t="shared" si="44"/>
        <v>8.000320008538786E-5</v>
      </c>
      <c r="R133" s="8">
        <f t="shared" ca="1" si="57"/>
        <v>0.70356793021626418</v>
      </c>
      <c r="S133" s="5">
        <f t="shared" ca="1" si="45"/>
        <v>5.6287685894753989E-5</v>
      </c>
      <c r="T133" s="8">
        <f t="shared" ca="1" si="58"/>
        <v>-1.1796516876583969E-3</v>
      </c>
      <c r="U133" s="8">
        <f t="shared" ca="1" si="59"/>
        <v>4.6015215063259082E-3</v>
      </c>
      <c r="V133" s="5">
        <f t="shared" ca="1" si="46"/>
        <v>3.6813644576780697E-7</v>
      </c>
      <c r="W133" s="5">
        <f t="shared" ca="1" si="60"/>
        <v>4.585766795060524E-6</v>
      </c>
      <c r="X133" s="5">
        <f t="shared" ca="1" si="61"/>
        <v>108.27838459646233</v>
      </c>
      <c r="Y133" s="5">
        <f t="shared" ca="1" si="62"/>
        <v>108.09871821944486</v>
      </c>
      <c r="Z133" s="5">
        <f t="shared" ca="1" si="63"/>
        <v>-1.2359393735531508E-3</v>
      </c>
      <c r="AA133" s="5">
        <f t="shared" ca="1" si="64"/>
        <v>4.2176303492927167E-6</v>
      </c>
      <c r="AB133" s="4">
        <f t="shared" ca="1" si="65"/>
        <v>108.09748649770165</v>
      </c>
      <c r="AC133" s="30">
        <f t="shared" ca="1" si="66"/>
        <v>-1.6706760027391798E-3</v>
      </c>
      <c r="AD133" s="30">
        <f t="shared" ca="1" si="67"/>
        <v>-1.6706760027390627E-3</v>
      </c>
      <c r="AE133" s="32">
        <f t="shared" ca="1" si="68"/>
        <v>-1.1709383462843448E-16</v>
      </c>
      <c r="AF133" s="4">
        <f t="shared" si="47"/>
        <v>0.53600000000000003</v>
      </c>
      <c r="AG133" s="4">
        <f t="shared" ca="1" si="48"/>
        <v>2.4838915468588327</v>
      </c>
      <c r="AH133" s="4">
        <f t="shared" ca="1" si="49"/>
        <v>2.4472855364233865</v>
      </c>
      <c r="AI133" s="8">
        <f t="shared" ca="1" si="69"/>
        <v>-6.4977689945999728E-3</v>
      </c>
      <c r="AJ133" s="4">
        <f t="shared" ca="1" si="50"/>
        <v>8.4420544356758054E-3</v>
      </c>
      <c r="AK133" s="4">
        <f t="shared" ca="1" si="70"/>
        <v>9.460232223877818E-3</v>
      </c>
      <c r="AL133" s="4">
        <f t="shared" ca="1" si="51"/>
        <v>-6.4977689945999728E-3</v>
      </c>
      <c r="AM133" s="5">
        <f t="shared" ca="1" si="71"/>
        <v>1.2359393735531508E-3</v>
      </c>
      <c r="AN133" s="5">
        <f t="shared" ca="1" si="72"/>
        <v>-4.2176303492927167E-6</v>
      </c>
      <c r="AO133" s="5">
        <f t="shared" ca="1" si="52"/>
        <v>6.7539137014910751E-7</v>
      </c>
      <c r="AQ133" s="24">
        <f t="shared" ca="1" si="73"/>
        <v>2.1421934637199451E-4</v>
      </c>
      <c r="AT133">
        <v>126</v>
      </c>
      <c r="AU133" s="12">
        <v>3.999893323417218</v>
      </c>
      <c r="AV133" s="12">
        <v>10.132584508015579</v>
      </c>
      <c r="AW133" s="12">
        <v>-22.095357643927574</v>
      </c>
    </row>
    <row r="134" spans="2:49" x14ac:dyDescent="0.2">
      <c r="B134" s="2">
        <v>118</v>
      </c>
      <c r="C134">
        <f t="shared" ca="1" si="38"/>
        <v>0.65232740159294444</v>
      </c>
      <c r="D134" t="s">
        <v>10</v>
      </c>
      <c r="E134">
        <f ca="1">D133*SIN(2*PI()*C134)</f>
        <v>-0.93287273024470674</v>
      </c>
      <c r="F134">
        <f t="shared" ca="1" si="39"/>
        <v>5.6780016576542636E-2</v>
      </c>
      <c r="G134" t="s">
        <v>10</v>
      </c>
      <c r="H134">
        <f ca="1">G133*SIN(2*PI()*F134)</f>
        <v>0.56342023358596893</v>
      </c>
      <c r="I134" s="8">
        <f t="shared" ca="1" si="40"/>
        <v>7.2947869053989842E-3</v>
      </c>
      <c r="J134" s="14">
        <f t="shared" ca="1" si="41"/>
        <v>3.1622742946230331E-3</v>
      </c>
      <c r="K134" s="14">
        <f t="shared" ca="1" si="42"/>
        <v>-2.5467509681972311E-3</v>
      </c>
      <c r="L134" s="8">
        <f t="shared" ca="1" si="53"/>
        <v>107.31464900140868</v>
      </c>
      <c r="M134" s="8">
        <f t="shared" ca="1" si="54"/>
        <v>107.0413453151626</v>
      </c>
      <c r="N134" s="14">
        <f t="shared" ca="1" si="43"/>
        <v>3.9641679597024471E-4</v>
      </c>
      <c r="O134" s="8">
        <f t="shared" ca="1" si="55"/>
        <v>0.78283749629296429</v>
      </c>
      <c r="P134" s="8">
        <f t="shared" ca="1" si="56"/>
        <v>0.78314782622501011</v>
      </c>
      <c r="Q134" s="25">
        <f t="shared" si="44"/>
        <v>8.000320008538786E-5</v>
      </c>
      <c r="R134" s="8">
        <f t="shared" ca="1" si="57"/>
        <v>0.78283749629296429</v>
      </c>
      <c r="S134" s="5">
        <f t="shared" ca="1" si="45"/>
        <v>6.2629504850270095E-5</v>
      </c>
      <c r="T134" s="8">
        <f t="shared" ca="1" si="58"/>
        <v>-1.9936921516252033E-3</v>
      </c>
      <c r="U134" s="8">
        <f t="shared" ca="1" si="59"/>
        <v>5.7106327170132415E-3</v>
      </c>
      <c r="V134" s="5">
        <f t="shared" ca="1" si="46"/>
        <v>4.5686889187337248E-7</v>
      </c>
      <c r="W134" s="5">
        <f t="shared" ca="1" si="60"/>
        <v>2.2637907246412425E-6</v>
      </c>
      <c r="X134" s="5">
        <f t="shared" ca="1" si="61"/>
        <v>108.09748649770165</v>
      </c>
      <c r="Y134" s="5">
        <f t="shared" ca="1" si="62"/>
        <v>107.82449314138761</v>
      </c>
      <c r="Z134" s="5">
        <f t="shared" ca="1" si="63"/>
        <v>-2.0563216564754732E-3</v>
      </c>
      <c r="AA134" s="5">
        <f t="shared" ca="1" si="64"/>
        <v>1.8069218327678701E-6</v>
      </c>
      <c r="AB134" s="4">
        <f t="shared" ca="1" si="65"/>
        <v>107.82243862665295</v>
      </c>
      <c r="AC134" s="30">
        <f t="shared" ca="1" si="66"/>
        <v>-2.5444427984414597E-3</v>
      </c>
      <c r="AD134" s="30">
        <f t="shared" ca="1" si="67"/>
        <v>-2.5444427984412802E-3</v>
      </c>
      <c r="AE134" s="32">
        <f t="shared" ca="1" si="68"/>
        <v>-1.7954387976359953E-16</v>
      </c>
      <c r="AF134" s="4">
        <f t="shared" si="47"/>
        <v>0.53200000000000003</v>
      </c>
      <c r="AG134" s="4">
        <f t="shared" ca="1" si="48"/>
        <v>2.4450323062162211</v>
      </c>
      <c r="AH134" s="4">
        <f t="shared" ca="1" si="49"/>
        <v>2.4085631411586004</v>
      </c>
      <c r="AI134" s="8">
        <f t="shared" ca="1" si="69"/>
        <v>-7.2419583623677397E-3</v>
      </c>
      <c r="AJ134" s="4">
        <f t="shared" ca="1" si="50"/>
        <v>9.460232223877818E-3</v>
      </c>
      <c r="AK134" s="4">
        <f t="shared" ca="1" si="70"/>
        <v>1.1383049979085236E-2</v>
      </c>
      <c r="AL134" s="4">
        <f t="shared" ca="1" si="51"/>
        <v>-7.2419583623677397E-3</v>
      </c>
      <c r="AM134" s="5">
        <f t="shared" ca="1" si="71"/>
        <v>2.0563216564754732E-3</v>
      </c>
      <c r="AN134" s="5">
        <f t="shared" ca="1" si="72"/>
        <v>-1.8069218327678701E-6</v>
      </c>
      <c r="AO134" s="5">
        <f t="shared" ca="1" si="52"/>
        <v>7.5684885146113084E-7</v>
      </c>
      <c r="AQ134" s="24">
        <f t="shared" ca="1" si="73"/>
        <v>1.3245382828674877E-4</v>
      </c>
      <c r="AT134">
        <v>127</v>
      </c>
      <c r="AU134" s="12">
        <v>-1.9208728946385278</v>
      </c>
      <c r="AV134" s="12">
        <v>-4.2636492616128265</v>
      </c>
      <c r="AW134" s="12">
        <v>-12.994491730887695</v>
      </c>
    </row>
    <row r="135" spans="2:49" x14ac:dyDescent="0.2">
      <c r="B135" s="2">
        <v>119</v>
      </c>
      <c r="C135">
        <f t="shared" ca="1" si="38"/>
        <v>0.9538569097028009</v>
      </c>
      <c r="D135">
        <f ca="1">SQRT(-2*LN(C135))</f>
        <v>0.30738122458211087</v>
      </c>
      <c r="E135">
        <f ca="1">D135*COS(2*PI()*C136)</f>
        <v>0.10684825809092902</v>
      </c>
      <c r="F135">
        <f t="shared" ca="1" si="39"/>
        <v>0.97487838685600903</v>
      </c>
      <c r="G135">
        <f ca="1">SQRT(-2*LN(F135))</f>
        <v>0.22557724705136331</v>
      </c>
      <c r="H135">
        <f ca="1">G135*COS(2*PI()*F136)</f>
        <v>-0.22494323362226673</v>
      </c>
      <c r="I135" s="8">
        <f t="shared" ca="1" si="40"/>
        <v>8.6886395695986163E-3</v>
      </c>
      <c r="J135" s="14">
        <f t="shared" ca="1" si="41"/>
        <v>3.1622728856025334E-3</v>
      </c>
      <c r="K135" s="14">
        <f t="shared" ca="1" si="42"/>
        <v>7.381556523253785E-4</v>
      </c>
      <c r="L135" s="8">
        <f t="shared" ca="1" si="53"/>
        <v>106.89367798636073</v>
      </c>
      <c r="M135" s="8">
        <f t="shared" ca="1" si="54"/>
        <v>106.97258215896422</v>
      </c>
      <c r="N135" s="14">
        <f t="shared" ca="1" si="43"/>
        <v>-1.0226136344826386E-4</v>
      </c>
      <c r="O135" s="8">
        <f t="shared" ca="1" si="55"/>
        <v>0.92876064029222627</v>
      </c>
      <c r="P135" s="8">
        <f t="shared" ca="1" si="56"/>
        <v>0.9286656639628329</v>
      </c>
      <c r="Q135" s="25">
        <f t="shared" si="44"/>
        <v>8.000320008538786E-5</v>
      </c>
      <c r="R135" s="8">
        <f t="shared" ca="1" si="57"/>
        <v>0.92876064029222627</v>
      </c>
      <c r="S135" s="5">
        <f t="shared" ca="1" si="45"/>
        <v>7.4303823336731919E-5</v>
      </c>
      <c r="T135" s="8">
        <f t="shared" ca="1" si="58"/>
        <v>6.8556991628904444E-4</v>
      </c>
      <c r="U135" s="8">
        <f t="shared" ca="1" si="59"/>
        <v>8.0696664499287848E-3</v>
      </c>
      <c r="V135" s="5">
        <f t="shared" ca="1" si="46"/>
        <v>6.4559913961599408E-7</v>
      </c>
      <c r="W135" s="5">
        <f t="shared" ca="1" si="60"/>
        <v>-8.2521509374242868E-7</v>
      </c>
      <c r="X135" s="5">
        <f t="shared" ca="1" si="61"/>
        <v>107.82243862665295</v>
      </c>
      <c r="Y135" s="5">
        <f t="shared" ca="1" si="62"/>
        <v>107.90124782292705</v>
      </c>
      <c r="Z135" s="5">
        <f t="shared" ca="1" si="63"/>
        <v>6.1126609295231258E-4</v>
      </c>
      <c r="AA135" s="5">
        <f t="shared" ca="1" si="64"/>
        <v>-1.4708142333584227E-6</v>
      </c>
      <c r="AB135" s="4">
        <f t="shared" ca="1" si="65"/>
        <v>107.90185761820575</v>
      </c>
      <c r="AC135" s="30">
        <f t="shared" ca="1" si="66"/>
        <v>7.3657202122645593E-4</v>
      </c>
      <c r="AD135" s="30">
        <f t="shared" ca="1" si="67"/>
        <v>7.3657202122652434E-4</v>
      </c>
      <c r="AE135" s="32">
        <f t="shared" ca="1" si="68"/>
        <v>-6.841315708383533E-17</v>
      </c>
      <c r="AF135" s="4">
        <f t="shared" si="47"/>
        <v>0.52800000000000002</v>
      </c>
      <c r="AG135" s="4">
        <f t="shared" ca="1" si="48"/>
        <v>2.3818140370500642</v>
      </c>
      <c r="AH135" s="4">
        <f t="shared" ca="1" si="49"/>
        <v>2.3454822328008942</v>
      </c>
      <c r="AI135" s="8">
        <f t="shared" ca="1" si="69"/>
        <v>-8.6137973887621122E-3</v>
      </c>
      <c r="AJ135" s="4">
        <f t="shared" ca="1" si="50"/>
        <v>1.1383049979085236E-2</v>
      </c>
      <c r="AK135" s="4">
        <f t="shared" ca="1" si="70"/>
        <v>1.045920751780316E-2</v>
      </c>
      <c r="AL135" s="4">
        <f t="shared" ca="1" si="51"/>
        <v>-8.6137973887621122E-3</v>
      </c>
      <c r="AM135" s="5">
        <f t="shared" ca="1" si="71"/>
        <v>-6.1126609295231258E-4</v>
      </c>
      <c r="AN135" s="5">
        <f t="shared" ca="1" si="72"/>
        <v>1.4708142333584227E-6</v>
      </c>
      <c r="AO135" s="5">
        <f t="shared" ca="1" si="52"/>
        <v>9.1068042505872623E-7</v>
      </c>
      <c r="AQ135" s="24">
        <f t="shared" ca="1" si="73"/>
        <v>3.1495786298818069E-4</v>
      </c>
      <c r="AT135">
        <v>128</v>
      </c>
      <c r="AU135" s="12">
        <v>8.6896002161675057</v>
      </c>
      <c r="AV135" s="12">
        <v>-13.03287411504814</v>
      </c>
      <c r="AW135" s="12">
        <v>-14.190910132231471</v>
      </c>
    </row>
    <row r="136" spans="2:49" x14ac:dyDescent="0.2">
      <c r="B136" s="2">
        <v>120</v>
      </c>
      <c r="C136">
        <f t="shared" ca="1" si="38"/>
        <v>0.80650304525685734</v>
      </c>
      <c r="D136" t="s">
        <v>10</v>
      </c>
      <c r="E136">
        <f ca="1">D135*SIN(2*PI()*C136)</f>
        <v>-0.2882128848065823</v>
      </c>
      <c r="F136">
        <f t="shared" ca="1" si="39"/>
        <v>0.51193544138218949</v>
      </c>
      <c r="G136" t="s">
        <v>10</v>
      </c>
      <c r="H136">
        <f ca="1">G135*SIN(2*PI()*F136)</f>
        <v>-1.690077024369388E-2</v>
      </c>
      <c r="I136" s="8">
        <f t="shared" ca="1" si="40"/>
        <v>8.0652543416361248E-3</v>
      </c>
      <c r="J136" s="14">
        <f t="shared" ca="1" si="41"/>
        <v>3.1622735461482396E-3</v>
      </c>
      <c r="K136" s="14">
        <f t="shared" ca="1" si="42"/>
        <v>-5.1127723451049878E-4</v>
      </c>
      <c r="L136" s="8">
        <f t="shared" ca="1" si="53"/>
        <v>107.03856437218053</v>
      </c>
      <c r="M136" s="8">
        <f t="shared" ca="1" si="54"/>
        <v>106.98383799100235</v>
      </c>
      <c r="N136" s="14">
        <f t="shared" ca="1" si="43"/>
        <v>2.9311443935808867E-5</v>
      </c>
      <c r="O136" s="8">
        <f t="shared" ca="1" si="55"/>
        <v>0.86329324602522683</v>
      </c>
      <c r="P136" s="8">
        <f t="shared" ca="1" si="56"/>
        <v>0.86331855039680783</v>
      </c>
      <c r="Q136" s="25">
        <f t="shared" si="44"/>
        <v>8.000320008538786E-5</v>
      </c>
      <c r="R136" s="8">
        <f t="shared" ca="1" si="57"/>
        <v>0.86329324602522683</v>
      </c>
      <c r="S136" s="5">
        <f t="shared" ca="1" si="45"/>
        <v>6.9066222294120197E-5</v>
      </c>
      <c r="T136" s="8">
        <f t="shared" ca="1" si="58"/>
        <v>-4.4138218339936962E-4</v>
      </c>
      <c r="U136" s="8">
        <f t="shared" ca="1" si="59"/>
        <v>6.9626796006101036E-3</v>
      </c>
      <c r="V136" s="5">
        <f t="shared" ca="1" si="46"/>
        <v>5.5703664921805856E-7</v>
      </c>
      <c r="W136" s="5">
        <f t="shared" ca="1" si="60"/>
        <v>2.0408619275628313E-7</v>
      </c>
      <c r="X136" s="5">
        <f t="shared" ca="1" si="61"/>
        <v>107.90185761820575</v>
      </c>
      <c r="Y136" s="5">
        <f t="shared" ca="1" si="62"/>
        <v>107.84715654139916</v>
      </c>
      <c r="Z136" s="5">
        <f t="shared" ca="1" si="63"/>
        <v>-5.104484056934898E-4</v>
      </c>
      <c r="AA136" s="5">
        <f t="shared" ca="1" si="64"/>
        <v>-3.5295045646177542E-7</v>
      </c>
      <c r="AB136" s="4">
        <f t="shared" ca="1" si="65"/>
        <v>107.84664574004302</v>
      </c>
      <c r="AC136" s="30">
        <f t="shared" ca="1" si="66"/>
        <v>-5.1168607641671748E-4</v>
      </c>
      <c r="AD136" s="30">
        <f t="shared" ca="1" si="67"/>
        <v>-5.1168607641686938E-4</v>
      </c>
      <c r="AE136" s="32">
        <f t="shared" ca="1" si="68"/>
        <v>1.5189672436521917E-16</v>
      </c>
      <c r="AF136" s="4">
        <f t="shared" si="47"/>
        <v>0.52400000000000002</v>
      </c>
      <c r="AG136" s="4">
        <f t="shared" ca="1" si="48"/>
        <v>2.4088824056110476</v>
      </c>
      <c r="AH136" s="4">
        <f t="shared" ca="1" si="49"/>
        <v>2.3726884834693398</v>
      </c>
      <c r="AI136" s="8">
        <f t="shared" ca="1" si="69"/>
        <v>-8.0007264479158291E-3</v>
      </c>
      <c r="AJ136" s="4">
        <f t="shared" ca="1" si="50"/>
        <v>1.045920751780316E-2</v>
      </c>
      <c r="AK136" s="4">
        <f t="shared" ca="1" si="70"/>
        <v>1.0645774727718882E-2</v>
      </c>
      <c r="AL136" s="4">
        <f t="shared" ca="1" si="51"/>
        <v>-8.0007264479158291E-3</v>
      </c>
      <c r="AM136" s="5">
        <f t="shared" ca="1" si="71"/>
        <v>5.104484056934898E-4</v>
      </c>
      <c r="AN136" s="5">
        <f t="shared" ca="1" si="72"/>
        <v>3.5295045646177542E-7</v>
      </c>
      <c r="AO136" s="5">
        <f t="shared" ca="1" si="52"/>
        <v>8.3677007178139905E-7</v>
      </c>
      <c r="AQ136" s="24">
        <f t="shared" ca="1" si="73"/>
        <v>3.2507091630601067E-4</v>
      </c>
      <c r="AT136">
        <v>129</v>
      </c>
      <c r="AU136" s="12">
        <v>1.6739447794564983</v>
      </c>
      <c r="AV136" s="12">
        <v>5.9187934248364051</v>
      </c>
      <c r="AW136" s="12">
        <v>-24.531834747073479</v>
      </c>
    </row>
    <row r="137" spans="2:49" x14ac:dyDescent="0.2">
      <c r="B137" s="2">
        <v>121</v>
      </c>
      <c r="C137">
        <f t="shared" ca="1" si="38"/>
        <v>0.63208682176265407</v>
      </c>
      <c r="D137">
        <f ca="1">SQRT(-2*LN(C137))</f>
        <v>0.95783977581200452</v>
      </c>
      <c r="E137">
        <f ca="1">D137*COS(2*PI()*C138)</f>
        <v>0.23982723441762077</v>
      </c>
      <c r="F137">
        <f t="shared" ca="1" si="39"/>
        <v>0.63182478547999676</v>
      </c>
      <c r="G137">
        <f ca="1">SQRT(-2*LN(F137))</f>
        <v>0.9582725723273583</v>
      </c>
      <c r="H137">
        <f ca="1">G137*COS(2*PI()*F138)</f>
        <v>0.90824824919620117</v>
      </c>
      <c r="I137" s="8">
        <f t="shared" ca="1" si="40"/>
        <v>8.2294608181161018E-3</v>
      </c>
      <c r="J137" s="14">
        <f t="shared" ca="1" si="41"/>
        <v>3.1622733769220298E-3</v>
      </c>
      <c r="K137" s="14">
        <f t="shared" ca="1" si="42"/>
        <v>1.1590704820527709E-3</v>
      </c>
      <c r="L137" s="8">
        <f t="shared" ca="1" si="53"/>
        <v>106.96637018772701</v>
      </c>
      <c r="M137" s="8">
        <f t="shared" ca="1" si="54"/>
        <v>107.09035174998394</v>
      </c>
      <c r="N137" s="14">
        <f t="shared" ca="1" si="43"/>
        <v>6.1461542837126792E-4</v>
      </c>
      <c r="O137" s="8">
        <f t="shared" ca="1" si="55"/>
        <v>0.88027555231600174</v>
      </c>
      <c r="P137" s="8">
        <f t="shared" ca="1" si="56"/>
        <v>0.88081658325167322</v>
      </c>
      <c r="Q137" s="25">
        <f t="shared" si="44"/>
        <v>8.000320008538786E-5</v>
      </c>
      <c r="R137" s="8">
        <f t="shared" ca="1" si="57"/>
        <v>0.88027555231600174</v>
      </c>
      <c r="S137" s="5">
        <f t="shared" ca="1" si="45"/>
        <v>7.0424861142212391E-5</v>
      </c>
      <c r="T137" s="8">
        <f t="shared" ca="1" si="58"/>
        <v>1.0203014087621773E-3</v>
      </c>
      <c r="U137" s="8">
        <f t="shared" ca="1" si="59"/>
        <v>7.2441931669300474E-3</v>
      </c>
      <c r="V137" s="5">
        <f t="shared" ca="1" si="46"/>
        <v>5.7955863539110413E-7</v>
      </c>
      <c r="W137" s="5">
        <f t="shared" ca="1" si="60"/>
        <v>4.4523928864969235E-6</v>
      </c>
      <c r="X137" s="5">
        <f t="shared" ca="1" si="61"/>
        <v>107.84664574004302</v>
      </c>
      <c r="Y137" s="5">
        <f t="shared" ca="1" si="62"/>
        <v>107.97116833323561</v>
      </c>
      <c r="Z137" s="5">
        <f t="shared" ca="1" si="63"/>
        <v>9.4987654761996489E-4</v>
      </c>
      <c r="AA137" s="5">
        <f t="shared" ca="1" si="64"/>
        <v>3.8728342511058192E-6</v>
      </c>
      <c r="AB137" s="4">
        <f t="shared" ca="1" si="65"/>
        <v>107.97212208261749</v>
      </c>
      <c r="AC137" s="30">
        <f t="shared" ca="1" si="66"/>
        <v>1.1634700524383312E-3</v>
      </c>
      <c r="AD137" s="30">
        <f t="shared" ca="1" si="67"/>
        <v>1.1634700524383351E-3</v>
      </c>
      <c r="AE137" s="32">
        <f t="shared" ca="1" si="68"/>
        <v>-3.903127820947816E-18</v>
      </c>
      <c r="AF137" s="4">
        <f t="shared" si="47"/>
        <v>0.52</v>
      </c>
      <c r="AG137" s="4">
        <f t="shared" ca="1" si="48"/>
        <v>2.4015768627132217</v>
      </c>
      <c r="AH137" s="4">
        <f t="shared" ca="1" si="49"/>
        <v>2.3655213499585819</v>
      </c>
      <c r="AI137" s="8">
        <f t="shared" ca="1" si="69"/>
        <v>-8.1622895758654002E-3</v>
      </c>
      <c r="AJ137" s="4">
        <f t="shared" ca="1" si="50"/>
        <v>1.0645774727718882E-2</v>
      </c>
      <c r="AK137" s="4">
        <f t="shared" ca="1" si="70"/>
        <v>9.4233186438333894E-3</v>
      </c>
      <c r="AL137" s="4">
        <f t="shared" ca="1" si="51"/>
        <v>-8.1622895758654002E-3</v>
      </c>
      <c r="AM137" s="5">
        <f t="shared" ca="1" si="71"/>
        <v>-9.4987654761996489E-4</v>
      </c>
      <c r="AN137" s="5">
        <f t="shared" ca="1" si="72"/>
        <v>-3.8728342511058192E-6</v>
      </c>
      <c r="AO137" s="5">
        <f t="shared" ca="1" si="52"/>
        <v>8.5169604560565914E-7</v>
      </c>
      <c r="AQ137" s="24">
        <f t="shared" ca="1" si="73"/>
        <v>2.6955839806002747E-4</v>
      </c>
      <c r="AT137">
        <v>130</v>
      </c>
      <c r="AU137" s="12">
        <v>-10.898476892782755</v>
      </c>
      <c r="AV137" s="12">
        <v>-18.456810993773928</v>
      </c>
      <c r="AW137" s="12">
        <v>-5.7828330947184439</v>
      </c>
    </row>
    <row r="138" spans="2:49" x14ac:dyDescent="0.2">
      <c r="B138" s="2">
        <v>122</v>
      </c>
      <c r="C138">
        <f t="shared" ca="1" si="38"/>
        <v>0.79027834542863939</v>
      </c>
      <c r="D138" t="s">
        <v>10</v>
      </c>
      <c r="E138">
        <f ca="1">D137*SIN(2*PI()*C138)</f>
        <v>-0.92732946343744882</v>
      </c>
      <c r="F138">
        <f t="shared" ca="1" si="39"/>
        <v>0.9483477990263649</v>
      </c>
      <c r="G138" t="s">
        <v>10</v>
      </c>
      <c r="H138">
        <f ca="1">G137*SIN(2*PI()*F138)</f>
        <v>-0.30556740779560787</v>
      </c>
      <c r="I138" s="8">
        <f t="shared" ca="1" si="40"/>
        <v>7.3799148177299866E-3</v>
      </c>
      <c r="J138" s="14">
        <f t="shared" ca="1" si="41"/>
        <v>3.1622742156149132E-3</v>
      </c>
      <c r="K138" s="14">
        <f t="shared" ca="1" si="42"/>
        <v>-2.5292660545732648E-3</v>
      </c>
      <c r="L138" s="8">
        <f t="shared" ca="1" si="53"/>
        <v>107.18113444037982</v>
      </c>
      <c r="M138" s="8">
        <f t="shared" ca="1" si="54"/>
        <v>106.91004483534911</v>
      </c>
      <c r="N138" s="14">
        <f t="shared" ca="1" si="43"/>
        <v>-1.5324605409317016E-4</v>
      </c>
      <c r="O138" s="8">
        <f t="shared" ca="1" si="55"/>
        <v>0.79098764223766882</v>
      </c>
      <c r="P138" s="8">
        <f t="shared" ca="1" si="56"/>
        <v>0.79086642650265948</v>
      </c>
      <c r="Q138" s="25">
        <f t="shared" si="44"/>
        <v>8.000320008538786E-5</v>
      </c>
      <c r="R138" s="8">
        <f t="shared" ca="1" si="57"/>
        <v>0.79098764223766882</v>
      </c>
      <c r="S138" s="5">
        <f t="shared" ca="1" si="45"/>
        <v>6.3281542607009406E-5</v>
      </c>
      <c r="T138" s="8">
        <f t="shared" ca="1" si="58"/>
        <v>-2.0006181930986777E-3</v>
      </c>
      <c r="U138" s="8">
        <f t="shared" ca="1" si="59"/>
        <v>5.8374214215910769E-3</v>
      </c>
      <c r="V138" s="5">
        <f t="shared" ca="1" si="46"/>
        <v>4.6701239397428016E-7</v>
      </c>
      <c r="W138" s="5">
        <f t="shared" ca="1" si="60"/>
        <v>-8.9456179893777643E-7</v>
      </c>
      <c r="X138" s="5">
        <f t="shared" ca="1" si="61"/>
        <v>107.97212208261749</v>
      </c>
      <c r="Y138" s="5">
        <f t="shared" ca="1" si="62"/>
        <v>107.70091126185177</v>
      </c>
      <c r="Z138" s="5">
        <f t="shared" ca="1" si="63"/>
        <v>-2.063899735705687E-3</v>
      </c>
      <c r="AA138" s="5">
        <f t="shared" ca="1" si="64"/>
        <v>-1.3615741929120565E-6</v>
      </c>
      <c r="AB138" s="4">
        <f t="shared" ca="1" si="65"/>
        <v>107.69884600054188</v>
      </c>
      <c r="AC138" s="30">
        <f t="shared" ca="1" si="66"/>
        <v>-2.5309874142003252E-3</v>
      </c>
      <c r="AD138" s="30">
        <f t="shared" ca="1" si="67"/>
        <v>-2.5309874142004016E-3</v>
      </c>
      <c r="AE138" s="32">
        <f t="shared" ca="1" si="68"/>
        <v>7.6327832942979512E-17</v>
      </c>
      <c r="AF138" s="4">
        <f t="shared" si="47"/>
        <v>0.51600000000000001</v>
      </c>
      <c r="AG138" s="4">
        <f t="shared" ca="1" si="48"/>
        <v>2.4408755894474612</v>
      </c>
      <c r="AH138" s="4">
        <f t="shared" ca="1" si="49"/>
        <v>2.4049590194553252</v>
      </c>
      <c r="AI138" s="8">
        <f t="shared" ca="1" si="69"/>
        <v>-7.3258506638632648E-3</v>
      </c>
      <c r="AJ138" s="4">
        <f t="shared" ca="1" si="50"/>
        <v>9.4233186438333894E-3</v>
      </c>
      <c r="AK138" s="4">
        <f t="shared" ca="1" si="70"/>
        <v>1.1351016642921374E-2</v>
      </c>
      <c r="AL138" s="4">
        <f t="shared" ca="1" si="51"/>
        <v>-7.3258506638632648E-3</v>
      </c>
      <c r="AM138" s="5">
        <f t="shared" ca="1" si="71"/>
        <v>2.063899735705687E-3</v>
      </c>
      <c r="AN138" s="5">
        <f t="shared" ca="1" si="72"/>
        <v>1.3615741929120565E-6</v>
      </c>
      <c r="AO138" s="5">
        <f t="shared" ca="1" si="52"/>
        <v>7.5389564693096838E-7</v>
      </c>
      <c r="AQ138" s="24">
        <f t="shared" ca="1" si="73"/>
        <v>1.3831720645754507E-4</v>
      </c>
      <c r="AT138">
        <v>131</v>
      </c>
      <c r="AU138" s="12">
        <v>6.9181457433874245</v>
      </c>
      <c r="AV138" s="12">
        <v>-28.879621003868397</v>
      </c>
      <c r="AW138" s="12">
        <v>-18.515246871646209</v>
      </c>
    </row>
    <row r="139" spans="2:49" x14ac:dyDescent="0.2">
      <c r="B139" s="2">
        <v>123</v>
      </c>
      <c r="C139">
        <f t="shared" ca="1" si="38"/>
        <v>0.24517933092422428</v>
      </c>
      <c r="D139">
        <f ca="1">SQRT(-2*LN(C139))</f>
        <v>1.6767619826532492</v>
      </c>
      <c r="E139">
        <f ca="1">D139*COS(2*PI()*C140)</f>
        <v>-1.6658084455026585</v>
      </c>
      <c r="F139">
        <f t="shared" ca="1" si="39"/>
        <v>6.7111403500006439E-2</v>
      </c>
      <c r="G139">
        <f ca="1">SQRT(-2*LN(F139))</f>
        <v>2.3243929536998933</v>
      </c>
      <c r="H139">
        <f ca="1">G139*COS(2*PI()*F140)</f>
        <v>-2.261258434476606</v>
      </c>
      <c r="I139" s="8">
        <f t="shared" ca="1" si="40"/>
        <v>8.7994715596657926E-3</v>
      </c>
      <c r="J139" s="14">
        <f t="shared" ca="1" si="41"/>
        <v>3.1622727630171484E-3</v>
      </c>
      <c r="K139" s="14">
        <f t="shared" ca="1" si="42"/>
        <v>-4.855912426040998E-3</v>
      </c>
      <c r="L139" s="8">
        <f t="shared" ca="1" si="53"/>
        <v>106.75941952470778</v>
      </c>
      <c r="M139" s="8">
        <f t="shared" ca="1" si="54"/>
        <v>106.24100513284083</v>
      </c>
      <c r="N139" s="14">
        <f t="shared" ca="1" si="43"/>
        <v>-1.3891796017053704E-3</v>
      </c>
      <c r="O139" s="8">
        <f t="shared" ca="1" si="55"/>
        <v>0.93942647583409511</v>
      </c>
      <c r="P139" s="8">
        <f t="shared" ca="1" si="56"/>
        <v>0.93812144373656448</v>
      </c>
      <c r="Q139" s="25">
        <f t="shared" si="44"/>
        <v>8.000320008538786E-5</v>
      </c>
      <c r="R139" s="8">
        <f t="shared" ca="1" si="57"/>
        <v>0.93942647583409511</v>
      </c>
      <c r="S139" s="5">
        <f t="shared" ca="1" si="45"/>
        <v>7.51571243116659E-5</v>
      </c>
      <c r="T139" s="8">
        <f t="shared" ca="1" si="58"/>
        <v>-4.5617726973546857E-3</v>
      </c>
      <c r="U139" s="8">
        <f t="shared" ca="1" si="59"/>
        <v>8.266456556499182E-3</v>
      </c>
      <c r="V139" s="5">
        <f t="shared" ca="1" si="46"/>
        <v>6.613429778867704E-7</v>
      </c>
      <c r="W139" s="5">
        <f t="shared" ca="1" si="60"/>
        <v>-1.148359282667228E-5</v>
      </c>
      <c r="X139" s="5">
        <f t="shared" ca="1" si="61"/>
        <v>107.69884600054188</v>
      </c>
      <c r="Y139" s="5">
        <f t="shared" ca="1" si="62"/>
        <v>107.17912657657739</v>
      </c>
      <c r="Z139" s="5">
        <f t="shared" ca="1" si="63"/>
        <v>-4.6369298216663518E-3</v>
      </c>
      <c r="AA139" s="5">
        <f t="shared" ca="1" si="64"/>
        <v>-1.2144935804559051E-5</v>
      </c>
      <c r="AB139" s="4">
        <f t="shared" ca="1" si="65"/>
        <v>107.17447750181991</v>
      </c>
      <c r="AC139" s="30">
        <f t="shared" ca="1" si="66"/>
        <v>-4.8688404583214773E-3</v>
      </c>
      <c r="AD139" s="30">
        <f t="shared" ca="1" si="67"/>
        <v>-4.8688404583213055E-3</v>
      </c>
      <c r="AE139" s="32">
        <f t="shared" ca="1" si="68"/>
        <v>-1.717376241217039E-16</v>
      </c>
      <c r="AF139" s="4">
        <f t="shared" si="47"/>
        <v>0.51200000000000001</v>
      </c>
      <c r="AG139" s="4">
        <f t="shared" ca="1" si="48"/>
        <v>2.3771829621443481</v>
      </c>
      <c r="AH139" s="4">
        <f t="shared" ca="1" si="49"/>
        <v>2.3414058745043516</v>
      </c>
      <c r="AI139" s="8">
        <f t="shared" ca="1" si="69"/>
        <v>-8.7227162659604396E-3</v>
      </c>
      <c r="AJ139" s="4">
        <f t="shared" ca="1" si="50"/>
        <v>1.1351016642921374E-2</v>
      </c>
      <c r="AK139" s="4">
        <f t="shared" ca="1" si="70"/>
        <v>1.6492713044401697E-2</v>
      </c>
      <c r="AL139" s="4">
        <f t="shared" ca="1" si="51"/>
        <v>-8.7227162659604396E-3</v>
      </c>
      <c r="AM139" s="5">
        <f t="shared" ca="1" si="71"/>
        <v>4.6369298216663518E-3</v>
      </c>
      <c r="AN139" s="5">
        <f t="shared" ca="1" si="72"/>
        <v>1.2144935804559051E-5</v>
      </c>
      <c r="AO139" s="5">
        <f t="shared" ca="1" si="52"/>
        <v>9.081176556562063E-7</v>
      </c>
      <c r="AQ139" s="24">
        <f t="shared" ca="1" si="73"/>
        <v>-4.9171352635375525E-4</v>
      </c>
      <c r="AT139">
        <v>132</v>
      </c>
      <c r="AU139" s="12">
        <v>-8.5428305431126699</v>
      </c>
      <c r="AV139" s="12">
        <v>3.9061335824595709</v>
      </c>
      <c r="AW139" s="12">
        <v>-10.349127773942715</v>
      </c>
    </row>
    <row r="140" spans="2:49" x14ac:dyDescent="0.2">
      <c r="B140" s="2">
        <v>124</v>
      </c>
      <c r="C140">
        <f t="shared" ca="1" si="38"/>
        <v>0.51820175723080775</v>
      </c>
      <c r="D140" t="s">
        <v>10</v>
      </c>
      <c r="E140">
        <f ca="1">D139*SIN(2*PI()*C140)</f>
        <v>-0.19134515766873103</v>
      </c>
      <c r="F140">
        <f t="shared" ca="1" si="39"/>
        <v>0.53717934554558</v>
      </c>
      <c r="G140" t="s">
        <v>10</v>
      </c>
      <c r="H140">
        <f ca="1">G139*SIN(2*PI()*F140)</f>
        <v>-0.53806402566806344</v>
      </c>
      <c r="I140" s="8">
        <f t="shared" ca="1" si="40"/>
        <v>1.2467735591570009E-2</v>
      </c>
      <c r="J140" s="14">
        <f t="shared" ca="1" si="41"/>
        <v>3.16226782898408E-3</v>
      </c>
      <c r="K140" s="14">
        <f t="shared" ca="1" si="42"/>
        <v>-2.050636079112822E-4</v>
      </c>
      <c r="L140" s="8">
        <f t="shared" ca="1" si="53"/>
        <v>105.85470897914533</v>
      </c>
      <c r="M140" s="8">
        <f t="shared" ca="1" si="54"/>
        <v>105.83300203060767</v>
      </c>
      <c r="N140" s="14">
        <f t="shared" ca="1" si="43"/>
        <v>-3.0025648361897694E-4</v>
      </c>
      <c r="O140" s="8">
        <f t="shared" ca="1" si="55"/>
        <v>1.3197685226745757</v>
      </c>
      <c r="P140" s="8">
        <f t="shared" ca="1" si="56"/>
        <v>1.3193722536187664</v>
      </c>
      <c r="Q140" s="25">
        <f t="shared" si="44"/>
        <v>8.000320008538786E-5</v>
      </c>
      <c r="R140" s="8">
        <f t="shared" ca="1" si="57"/>
        <v>1.3197685226745757</v>
      </c>
      <c r="S140" s="5">
        <f t="shared" ca="1" si="45"/>
        <v>1.0558570518593082E-4</v>
      </c>
      <c r="T140" s="8">
        <f t="shared" ca="1" si="58"/>
        <v>-2.7063649486739136E-4</v>
      </c>
      <c r="U140" s="8">
        <f t="shared" ca="1" si="59"/>
        <v>1.6454524982783575E-2</v>
      </c>
      <c r="V140" s="5">
        <f t="shared" ca="1" si="46"/>
        <v>1.3164146545076476E-6</v>
      </c>
      <c r="W140" s="5">
        <f t="shared" ca="1" si="60"/>
        <v>-4.9405778109512031E-6</v>
      </c>
      <c r="X140" s="5">
        <f t="shared" ca="1" si="61"/>
        <v>107.17447750181991</v>
      </c>
      <c r="Y140" s="5">
        <f t="shared" ca="1" si="62"/>
        <v>107.15237428422644</v>
      </c>
      <c r="Z140" s="5">
        <f t="shared" ca="1" si="63"/>
        <v>-3.7622220005332216E-4</v>
      </c>
      <c r="AA140" s="5">
        <f t="shared" ca="1" si="64"/>
        <v>-6.2569924654588509E-6</v>
      </c>
      <c r="AB140" s="4">
        <f t="shared" ca="1" si="65"/>
        <v>107.15199180503392</v>
      </c>
      <c r="AC140" s="30">
        <f t="shared" ca="1" si="66"/>
        <v>-2.0980458510388988E-4</v>
      </c>
      <c r="AD140" s="30">
        <f t="shared" ca="1" si="67"/>
        <v>-2.0980458510384226E-4</v>
      </c>
      <c r="AE140" s="32">
        <f t="shared" ca="1" si="68"/>
        <v>-4.7623580426425782E-17</v>
      </c>
      <c r="AF140" s="4">
        <f t="shared" si="47"/>
        <v>0.50800000000000001</v>
      </c>
      <c r="AG140" s="4">
        <f t="shared" ca="1" si="48"/>
        <v>2.2471818025875145</v>
      </c>
      <c r="AH140" s="4">
        <f t="shared" ca="1" si="49"/>
        <v>2.2115447432251036</v>
      </c>
      <c r="AI140" s="8">
        <f t="shared" ca="1" si="69"/>
        <v>-1.2314205335427597E-2</v>
      </c>
      <c r="AJ140" s="4">
        <f t="shared" ca="1" si="50"/>
        <v>1.6492713044401697E-2</v>
      </c>
      <c r="AK140" s="4">
        <f t="shared" ca="1" si="70"/>
        <v>1.639531889001633E-2</v>
      </c>
      <c r="AL140" s="4">
        <f t="shared" ca="1" si="51"/>
        <v>-1.2314205335427597E-2</v>
      </c>
      <c r="AM140" s="5">
        <f t="shared" ca="1" si="71"/>
        <v>3.7622220005332216E-4</v>
      </c>
      <c r="AN140" s="5">
        <f t="shared" ca="1" si="72"/>
        <v>6.2569924654588509E-6</v>
      </c>
      <c r="AO140" s="5">
        <f t="shared" ca="1" si="52"/>
        <v>1.3194698216421553E-6</v>
      </c>
      <c r="AQ140" s="24">
        <f t="shared" ca="1" si="73"/>
        <v>4.811928167257894E-4</v>
      </c>
      <c r="AT140">
        <v>133</v>
      </c>
      <c r="AU140" s="12">
        <v>-6.0004235259735568</v>
      </c>
      <c r="AV140" s="12">
        <v>-7.3493058732656618</v>
      </c>
      <c r="AW140" s="12">
        <v>-12.81350386187105</v>
      </c>
    </row>
    <row r="141" spans="2:49" x14ac:dyDescent="0.2">
      <c r="B141" s="2">
        <v>125</v>
      </c>
      <c r="C141">
        <f t="shared" ca="1" si="38"/>
        <v>0.97006048104414755</v>
      </c>
      <c r="D141">
        <f ca="1">SQRT(-2*LN(C141))</f>
        <v>0.24656381663408589</v>
      </c>
      <c r="E141">
        <f ca="1">D141*COS(2*PI()*C142)</f>
        <v>0.24558294524192367</v>
      </c>
      <c r="F141">
        <f t="shared" ca="1" si="39"/>
        <v>0.66899561004271524</v>
      </c>
      <c r="G141">
        <f ca="1">SQRT(-2*LN(F141))</f>
        <v>0.89663569061740334</v>
      </c>
      <c r="H141">
        <f ca="1">G141*COS(2*PI()*F142)</f>
        <v>7.8760201217121018E-2</v>
      </c>
      <c r="I141" s="8">
        <f t="shared" ca="1" si="40"/>
        <v>1.2448300781604929E-2</v>
      </c>
      <c r="J141" s="14">
        <f t="shared" ca="1" si="41"/>
        <v>3.162267859610103E-3</v>
      </c>
      <c r="K141" s="14">
        <f t="shared" ca="1" si="42"/>
        <v>1.1772915188321686E-3</v>
      </c>
      <c r="L141" s="8">
        <f t="shared" ca="1" si="53"/>
        <v>105.83453172108949</v>
      </c>
      <c r="M141" s="8">
        <f t="shared" ca="1" si="54"/>
        <v>105.9591298176843</v>
      </c>
      <c r="N141" s="14">
        <f t="shared" ca="1" si="43"/>
        <v>8.9816358211480818E-5</v>
      </c>
      <c r="O141" s="8">
        <f t="shared" ca="1" si="55"/>
        <v>1.3174600839444299</v>
      </c>
      <c r="P141" s="8">
        <f t="shared" ca="1" si="56"/>
        <v>1.3175784134112587</v>
      </c>
      <c r="Q141" s="25">
        <f t="shared" si="44"/>
        <v>8.000320008538786E-5</v>
      </c>
      <c r="R141" s="8">
        <f t="shared" ca="1" si="57"/>
        <v>1.3174600839444299</v>
      </c>
      <c r="S141" s="5">
        <f t="shared" ca="1" si="45"/>
        <v>1.0540102270031811E-4</v>
      </c>
      <c r="T141" s="8">
        <f t="shared" ca="1" si="58"/>
        <v>1.5510345832276944E-3</v>
      </c>
      <c r="U141" s="8">
        <f t="shared" ca="1" si="59"/>
        <v>1.6400139392698743E-2</v>
      </c>
      <c r="V141" s="5">
        <f t="shared" ca="1" si="46"/>
        <v>1.3120636332623289E-6</v>
      </c>
      <c r="W141" s="5">
        <f t="shared" ca="1" si="60"/>
        <v>1.4730007944128477E-6</v>
      </c>
      <c r="X141" s="5">
        <f t="shared" ca="1" si="61"/>
        <v>107.15199180503392</v>
      </c>
      <c r="Y141" s="5">
        <f t="shared" ca="1" si="62"/>
        <v>107.27670823109555</v>
      </c>
      <c r="Z141" s="5">
        <f t="shared" ca="1" si="63"/>
        <v>1.4456335605273762E-3</v>
      </c>
      <c r="AA141" s="5">
        <f t="shared" ca="1" si="64"/>
        <v>1.6093716115051885E-7</v>
      </c>
      <c r="AB141" s="4">
        <f t="shared" ca="1" si="65"/>
        <v>107.27815402559324</v>
      </c>
      <c r="AC141" s="30">
        <f t="shared" ca="1" si="66"/>
        <v>1.1774136759761245E-3</v>
      </c>
      <c r="AD141" s="30">
        <f t="shared" ca="1" si="67"/>
        <v>1.1774136759761396E-3</v>
      </c>
      <c r="AE141" s="32">
        <f t="shared" ca="1" si="68"/>
        <v>-1.5178830414797062E-17</v>
      </c>
      <c r="AF141" s="4">
        <f t="shared" si="47"/>
        <v>0.504</v>
      </c>
      <c r="AG141" s="4">
        <f t="shared" ca="1" si="48"/>
        <v>2.2477757688941784</v>
      </c>
      <c r="AH141" s="4">
        <f t="shared" ca="1" si="49"/>
        <v>2.2122792901955806</v>
      </c>
      <c r="AI141" s="8">
        <f t="shared" ca="1" si="69"/>
        <v>-1.2295245862919524E-2</v>
      </c>
      <c r="AJ141" s="4">
        <f t="shared" ca="1" si="50"/>
        <v>1.639531889001633E-2</v>
      </c>
      <c r="AK141" s="4">
        <f t="shared" ca="1" si="70"/>
        <v>1.4561666583535748E-2</v>
      </c>
      <c r="AL141" s="4">
        <f t="shared" ca="1" si="51"/>
        <v>-1.2295245862919524E-2</v>
      </c>
      <c r="AM141" s="5">
        <f t="shared" ca="1" si="71"/>
        <v>-1.4456335605273762E-3</v>
      </c>
      <c r="AN141" s="5">
        <f t="shared" ca="1" si="72"/>
        <v>-1.6093716115051885E-7</v>
      </c>
      <c r="AO141" s="5">
        <f t="shared" ca="1" si="52"/>
        <v>1.3116779776217157E-6</v>
      </c>
      <c r="AQ141" s="24">
        <f t="shared" ca="1" si="73"/>
        <v>3.8916948676967706E-4</v>
      </c>
      <c r="AT141">
        <v>134</v>
      </c>
      <c r="AU141" s="12">
        <v>3.820103472907594</v>
      </c>
      <c r="AV141" s="12">
        <v>-2.9309870427782086E-2</v>
      </c>
      <c r="AW141" s="12">
        <v>-13.725750612277748</v>
      </c>
    </row>
    <row r="142" spans="2:49" x14ac:dyDescent="0.2">
      <c r="B142" s="2">
        <v>126</v>
      </c>
      <c r="C142">
        <f t="shared" ca="1" si="38"/>
        <v>1.4201053752035397E-2</v>
      </c>
      <c r="D142" t="s">
        <v>10</v>
      </c>
      <c r="E142">
        <f ca="1">D141*SIN(2*PI()*C142)</f>
        <v>2.1971178381448953E-2</v>
      </c>
      <c r="F142">
        <f t="shared" ca="1" si="39"/>
        <v>0.23600183841192723</v>
      </c>
      <c r="G142" t="s">
        <v>10</v>
      </c>
      <c r="H142">
        <f ca="1">G141*SIN(2*PI()*F142)</f>
        <v>0.89316985640648794</v>
      </c>
      <c r="I142" s="8">
        <f t="shared" ca="1" si="40"/>
        <v>1.1203744762538473E-2</v>
      </c>
      <c r="J142" s="14">
        <f t="shared" ca="1" si="41"/>
        <v>3.1622697213301268E-3</v>
      </c>
      <c r="K142" s="14">
        <f t="shared" ca="1" si="42"/>
        <v>4.6958901455407265E-4</v>
      </c>
      <c r="L142" s="8">
        <f t="shared" ca="1" si="53"/>
        <v>106.08955374347968</v>
      </c>
      <c r="M142" s="8">
        <f t="shared" ca="1" si="54"/>
        <v>106.13937223247656</v>
      </c>
      <c r="N142" s="14">
        <f t="shared" ca="1" si="43"/>
        <v>6.0507319971025986E-4</v>
      </c>
      <c r="O142" s="8">
        <f t="shared" ca="1" si="55"/>
        <v>1.1886002821135544</v>
      </c>
      <c r="P142" s="8">
        <f t="shared" ca="1" si="56"/>
        <v>1.1893194722894294</v>
      </c>
      <c r="Q142" s="25">
        <f t="shared" si="44"/>
        <v>8.000320008538786E-5</v>
      </c>
      <c r="R142" s="8">
        <f t="shared" ca="1" si="57"/>
        <v>1.1886002821135544</v>
      </c>
      <c r="S142" s="5">
        <f t="shared" ca="1" si="45"/>
        <v>9.5091826191479151E-5</v>
      </c>
      <c r="T142" s="8">
        <f t="shared" ca="1" si="58"/>
        <v>5.5815363517639676E-4</v>
      </c>
      <c r="U142" s="8">
        <f t="shared" ca="1" si="59"/>
        <v>1.3316774185481486E-2</v>
      </c>
      <c r="V142" s="5">
        <f t="shared" ca="1" si="46"/>
        <v>1.0653845496530033E-6</v>
      </c>
      <c r="W142" s="5">
        <f t="shared" ca="1" si="60"/>
        <v>8.057623166228273E-6</v>
      </c>
      <c r="X142" s="5">
        <f t="shared" ca="1" si="61"/>
        <v>107.27815402559324</v>
      </c>
      <c r="Y142" s="5">
        <f t="shared" ca="1" si="62"/>
        <v>107.32869170476599</v>
      </c>
      <c r="Z142" s="5">
        <f t="shared" ca="1" si="63"/>
        <v>4.6306180898491759E-4</v>
      </c>
      <c r="AA142" s="5">
        <f t="shared" ca="1" si="64"/>
        <v>6.9922386165752701E-6</v>
      </c>
      <c r="AB142" s="4">
        <f t="shared" ca="1" si="65"/>
        <v>107.32916175881358</v>
      </c>
      <c r="AC142" s="30">
        <f t="shared" ca="1" si="66"/>
        <v>4.7547176481210762E-4</v>
      </c>
      <c r="AD142" s="30">
        <f t="shared" ca="1" si="67"/>
        <v>4.754717648123359E-4</v>
      </c>
      <c r="AE142" s="32">
        <f t="shared" ca="1" si="68"/>
        <v>-2.2827876741682296E-16</v>
      </c>
      <c r="AF142" s="4">
        <f t="shared" si="47"/>
        <v>0.5</v>
      </c>
      <c r="AG142" s="4">
        <f t="shared" ca="1" si="48"/>
        <v>2.287627496151436</v>
      </c>
      <c r="AH142" s="4">
        <f t="shared" ca="1" si="49"/>
        <v>2.2522721570921087</v>
      </c>
      <c r="AI142" s="8">
        <f t="shared" ca="1" si="69"/>
        <v>-1.1079611621859109E-2</v>
      </c>
      <c r="AJ142" s="4">
        <f t="shared" ca="1" si="50"/>
        <v>1.4561666583535748E-2</v>
      </c>
      <c r="AK142" s="4">
        <f t="shared" ca="1" si="70"/>
        <v>1.3672113860871526E-2</v>
      </c>
      <c r="AL142" s="4">
        <f t="shared" ca="1" si="51"/>
        <v>-1.1079611621859109E-2</v>
      </c>
      <c r="AM142" s="5">
        <f t="shared" ca="1" si="71"/>
        <v>-4.6306180898491759E-4</v>
      </c>
      <c r="AN142" s="5">
        <f t="shared" ca="1" si="72"/>
        <v>-6.9922386165752701E-6</v>
      </c>
      <c r="AO142" s="5">
        <f t="shared" ca="1" si="52"/>
        <v>1.1649799252593168E-6</v>
      </c>
      <c r="AQ142" s="24">
        <f t="shared" ca="1" si="73"/>
        <v>4.2066365498798837E-4</v>
      </c>
      <c r="AT142">
        <v>135</v>
      </c>
      <c r="AU142" s="12">
        <v>2.4142500746400293</v>
      </c>
      <c r="AV142" s="12">
        <v>-8.6874750768306068</v>
      </c>
      <c r="AW142" s="12">
        <v>-3.922332688027844</v>
      </c>
    </row>
    <row r="143" spans="2:49" x14ac:dyDescent="0.2">
      <c r="B143" s="2">
        <v>127</v>
      </c>
      <c r="C143">
        <f t="shared" ca="1" si="38"/>
        <v>0.69328082195456286</v>
      </c>
      <c r="D143">
        <f ca="1">SQRT(-2*LN(C143))</f>
        <v>0.85594408157151436</v>
      </c>
      <c r="E143">
        <f ca="1">D143*COS(2*PI()*C144)</f>
        <v>-0.16190510759051549</v>
      </c>
      <c r="F143">
        <f t="shared" ca="1" si="39"/>
        <v>0.18437443720122848</v>
      </c>
      <c r="G143">
        <f ca="1">SQRT(-2*LN(F143))</f>
        <v>1.8389054376778731</v>
      </c>
      <c r="H143">
        <f ca="1">G143*COS(2*PI()*F144)</f>
        <v>-0.21141037832772464</v>
      </c>
      <c r="I143" s="8">
        <f t="shared" ca="1" si="40"/>
        <v>1.0613287710295717E-2</v>
      </c>
      <c r="J143" s="14">
        <f t="shared" ca="1" si="41"/>
        <v>3.1622705360625919E-3</v>
      </c>
      <c r="K143" s="14">
        <f t="shared" ca="1" si="42"/>
        <v>-1.1198148097735228E-4</v>
      </c>
      <c r="L143" s="8">
        <f t="shared" ca="1" si="53"/>
        <v>106.20200927892486</v>
      </c>
      <c r="M143" s="8">
        <f t="shared" ca="1" si="54"/>
        <v>106.19011662064304</v>
      </c>
      <c r="N143" s="14">
        <f t="shared" ca="1" si="43"/>
        <v>-9.3703272876721755E-5</v>
      </c>
      <c r="O143" s="8">
        <f t="shared" ca="1" si="55"/>
        <v>1.1271524798887249</v>
      </c>
      <c r="P143" s="8">
        <f t="shared" ca="1" si="56"/>
        <v>1.1270468620123282</v>
      </c>
      <c r="Q143" s="25">
        <f t="shared" si="44"/>
        <v>8.000320008538786E-5</v>
      </c>
      <c r="R143" s="8">
        <f t="shared" ca="1" si="57"/>
        <v>1.1271524798887249</v>
      </c>
      <c r="S143" s="5">
        <f t="shared" ca="1" si="45"/>
        <v>9.0175805375278779E-5</v>
      </c>
      <c r="T143" s="8">
        <f t="shared" ca="1" si="58"/>
        <v>-1.262202039852347E-4</v>
      </c>
      <c r="U143" s="8">
        <f t="shared" ca="1" si="59"/>
        <v>1.1962793562432345E-2</v>
      </c>
      <c r="V143" s="5">
        <f t="shared" ca="1" si="46"/>
        <v>9.5706176695546473E-7</v>
      </c>
      <c r="W143" s="5">
        <f t="shared" ca="1" si="60"/>
        <v>-1.1209529095484883E-6</v>
      </c>
      <c r="X143" s="5">
        <f t="shared" ca="1" si="61"/>
        <v>107.32916175881358</v>
      </c>
      <c r="Y143" s="5">
        <f t="shared" ca="1" si="62"/>
        <v>107.31716348265536</v>
      </c>
      <c r="Z143" s="5">
        <f t="shared" ca="1" si="63"/>
        <v>-2.163960093605135E-4</v>
      </c>
      <c r="AA143" s="5">
        <f t="shared" ca="1" si="64"/>
        <v>-2.078014676503953E-6</v>
      </c>
      <c r="AB143" s="4">
        <f t="shared" ca="1" si="65"/>
        <v>107.31694500863132</v>
      </c>
      <c r="AC143" s="30">
        <f t="shared" ca="1" si="66"/>
        <v>-1.1382507775203887E-4</v>
      </c>
      <c r="AD143" s="30">
        <f t="shared" ca="1" si="67"/>
        <v>-1.1382507775203985E-4</v>
      </c>
      <c r="AE143" s="32">
        <f t="shared" ca="1" si="68"/>
        <v>9.7578195523695399E-19</v>
      </c>
      <c r="AF143" s="4">
        <f t="shared" si="47"/>
        <v>0.496</v>
      </c>
      <c r="AG143" s="4">
        <f t="shared" ca="1" si="48"/>
        <v>2.3079187217758879</v>
      </c>
      <c r="AH143" s="4">
        <f t="shared" ca="1" si="49"/>
        <v>2.2727050880525699</v>
      </c>
      <c r="AI143" s="8">
        <f t="shared" ca="1" si="69"/>
        <v>-1.0501828779969635E-2</v>
      </c>
      <c r="AJ143" s="4">
        <f t="shared" ca="1" si="50"/>
        <v>1.3672113860871526E-2</v>
      </c>
      <c r="AK143" s="4">
        <f t="shared" ca="1" si="70"/>
        <v>1.3467678899031554E-2</v>
      </c>
      <c r="AL143" s="4">
        <f t="shared" ca="1" si="51"/>
        <v>-1.0501828779969635E-2</v>
      </c>
      <c r="AM143" s="5">
        <f t="shared" ca="1" si="71"/>
        <v>2.163960093605135E-4</v>
      </c>
      <c r="AN143" s="5">
        <f t="shared" ca="1" si="72"/>
        <v>2.078014676503953E-6</v>
      </c>
      <c r="AO143" s="5">
        <f t="shared" ca="1" si="52"/>
        <v>1.0938128608015094E-6</v>
      </c>
      <c r="AQ143" s="24">
        <f t="shared" ca="1" si="73"/>
        <v>4.2400279873779111E-4</v>
      </c>
      <c r="AT143">
        <v>136</v>
      </c>
      <c r="AU143" s="12">
        <v>12.188267726188592</v>
      </c>
      <c r="AV143" s="12">
        <v>-5.3384441340155648</v>
      </c>
      <c r="AW143" s="12">
        <v>29.677151010609258</v>
      </c>
    </row>
    <row r="144" spans="2:49" x14ac:dyDescent="0.2">
      <c r="B144" s="2">
        <v>128</v>
      </c>
      <c r="C144">
        <f t="shared" ca="1" si="38"/>
        <v>0.28028724233565461</v>
      </c>
      <c r="D144" t="s">
        <v>10</v>
      </c>
      <c r="E144">
        <f ca="1">D143*SIN(2*PI()*C144)</f>
        <v>0.8404921218627851</v>
      </c>
      <c r="F144">
        <f t="shared" ca="1" si="39"/>
        <v>0.73166215114695499</v>
      </c>
      <c r="G144" t="s">
        <v>10</v>
      </c>
      <c r="H144">
        <f ca="1">G143*SIN(2*PI()*F144)</f>
        <v>-1.8267125829359634</v>
      </c>
      <c r="I144" s="8">
        <f t="shared" ca="1" si="40"/>
        <v>1.0508819486681316E-2</v>
      </c>
      <c r="J144" s="14">
        <f t="shared" ca="1" si="41"/>
        <v>3.1622706756198461E-3</v>
      </c>
      <c r="K144" s="14">
        <f t="shared" ca="1" si="42"/>
        <v>3.062543624009928E-3</v>
      </c>
      <c r="L144" s="8">
        <f t="shared" ca="1" si="53"/>
        <v>106.20089893242717</v>
      </c>
      <c r="M144" s="8">
        <f t="shared" ca="1" si="54"/>
        <v>106.5261438183168</v>
      </c>
      <c r="N144" s="14">
        <f t="shared" ca="1" si="43"/>
        <v>-1.114692746484125E-3</v>
      </c>
      <c r="O144" s="8">
        <f t="shared" ca="1" si="55"/>
        <v>1.1160460762041635</v>
      </c>
      <c r="P144" s="8">
        <f t="shared" ca="1" si="56"/>
        <v>1.1148020277382766</v>
      </c>
      <c r="Q144" s="25">
        <f t="shared" si="44"/>
        <v>8.000320008538786E-5</v>
      </c>
      <c r="R144" s="8">
        <f t="shared" ca="1" si="57"/>
        <v>1.1160460762041635</v>
      </c>
      <c r="S144" s="5">
        <f t="shared" ca="1" si="45"/>
        <v>8.9287257539073727E-5</v>
      </c>
      <c r="T144" s="8">
        <f t="shared" ca="1" si="58"/>
        <v>3.4179397947803592E-3</v>
      </c>
      <c r="U144" s="8">
        <f t="shared" ca="1" si="59"/>
        <v>1.1728326753648533E-2</v>
      </c>
      <c r="V144" s="5">
        <f t="shared" ca="1" si="46"/>
        <v>9.3830367193895101E-7</v>
      </c>
      <c r="W144" s="5">
        <f t="shared" ca="1" si="60"/>
        <v>-1.3073480760687725E-5</v>
      </c>
      <c r="X144" s="5">
        <f t="shared" ca="1" si="61"/>
        <v>107.31694500863132</v>
      </c>
      <c r="Y144" s="5">
        <f t="shared" ca="1" si="62"/>
        <v>107.64094584605508</v>
      </c>
      <c r="Z144" s="5">
        <f t="shared" ca="1" si="63"/>
        <v>3.3286525372412854E-3</v>
      </c>
      <c r="AA144" s="5">
        <f t="shared" ca="1" si="64"/>
        <v>-1.4011784432626675E-5</v>
      </c>
      <c r="AB144" s="4">
        <f t="shared" ca="1" si="65"/>
        <v>107.64426048680788</v>
      </c>
      <c r="AC144" s="30">
        <f t="shared" ca="1" si="66"/>
        <v>3.0499887799659842E-3</v>
      </c>
      <c r="AD144" s="30">
        <f t="shared" ca="1" si="67"/>
        <v>3.049988779965959E-3</v>
      </c>
      <c r="AE144" s="32">
        <f t="shared" ca="1" si="68"/>
        <v>2.5153490401663703E-17</v>
      </c>
      <c r="AF144" s="4">
        <f t="shared" si="47"/>
        <v>0.49199999999999999</v>
      </c>
      <c r="AG144" s="4">
        <f t="shared" ca="1" si="48"/>
        <v>2.3116121703526145</v>
      </c>
      <c r="AH144" s="4">
        <f t="shared" ca="1" si="49"/>
        <v>2.2765408145191142</v>
      </c>
      <c r="AI144" s="8">
        <f t="shared" ca="1" si="69"/>
        <v>-1.0399532675053336E-2</v>
      </c>
      <c r="AJ144" s="4">
        <f t="shared" ca="1" si="50"/>
        <v>1.3467678899031554E-2</v>
      </c>
      <c r="AK144" s="4">
        <f t="shared" ca="1" si="70"/>
        <v>1.0159053216227121E-2</v>
      </c>
      <c r="AL144" s="4">
        <f t="shared" ca="1" si="51"/>
        <v>-1.0399532675053336E-2</v>
      </c>
      <c r="AM144" s="5">
        <f t="shared" ca="1" si="71"/>
        <v>-3.3286525372412854E-3</v>
      </c>
      <c r="AN144" s="5">
        <f t="shared" ca="1" si="72"/>
        <v>1.4011784432626675E-5</v>
      </c>
      <c r="AO144" s="5">
        <f t="shared" ca="1" si="52"/>
        <v>1.0774574096449775E-6</v>
      </c>
      <c r="AQ144" s="24">
        <f t="shared" ca="1" si="73"/>
        <v>-4.9376125945801588E-6</v>
      </c>
      <c r="AT144">
        <v>137</v>
      </c>
      <c r="AU144" s="12">
        <v>0.652284584827037</v>
      </c>
      <c r="AV144" s="12">
        <v>7.3067022793353251</v>
      </c>
      <c r="AW144" s="12">
        <v>-0.8066271453445103</v>
      </c>
    </row>
    <row r="145" spans="2:49" x14ac:dyDescent="0.2">
      <c r="B145" s="2">
        <v>129</v>
      </c>
      <c r="C145">
        <f t="shared" ref="C145:C208" ca="1" si="74">RAND()+sim_num*0</f>
        <v>0.66853583675311812</v>
      </c>
      <c r="D145">
        <f ca="1">SQRT(-2*LN(C145))</f>
        <v>0.89740211295550465</v>
      </c>
      <c r="E145">
        <f ca="1">D145*COS(2*PI()*C146)</f>
        <v>0.78819818829416544</v>
      </c>
      <c r="F145">
        <f t="shared" ref="F145:F208" ca="1" si="75">RAND()+sim_num*0</f>
        <v>0.67660504589636206</v>
      </c>
      <c r="G145">
        <f ca="1">SQRT(-2*LN(F145))</f>
        <v>0.88393163190247792</v>
      </c>
      <c r="H145">
        <f ca="1">G145*COS(2*PI()*F146)</f>
        <v>0.39583733669768784</v>
      </c>
      <c r="I145" s="8">
        <f t="shared" ref="I145:I208" ca="1" si="76">IFERROR(MIN(Leverage_Cap,-AL145/(1+AL145)),Leverage_Cap)</f>
        <v>8.1337046489746174E-3</v>
      </c>
      <c r="J145" s="14">
        <f t="shared" ref="J145:J208" ca="1" si="77">IFERROR(SQRT(sigma_unit*sigma_unit-I145*I145*sigma_unit_m*sigma_unit_m),0)</f>
        <v>3.1622734760199779E-3</v>
      </c>
      <c r="K145" s="14">
        <f t="shared" ref="K145:K208" ca="1" si="78">EXP(mu_unit_E+J145*E145)-1</f>
        <v>2.8966855339678244E-3</v>
      </c>
      <c r="L145" s="8">
        <f t="shared" ca="1" si="53"/>
        <v>106.77577784614283</v>
      </c>
      <c r="M145" s="8">
        <f t="shared" ca="1" si="54"/>
        <v>107.08507369720792</v>
      </c>
      <c r="N145" s="14">
        <f t="shared" ref="N145:N208" ca="1" si="79">EXP(mu_unit_m+sigma_unit_m*H145)-1</f>
        <v>2.9039166887967482E-4</v>
      </c>
      <c r="O145" s="8">
        <f t="shared" ca="1" si="55"/>
        <v>0.86848264066505276</v>
      </c>
      <c r="P145" s="8">
        <f t="shared" ca="1" si="56"/>
        <v>0.86873484078846852</v>
      </c>
      <c r="Q145" s="25">
        <f t="shared" ref="Q145:Q208" si="80">EXP(r_OIS/t_per_yr)-1</f>
        <v>8.000320008538786E-5</v>
      </c>
      <c r="R145" s="8">
        <f t="shared" ca="1" si="57"/>
        <v>0.86848264066505276</v>
      </c>
      <c r="S145" s="5">
        <f t="shared" ref="S145:S208" ca="1" si="81">R145*Q145</f>
        <v>6.9481390471812227E-5</v>
      </c>
      <c r="T145" s="8">
        <f t="shared" ca="1" si="58"/>
        <v>2.5157211017166345E-3</v>
      </c>
      <c r="U145" s="8">
        <f t="shared" ca="1" si="59"/>
        <v>7.0639812919310926E-3</v>
      </c>
      <c r="V145" s="5">
        <f t="shared" ref="V145:V208" ca="1" si="82">U145*Q145</f>
        <v>5.6514110869779986E-7</v>
      </c>
      <c r="W145" s="5">
        <f t="shared" ca="1" si="60"/>
        <v>2.0513213162986714E-6</v>
      </c>
      <c r="X145" s="5">
        <f t="shared" ca="1" si="61"/>
        <v>107.64426048680788</v>
      </c>
      <c r="Y145" s="5">
        <f t="shared" ca="1" si="62"/>
        <v>107.95380853799638</v>
      </c>
      <c r="Z145" s="5">
        <f t="shared" ca="1" si="63"/>
        <v>2.4462397112448224E-3</v>
      </c>
      <c r="AA145" s="5">
        <f t="shared" ca="1" si="64"/>
        <v>1.4861802076008716E-6</v>
      </c>
      <c r="AB145" s="4">
        <f t="shared" ca="1" si="65"/>
        <v>107.95625626388784</v>
      </c>
      <c r="AC145" s="30">
        <f t="shared" ca="1" si="66"/>
        <v>2.8983967716345038E-3</v>
      </c>
      <c r="AD145" s="30">
        <f t="shared" ca="1" si="67"/>
        <v>2.8983967716345472E-3</v>
      </c>
      <c r="AE145" s="32">
        <f t="shared" ca="1" si="68"/>
        <v>-4.3368086899420177E-17</v>
      </c>
      <c r="AF145" s="4">
        <f t="shared" ref="AF145:AF208" si="83">($B$266-B144)/t_per_yr</f>
        <v>0.48799999999999999</v>
      </c>
      <c r="AG145" s="4">
        <f t="shared" ref="AG145:AG208" ca="1" si="84">(LN(X145/strike)+(r_OIS+sigma*sigma*0.5)*AF145)/(sigma*SQRT(AF145))</f>
        <v>2.4058211443758926</v>
      </c>
      <c r="AH145" s="4">
        <f t="shared" ref="AH145:AH208" ca="1" si="85">AG145-sigma*SQRT(AF145)</f>
        <v>2.3708926459827464</v>
      </c>
      <c r="AI145" s="8">
        <f t="shared" ca="1" si="69"/>
        <v>-8.0680812589305484E-3</v>
      </c>
      <c r="AJ145" s="4">
        <f t="shared" ref="AJ145:AJ208" ca="1" si="86">IF(X145&lt;=0,strike*EXP(-r_OIS*AF145),strike*EXP(-r_OIS*AF145)*NORMDIST(-AH145,0,1,TRUE)-X145*NORMDIST(-AG145,0,1,TRUE))</f>
        <v>1.0159053216227121E-2</v>
      </c>
      <c r="AK145" s="4">
        <f t="shared" ca="1" si="70"/>
        <v>7.6880951962124966E-3</v>
      </c>
      <c r="AL145" s="4">
        <f t="shared" ref="AL145:AL208" ca="1" si="87">IF(MOD(B144,rebal_interv)=0,AI145,AL144)</f>
        <v>-8.0680812589305484E-3</v>
      </c>
      <c r="AM145" s="5">
        <f t="shared" ca="1" si="71"/>
        <v>-2.4462397112448224E-3</v>
      </c>
      <c r="AN145" s="5">
        <f t="shared" ca="1" si="72"/>
        <v>-1.4861802076008716E-6</v>
      </c>
      <c r="AO145" s="5">
        <f t="shared" ref="AO145:AO208" ca="1" si="88">AJ145*Q145</f>
        <v>8.1275676713592142E-7</v>
      </c>
      <c r="AQ145" s="24">
        <f t="shared" ca="1" si="73"/>
        <v>2.4044885329336838E-5</v>
      </c>
      <c r="AT145">
        <v>138</v>
      </c>
      <c r="AU145" s="12">
        <v>-0.98754385132067168</v>
      </c>
      <c r="AV145" s="12">
        <v>-14.166558934406876</v>
      </c>
      <c r="AW145" s="12">
        <v>-9.3304001593802273</v>
      </c>
    </row>
    <row r="146" spans="2:49" x14ac:dyDescent="0.2">
      <c r="B146" s="2">
        <v>130</v>
      </c>
      <c r="C146">
        <f t="shared" ca="1" si="74"/>
        <v>0.9206647006683758</v>
      </c>
      <c r="D146" t="s">
        <v>10</v>
      </c>
      <c r="E146">
        <f ca="1">D145*SIN(2*PI()*C146)</f>
        <v>-0.42903865595864393</v>
      </c>
      <c r="F146">
        <f t="shared" ca="1" si="75"/>
        <v>0.17610126097768719</v>
      </c>
      <c r="G146" t="s">
        <v>10</v>
      </c>
      <c r="H146">
        <f ca="1">G145*SIN(2*PI()*F146)</f>
        <v>0.79034671679830437</v>
      </c>
      <c r="I146" s="8">
        <f t="shared" ca="1" si="76"/>
        <v>6.3108418299749431E-3</v>
      </c>
      <c r="J146" s="14">
        <f t="shared" ca="1" si="77"/>
        <v>3.1622751413041468E-3</v>
      </c>
      <c r="K146" s="14">
        <f t="shared" ca="1" si="78"/>
        <v>-9.5628074825504505E-4</v>
      </c>
      <c r="L146" s="8">
        <f t="shared" ref="L146:L209" ca="1" si="89">AB145-O146</f>
        <v>107.2792339865578</v>
      </c>
      <c r="M146" s="8">
        <f t="shared" ref="M146:M209" ca="1" si="90">L146*(1+K146)</f>
        <v>107.1766449204089</v>
      </c>
      <c r="N146" s="14">
        <f t="shared" ca="1" si="79"/>
        <v>5.4000490344341401E-4</v>
      </c>
      <c r="O146" s="8">
        <f t="shared" ref="O146:O209" ca="1" si="91">-AB145*AL146</f>
        <v>0.67702227733003861</v>
      </c>
      <c r="P146" s="8">
        <f t="shared" ref="P146:P209" ca="1" si="92">O146*(1+N146)</f>
        <v>0.67738787267953726</v>
      </c>
      <c r="Q146" s="25">
        <f t="shared" si="80"/>
        <v>8.000320008538786E-5</v>
      </c>
      <c r="R146" s="8">
        <f t="shared" ref="R146:R209" ca="1" si="93">-AL146*AB145</f>
        <v>0.67702227733003861</v>
      </c>
      <c r="S146" s="5">
        <f t="shared" ca="1" si="81"/>
        <v>5.416394871550003E-5</v>
      </c>
      <c r="T146" s="8">
        <f t="shared" ref="T146:T209" ca="1" si="94">R146*K146</f>
        <v>-6.4742336995050399E-4</v>
      </c>
      <c r="U146" s="8">
        <f t="shared" ref="U146:U209" ca="1" si="95">-AL146*I146*AB145</f>
        <v>4.2725805075993044E-3</v>
      </c>
      <c r="V146" s="5">
        <f t="shared" ca="1" si="82"/>
        <v>3.418201132303952E-7</v>
      </c>
      <c r="W146" s="5">
        <f t="shared" ref="W146:W209" ca="1" si="96">U146*N146</f>
        <v>2.307214424460375E-6</v>
      </c>
      <c r="X146" s="5">
        <f t="shared" ref="X146:X209" ca="1" si="97">AB145</f>
        <v>107.95625626388784</v>
      </c>
      <c r="Y146" s="5">
        <f t="shared" ref="Y146:Y209" ca="1" si="98">M146+P146</f>
        <v>107.85403279308844</v>
      </c>
      <c r="Z146" s="5">
        <f t="shared" ref="Z146:Z209" ca="1" si="99">MAX(-Y146+0.1,-S146+T146)</f>
        <v>-7.01587318666004E-4</v>
      </c>
      <c r="AA146" s="5">
        <f t="shared" ref="AA146:AA209" ca="1" si="100">MAX(-(Y146+Z146),-V146+W146)</f>
        <v>1.9653943112299797E-6</v>
      </c>
      <c r="AB146" s="4">
        <f t="shared" ref="AB146:AB209" ca="1" si="101">SUM(Y146:AA146)</f>
        <v>107.85333317116407</v>
      </c>
      <c r="AC146" s="30">
        <f t="shared" ref="AC146:AC209" ca="1" si="102">AB146/X146-1</f>
        <v>-9.5337775026382854E-4</v>
      </c>
      <c r="AD146" s="30">
        <f t="shared" ref="AD146:AD209" ca="1" si="103">K146+I146*(N146-Q146)</f>
        <v>-9.5337775026363349E-4</v>
      </c>
      <c r="AE146" s="32">
        <f t="shared" ref="AE146:AE209" ca="1" si="104">AC146-AD146</f>
        <v>-1.9504797083014225E-16</v>
      </c>
      <c r="AF146" s="4">
        <f t="shared" si="83"/>
        <v>0.48399999999999999</v>
      </c>
      <c r="AG146" s="4">
        <f t="shared" ca="1" si="84"/>
        <v>2.4965010501382601</v>
      </c>
      <c r="AH146" s="4">
        <f t="shared" ca="1" si="85"/>
        <v>2.4617159958764079</v>
      </c>
      <c r="AI146" s="8">
        <f t="shared" ref="AI146:AI209" ca="1" si="105">IF(X146&lt;=0,-1,NORMDIST(AG146,0,1,TRUE)-1)</f>
        <v>-6.2712648693108441E-3</v>
      </c>
      <c r="AJ146" s="4">
        <f t="shared" ca="1" si="86"/>
        <v>7.6880951962124966E-3</v>
      </c>
      <c r="AK146" s="4">
        <f t="shared" ref="AK146:AK209" ca="1" si="106">AJ147</f>
        <v>8.1263162170689407E-3</v>
      </c>
      <c r="AL146" s="4">
        <f t="shared" ca="1" si="87"/>
        <v>-6.2712648693108441E-3</v>
      </c>
      <c r="AM146" s="5">
        <f t="shared" ref="AM146:AM209" ca="1" si="107">-Z146</f>
        <v>7.01587318666004E-4</v>
      </c>
      <c r="AN146" s="5">
        <f t="shared" ref="AN146:AN209" ca="1" si="108">-AA146</f>
        <v>-1.9653943112299797E-6</v>
      </c>
      <c r="AO146" s="5">
        <f t="shared" ca="1" si="88"/>
        <v>6.1507221825809757E-7</v>
      </c>
      <c r="AQ146" s="24">
        <f t="shared" ref="AQ146:AQ209" ca="1" si="109">AJ146-AK146+AM146+AN146+AO146</f>
        <v>2.6201597571658803E-4</v>
      </c>
      <c r="AT146">
        <v>139</v>
      </c>
      <c r="AU146" s="12">
        <v>0.70927488614010037</v>
      </c>
      <c r="AV146" s="12">
        <v>-2.0712756381623207</v>
      </c>
      <c r="AW146" s="12">
        <v>-8.549377632744978</v>
      </c>
    </row>
    <row r="147" spans="2:49" x14ac:dyDescent="0.2">
      <c r="B147" s="2">
        <v>131</v>
      </c>
      <c r="C147">
        <f t="shared" ca="1" si="74"/>
        <v>0.74326247202007312</v>
      </c>
      <c r="D147">
        <f ca="1">SQRT(-2*LN(C147))</f>
        <v>0.77033244363867948</v>
      </c>
      <c r="E147">
        <f ca="1">D147*COS(2*PI()*C148)</f>
        <v>0.33427075668513517</v>
      </c>
      <c r="F147">
        <f t="shared" ca="1" si="75"/>
        <v>0.52954417530221964</v>
      </c>
      <c r="G147">
        <f ca="1">SQRT(-2*LN(F147))</f>
        <v>1.1275980570112931</v>
      </c>
      <c r="H147">
        <f ca="1">G147*COS(2*PI()*F148)</f>
        <v>0.17020635842861895</v>
      </c>
      <c r="I147" s="8">
        <f t="shared" ca="1" si="76"/>
        <v>6.6707850205052766E-3</v>
      </c>
      <c r="J147" s="14">
        <f t="shared" ca="1" si="77"/>
        <v>3.1622748457796777E-3</v>
      </c>
      <c r="K147" s="14">
        <f t="shared" ca="1" si="78"/>
        <v>1.4581180273924854E-3</v>
      </c>
      <c r="L147" s="8">
        <f t="shared" ca="1" si="89"/>
        <v>107.1386343738655</v>
      </c>
      <c r="M147" s="8">
        <f t="shared" ca="1" si="90"/>
        <v>107.29485514807625</v>
      </c>
      <c r="N147" s="14">
        <f t="shared" ca="1" si="79"/>
        <v>1.4765885347101104E-4</v>
      </c>
      <c r="O147" s="8">
        <f t="shared" ca="1" si="91"/>
        <v>0.71469879729857366</v>
      </c>
      <c r="P147" s="8">
        <f t="shared" ca="1" si="92"/>
        <v>0.71480432890355983</v>
      </c>
      <c r="Q147" s="25">
        <f t="shared" si="80"/>
        <v>8.000320008538786E-5</v>
      </c>
      <c r="R147" s="8">
        <f t="shared" ca="1" si="93"/>
        <v>0.71469879729857366</v>
      </c>
      <c r="S147" s="5">
        <f t="shared" ca="1" si="81"/>
        <v>5.7178190881063851E-5</v>
      </c>
      <c r="T147" s="8">
        <f t="shared" ca="1" si="94"/>
        <v>1.042115200496778E-3</v>
      </c>
      <c r="U147" s="8">
        <f t="shared" ca="1" si="95"/>
        <v>4.7676020311924628E-3</v>
      </c>
      <c r="V147" s="5">
        <f t="shared" ca="1" si="82"/>
        <v>3.8142341922899218E-7</v>
      </c>
      <c r="W147" s="5">
        <f t="shared" ca="1" si="96"/>
        <v>7.0397864973194246E-7</v>
      </c>
      <c r="X147" s="5">
        <f t="shared" ca="1" si="97"/>
        <v>107.85333317116407</v>
      </c>
      <c r="Y147" s="5">
        <f t="shared" ca="1" si="98"/>
        <v>108.00965947697981</v>
      </c>
      <c r="Z147" s="5">
        <f t="shared" ca="1" si="99"/>
        <v>9.8493700961571401E-4</v>
      </c>
      <c r="AA147" s="5">
        <f t="shared" ca="1" si="100"/>
        <v>3.2255523050295028E-7</v>
      </c>
      <c r="AB147" s="4">
        <f t="shared" ca="1" si="101"/>
        <v>108.01064473654465</v>
      </c>
      <c r="AC147" s="30">
        <f t="shared" ca="1" si="102"/>
        <v>1.4585693437116909E-3</v>
      </c>
      <c r="AD147" s="30">
        <f t="shared" ca="1" si="103"/>
        <v>1.4585693437116428E-3</v>
      </c>
      <c r="AE147" s="32">
        <f t="shared" ca="1" si="104"/>
        <v>4.8138576458356397E-17</v>
      </c>
      <c r="AF147" s="4">
        <f t="shared" si="83"/>
        <v>0.48</v>
      </c>
      <c r="AG147" s="4">
        <f t="shared" ca="1" si="84"/>
        <v>2.4768930453712876</v>
      </c>
      <c r="AH147" s="4">
        <f t="shared" ca="1" si="85"/>
        <v>2.4422520292199099</v>
      </c>
      <c r="AI147" s="8">
        <f t="shared" ca="1" si="105"/>
        <v>-6.6265805263926447E-3</v>
      </c>
      <c r="AJ147" s="4">
        <f t="shared" ca="1" si="86"/>
        <v>8.1263162170689407E-3</v>
      </c>
      <c r="AK147" s="4">
        <f t="shared" ca="1" si="106"/>
        <v>6.9356155547143361E-3</v>
      </c>
      <c r="AL147" s="4">
        <f t="shared" ca="1" si="87"/>
        <v>-6.6265805263926447E-3</v>
      </c>
      <c r="AM147" s="5">
        <f t="shared" ca="1" si="107"/>
        <v>-9.8493700961571401E-4</v>
      </c>
      <c r="AN147" s="5">
        <f t="shared" ca="1" si="108"/>
        <v>-3.2255523050295028E-7</v>
      </c>
      <c r="AO147" s="5">
        <f t="shared" ca="1" si="88"/>
        <v>6.5013130227129859E-7</v>
      </c>
      <c r="AQ147" s="24">
        <f t="shared" ca="1" si="109"/>
        <v>2.0609122881065891E-4</v>
      </c>
      <c r="AT147">
        <v>140</v>
      </c>
      <c r="AU147" s="12">
        <v>-5.8047704827936597</v>
      </c>
      <c r="AV147" s="12">
        <v>-38.19427814683548</v>
      </c>
      <c r="AW147" s="12">
        <v>2.7392830692287062</v>
      </c>
    </row>
    <row r="148" spans="2:49" x14ac:dyDescent="0.2">
      <c r="B148" s="2">
        <v>132</v>
      </c>
      <c r="C148">
        <f t="shared" ca="1" si="74"/>
        <v>0.82143683504702081</v>
      </c>
      <c r="D148" t="s">
        <v>10</v>
      </c>
      <c r="E148">
        <f ca="1">D147*SIN(2*PI()*C148)</f>
        <v>-0.69402819463440135</v>
      </c>
      <c r="F148">
        <f t="shared" ca="1" si="75"/>
        <v>0.22588402878927316</v>
      </c>
      <c r="G148" t="s">
        <v>10</v>
      </c>
      <c r="H148">
        <f ca="1">G147*SIN(2*PI()*F148)</f>
        <v>1.1146780583316924</v>
      </c>
      <c r="I148" s="8">
        <f t="shared" ca="1" si="76"/>
        <v>5.7842699899931628E-3</v>
      </c>
      <c r="J148" s="14">
        <f t="shared" ca="1" si="77"/>
        <v>3.1622755441119096E-3</v>
      </c>
      <c r="K148" s="14">
        <f t="shared" ca="1" si="78"/>
        <v>-1.7930988607403053E-3</v>
      </c>
      <c r="L148" s="8">
        <f t="shared" ca="1" si="89"/>
        <v>107.3894750189514</v>
      </c>
      <c r="M148" s="8">
        <f t="shared" ca="1" si="90"/>
        <v>107.19691507363942</v>
      </c>
      <c r="N148" s="14">
        <f t="shared" ca="1" si="79"/>
        <v>7.452618741594641E-4</v>
      </c>
      <c r="O148" s="8">
        <f t="shared" ca="1" si="91"/>
        <v>0.62116971759324113</v>
      </c>
      <c r="P148" s="8">
        <f t="shared" ca="1" si="92"/>
        <v>0.62163265170114579</v>
      </c>
      <c r="Q148" s="25">
        <f t="shared" si="80"/>
        <v>8.000320008538786E-5</v>
      </c>
      <c r="R148" s="8">
        <f t="shared" ca="1" si="93"/>
        <v>0.62116971759324113</v>
      </c>
      <c r="S148" s="5">
        <f t="shared" ca="1" si="81"/>
        <v>4.9695565203595939E-5</v>
      </c>
      <c r="T148" s="8">
        <f t="shared" ca="1" si="94"/>
        <v>-1.1138187129428178E-3</v>
      </c>
      <c r="U148" s="8">
        <f t="shared" ca="1" si="95"/>
        <v>3.5930133561671122E-3</v>
      </c>
      <c r="V148" s="5">
        <f t="shared" ca="1" si="82"/>
        <v>2.8745256644290843E-7</v>
      </c>
      <c r="W148" s="5">
        <f t="shared" ca="1" si="96"/>
        <v>2.6777358676970882E-6</v>
      </c>
      <c r="X148" s="5">
        <f t="shared" ca="1" si="97"/>
        <v>108.01064473654465</v>
      </c>
      <c r="Y148" s="5">
        <f t="shared" ca="1" si="98"/>
        <v>107.81854772534057</v>
      </c>
      <c r="Z148" s="5">
        <f t="shared" ca="1" si="99"/>
        <v>-1.1635142781464137E-3</v>
      </c>
      <c r="AA148" s="5">
        <f t="shared" ca="1" si="100"/>
        <v>2.3902833012541799E-6</v>
      </c>
      <c r="AB148" s="4">
        <f t="shared" ca="1" si="101"/>
        <v>107.81738660134572</v>
      </c>
      <c r="AC148" s="30">
        <f t="shared" ca="1" si="102"/>
        <v>-1.789250824956401E-3</v>
      </c>
      <c r="AD148" s="30">
        <f t="shared" ca="1" si="103"/>
        <v>-1.7892508249562761E-3</v>
      </c>
      <c r="AE148" s="32">
        <f t="shared" ca="1" si="104"/>
        <v>-1.2490009027033011E-16</v>
      </c>
      <c r="AF148" s="4">
        <f t="shared" si="83"/>
        <v>0.47599999999999998</v>
      </c>
      <c r="AG148" s="4">
        <f t="shared" ca="1" si="84"/>
        <v>2.5270653672279075</v>
      </c>
      <c r="AH148" s="4">
        <f t="shared" ca="1" si="85"/>
        <v>2.4925689906065869</v>
      </c>
      <c r="AI148" s="8">
        <f t="shared" ca="1" si="105"/>
        <v>-5.7510046265196735E-3</v>
      </c>
      <c r="AJ148" s="4">
        <f t="shared" ca="1" si="86"/>
        <v>6.9356155547143361E-3</v>
      </c>
      <c r="AK148" s="4">
        <f t="shared" ca="1" si="106"/>
        <v>7.9011639096183695E-3</v>
      </c>
      <c r="AL148" s="4">
        <f t="shared" ca="1" si="87"/>
        <v>-5.7510046265196735E-3</v>
      </c>
      <c r="AM148" s="5">
        <f t="shared" ca="1" si="107"/>
        <v>1.1635142781464137E-3</v>
      </c>
      <c r="AN148" s="5">
        <f t="shared" ca="1" si="108"/>
        <v>-2.3902833012541799E-6</v>
      </c>
      <c r="AO148" s="5">
        <f t="shared" ca="1" si="88"/>
        <v>5.5487143893913933E-7</v>
      </c>
      <c r="AQ148" s="24">
        <f t="shared" ca="1" si="109"/>
        <v>1.9613051138006534E-4</v>
      </c>
      <c r="AT148">
        <v>141</v>
      </c>
      <c r="AU148" s="12">
        <v>-3.930183162476588E-2</v>
      </c>
      <c r="AV148" s="12">
        <v>-3.6792603175129095</v>
      </c>
      <c r="AW148" s="12">
        <v>-1.6788756133883829</v>
      </c>
    </row>
    <row r="149" spans="2:49" x14ac:dyDescent="0.2">
      <c r="B149" s="2">
        <v>133</v>
      </c>
      <c r="C149">
        <f t="shared" ca="1" si="74"/>
        <v>0.41226727536928376</v>
      </c>
      <c r="D149">
        <f ca="1">SQRT(-2*LN(C149))</f>
        <v>1.3312275638224231</v>
      </c>
      <c r="E149">
        <f ca="1">D149*COS(2*PI()*C150)</f>
        <v>-0.79802104327099788</v>
      </c>
      <c r="F149">
        <f t="shared" ca="1" si="75"/>
        <v>0.51622980872465385</v>
      </c>
      <c r="G149">
        <f ca="1">SQRT(-2*LN(F149))</f>
        <v>1.1499593444126697</v>
      </c>
      <c r="H149">
        <f ca="1">G149*COS(2*PI()*F150)</f>
        <v>-0.58115073492655533</v>
      </c>
      <c r="I149" s="8">
        <f t="shared" ca="1" si="76"/>
        <v>6.5541262993105438E-3</v>
      </c>
      <c r="J149" s="14">
        <f t="shared" ca="1" si="77"/>
        <v>3.1622749433550812E-3</v>
      </c>
      <c r="K149" s="14">
        <f t="shared" ca="1" si="78"/>
        <v>-2.1213087869217384E-3</v>
      </c>
      <c r="L149" s="8">
        <f t="shared" ca="1" si="89"/>
        <v>107.11533914002848</v>
      </c>
      <c r="M149" s="8">
        <f t="shared" ca="1" si="90"/>
        <v>106.88811442989663</v>
      </c>
      <c r="N149" s="14">
        <f t="shared" ca="1" si="79"/>
        <v>-3.2749835795098381E-4</v>
      </c>
      <c r="O149" s="8">
        <f t="shared" ca="1" si="91"/>
        <v>0.70204746131722873</v>
      </c>
      <c r="P149" s="8">
        <f t="shared" ca="1" si="92"/>
        <v>0.70181754192644363</v>
      </c>
      <c r="Q149" s="25">
        <f t="shared" si="80"/>
        <v>8.000320008538786E-5</v>
      </c>
      <c r="R149" s="8">
        <f t="shared" ca="1" si="93"/>
        <v>0.70204746131722873</v>
      </c>
      <c r="S149" s="5">
        <f t="shared" ca="1" si="81"/>
        <v>5.6166043517200847E-5</v>
      </c>
      <c r="T149" s="8">
        <f t="shared" ca="1" si="94"/>
        <v>-1.4892594485283366E-3</v>
      </c>
      <c r="U149" s="8">
        <f t="shared" ca="1" si="95"/>
        <v>4.6013077295834507E-3</v>
      </c>
      <c r="V149" s="5">
        <f t="shared" ca="1" si="82"/>
        <v>3.6811934294430657E-7</v>
      </c>
      <c r="W149" s="5">
        <f t="shared" ca="1" si="96"/>
        <v>-1.5069207258657497E-6</v>
      </c>
      <c r="X149" s="5">
        <f t="shared" ca="1" si="97"/>
        <v>107.81738660134572</v>
      </c>
      <c r="Y149" s="5">
        <f t="shared" ca="1" si="98"/>
        <v>107.58993197182308</v>
      </c>
      <c r="Z149" s="5">
        <f t="shared" ca="1" si="99"/>
        <v>-1.5454254920455374E-3</v>
      </c>
      <c r="AA149" s="5">
        <f t="shared" ca="1" si="100"/>
        <v>-1.8750400688100563E-6</v>
      </c>
      <c r="AB149" s="4">
        <f t="shared" ca="1" si="101"/>
        <v>107.58838467129097</v>
      </c>
      <c r="AC149" s="30">
        <f t="shared" ca="1" si="102"/>
        <v>-2.1239796036003344E-3</v>
      </c>
      <c r="AD149" s="30">
        <f t="shared" ca="1" si="103"/>
        <v>-2.1239796036002746E-3</v>
      </c>
      <c r="AE149" s="32">
        <f t="shared" ca="1" si="104"/>
        <v>-5.9847959921199845E-17</v>
      </c>
      <c r="AF149" s="4">
        <f t="shared" si="83"/>
        <v>0.47199999999999998</v>
      </c>
      <c r="AG149" s="4">
        <f t="shared" ca="1" si="84"/>
        <v>2.4831424756444673</v>
      </c>
      <c r="AH149" s="4">
        <f t="shared" ca="1" si="85"/>
        <v>2.448791347569832</v>
      </c>
      <c r="AI149" s="8">
        <f t="shared" ca="1" si="105"/>
        <v>-6.5114494373068599E-3</v>
      </c>
      <c r="AJ149" s="4">
        <f t="shared" ca="1" si="86"/>
        <v>7.9011639096183695E-3</v>
      </c>
      <c r="AK149" s="4">
        <f t="shared" ca="1" si="106"/>
        <v>9.2645127021463436E-3</v>
      </c>
      <c r="AL149" s="4">
        <f t="shared" ca="1" si="87"/>
        <v>-6.5114494373068599E-3</v>
      </c>
      <c r="AM149" s="5">
        <f t="shared" ca="1" si="107"/>
        <v>1.5454254920455374E-3</v>
      </c>
      <c r="AN149" s="5">
        <f t="shared" ca="1" si="108"/>
        <v>1.8750400688100563E-6</v>
      </c>
      <c r="AO149" s="5">
        <f t="shared" ca="1" si="88"/>
        <v>6.3211839716864382E-7</v>
      </c>
      <c r="AQ149" s="24">
        <f t="shared" ca="1" si="109"/>
        <v>1.8458385798354192E-4</v>
      </c>
      <c r="AT149">
        <v>142</v>
      </c>
      <c r="AU149" s="12">
        <v>-3.2765227531450076</v>
      </c>
      <c r="AV149" s="12">
        <v>1.8387262400473399</v>
      </c>
      <c r="AW149" s="12">
        <v>7.6111906853741056</v>
      </c>
    </row>
    <row r="150" spans="2:49" x14ac:dyDescent="0.2">
      <c r="B150" s="2">
        <v>134</v>
      </c>
      <c r="C150">
        <f t="shared" ca="1" si="74"/>
        <v>0.64769051701367997</v>
      </c>
      <c r="D150" t="s">
        <v>10</v>
      </c>
      <c r="E150">
        <f ca="1">D149*SIN(2*PI()*C150)</f>
        <v>-1.0655182969697197</v>
      </c>
      <c r="F150">
        <f t="shared" ca="1" si="75"/>
        <v>0.33432131462144432</v>
      </c>
      <c r="G150" t="s">
        <v>10</v>
      </c>
      <c r="H150">
        <f ca="1">G149*SIN(2*PI()*F150)</f>
        <v>0.99230555631637063</v>
      </c>
      <c r="I150" s="8">
        <f t="shared" ca="1" si="76"/>
        <v>7.6262004844287485E-3</v>
      </c>
      <c r="J150" s="14">
        <f t="shared" ca="1" si="77"/>
        <v>3.1622739818722963E-3</v>
      </c>
      <c r="K150" s="14">
        <f t="shared" ca="1" si="78"/>
        <v>-2.9650562997614038E-3</v>
      </c>
      <c r="L150" s="8">
        <f t="shared" ca="1" si="89"/>
        <v>106.77410394803799</v>
      </c>
      <c r="M150" s="8">
        <f t="shared" ca="1" si="90"/>
        <v>106.45751271847548</v>
      </c>
      <c r="N150" s="14">
        <f t="shared" ca="1" si="79"/>
        <v>6.6781202578525267E-4</v>
      </c>
      <c r="O150" s="8">
        <f t="shared" ca="1" si="91"/>
        <v>0.81428072325297296</v>
      </c>
      <c r="P150" s="8">
        <f t="shared" ca="1" si="92"/>
        <v>0.81482450971232645</v>
      </c>
      <c r="Q150" s="25">
        <f t="shared" si="80"/>
        <v>8.000320008538786E-5</v>
      </c>
      <c r="R150" s="8">
        <f t="shared" ca="1" si="93"/>
        <v>0.81428072325297296</v>
      </c>
      <c r="S150" s="5">
        <f t="shared" ca="1" si="81"/>
        <v>6.514506362808193E-5</v>
      </c>
      <c r="T150" s="8">
        <f t="shared" ca="1" si="94"/>
        <v>-2.4143881882554997E-3</v>
      </c>
      <c r="U150" s="8">
        <f t="shared" ca="1" si="95"/>
        <v>6.209868046132814E-3</v>
      </c>
      <c r="V150" s="5">
        <f t="shared" ca="1" si="82"/>
        <v>4.9680931579862011E-7</v>
      </c>
      <c r="W150" s="5">
        <f t="shared" ca="1" si="96"/>
        <v>4.1470245597470637E-6</v>
      </c>
      <c r="X150" s="5">
        <f t="shared" ca="1" si="97"/>
        <v>107.58838467129097</v>
      </c>
      <c r="Y150" s="5">
        <f t="shared" ca="1" si="98"/>
        <v>107.27233722818781</v>
      </c>
      <c r="Z150" s="5">
        <f t="shared" ca="1" si="99"/>
        <v>-2.4795332518835816E-3</v>
      </c>
      <c r="AA150" s="5">
        <f t="shared" ca="1" si="100"/>
        <v>3.6502152439484437E-6</v>
      </c>
      <c r="AB150" s="4">
        <f t="shared" ca="1" si="101"/>
        <v>107.26986134515117</v>
      </c>
      <c r="AC150" s="30">
        <f t="shared" ca="1" si="102"/>
        <v>-2.9605735518101195E-3</v>
      </c>
      <c r="AD150" s="30">
        <f t="shared" ca="1" si="103"/>
        <v>-2.9605735518101E-3</v>
      </c>
      <c r="AE150" s="32">
        <f t="shared" ca="1" si="104"/>
        <v>-1.951563910473908E-17</v>
      </c>
      <c r="AF150" s="4">
        <f t="shared" si="83"/>
        <v>0.46800000000000003</v>
      </c>
      <c r="AG150" s="4">
        <f t="shared" ca="1" si="84"/>
        <v>2.4290854703014473</v>
      </c>
      <c r="AH150" s="4">
        <f t="shared" ca="1" si="85"/>
        <v>2.3948802075484732</v>
      </c>
      <c r="AI150" s="8">
        <f t="shared" ca="1" si="105"/>
        <v>-7.5684817254279002E-3</v>
      </c>
      <c r="AJ150" s="4">
        <f t="shared" ca="1" si="86"/>
        <v>9.2645127021463436E-3</v>
      </c>
      <c r="AK150" s="4">
        <f t="shared" ca="1" si="106"/>
        <v>1.1666899842136536E-2</v>
      </c>
      <c r="AL150" s="4">
        <f t="shared" ca="1" si="87"/>
        <v>-7.5684817254279002E-3</v>
      </c>
      <c r="AM150" s="5">
        <f t="shared" ca="1" si="107"/>
        <v>2.4795332518835816E-3</v>
      </c>
      <c r="AN150" s="5">
        <f t="shared" ca="1" si="108"/>
        <v>-3.6502152439484437E-6</v>
      </c>
      <c r="AO150" s="5">
        <f t="shared" ca="1" si="88"/>
        <v>7.4119066340343132E-7</v>
      </c>
      <c r="AQ150" s="24">
        <f t="shared" ca="1" si="109"/>
        <v>7.4237087312844659E-5</v>
      </c>
      <c r="AT150">
        <v>143</v>
      </c>
      <c r="AU150" s="12">
        <v>-1.1519694294075919</v>
      </c>
      <c r="AV150" s="12">
        <v>-2.0662750153868967</v>
      </c>
      <c r="AW150" s="12">
        <v>-13.522315595979366</v>
      </c>
    </row>
    <row r="151" spans="2:49" x14ac:dyDescent="0.2">
      <c r="B151" s="2">
        <v>135</v>
      </c>
      <c r="C151">
        <f t="shared" ca="1" si="74"/>
        <v>0.28310323012830996</v>
      </c>
      <c r="D151">
        <f ca="1">SQRT(-2*LN(C151))</f>
        <v>1.588674716284092</v>
      </c>
      <c r="E151">
        <f ca="1">D151*COS(2*PI()*C152)</f>
        <v>-1.0433110855103025</v>
      </c>
      <c r="F151">
        <f t="shared" ca="1" si="75"/>
        <v>0.13864485784859981</v>
      </c>
      <c r="G151">
        <f ca="1">SQRT(-2*LN(F151))</f>
        <v>1.9878830925828126</v>
      </c>
      <c r="H151">
        <f ca="1">G151*COS(2*PI()*F152)</f>
        <v>-1.5302668810824396</v>
      </c>
      <c r="I151" s="8">
        <f t="shared" ca="1" si="76"/>
        <v>9.4760836946676755E-3</v>
      </c>
      <c r="J151" s="14">
        <f t="shared" ca="1" si="77"/>
        <v>3.1622719809553269E-3</v>
      </c>
      <c r="K151" s="14">
        <f t="shared" ca="1" si="78"/>
        <v>-2.8950346946059469E-3</v>
      </c>
      <c r="L151" s="8">
        <f t="shared" ca="1" si="89"/>
        <v>106.26290516219566</v>
      </c>
      <c r="M151" s="8">
        <f t="shared" ca="1" si="90"/>
        <v>105.95527036500148</v>
      </c>
      <c r="N151" s="14">
        <f t="shared" ca="1" si="79"/>
        <v>-9.2739545720377237E-4</v>
      </c>
      <c r="O151" s="8">
        <f t="shared" ca="1" si="91"/>
        <v>1.0069561829554998</v>
      </c>
      <c r="P151" s="8">
        <f t="shared" ca="1" si="92"/>
        <v>1.0060223363658236</v>
      </c>
      <c r="Q151" s="25">
        <f t="shared" si="80"/>
        <v>8.000320008538786E-5</v>
      </c>
      <c r="R151" s="8">
        <f t="shared" ca="1" si="93"/>
        <v>1.0069561829554998</v>
      </c>
      <c r="S151" s="5">
        <f t="shared" ca="1" si="81"/>
        <v>8.0559716982207274E-5</v>
      </c>
      <c r="T151" s="8">
        <f t="shared" ca="1" si="94"/>
        <v>-2.9151730856041454E-3</v>
      </c>
      <c r="U151" s="8">
        <f t="shared" ca="1" si="95"/>
        <v>9.5420010665494132E-3</v>
      </c>
      <c r="V151" s="5">
        <f t="shared" ca="1" si="82"/>
        <v>7.6339062054213701E-7</v>
      </c>
      <c r="W151" s="5">
        <f t="shared" ca="1" si="96"/>
        <v>-8.849208441751477E-6</v>
      </c>
      <c r="X151" s="5">
        <f t="shared" ca="1" si="97"/>
        <v>107.26986134515117</v>
      </c>
      <c r="Y151" s="5">
        <f t="shared" ca="1" si="98"/>
        <v>106.9612927013673</v>
      </c>
      <c r="Z151" s="5">
        <f t="shared" ca="1" si="99"/>
        <v>-2.9957328025863525E-3</v>
      </c>
      <c r="AA151" s="5">
        <f t="shared" ca="1" si="100"/>
        <v>-9.6125990622936141E-6</v>
      </c>
      <c r="AB151" s="4">
        <f t="shared" ca="1" si="101"/>
        <v>106.95828735596565</v>
      </c>
      <c r="AC151" s="30">
        <f t="shared" ca="1" si="102"/>
        <v>-2.9045808885964641E-3</v>
      </c>
      <c r="AD151" s="30">
        <f t="shared" ca="1" si="103"/>
        <v>-2.9045808885963149E-3</v>
      </c>
      <c r="AE151" s="32">
        <f t="shared" ca="1" si="104"/>
        <v>-1.4918621893400541E-16</v>
      </c>
      <c r="AF151" s="4">
        <f t="shared" si="83"/>
        <v>0.46400000000000002</v>
      </c>
      <c r="AG151" s="4">
        <f t="shared" ca="1" si="84"/>
        <v>2.3499831503762465</v>
      </c>
      <c r="AH151" s="4">
        <f t="shared" ca="1" si="85"/>
        <v>2.3159243776443939</v>
      </c>
      <c r="AI151" s="8">
        <f t="shared" ca="1" si="105"/>
        <v>-9.3871304607686668E-3</v>
      </c>
      <c r="AJ151" s="4">
        <f t="shared" ca="1" si="86"/>
        <v>1.1666899842136536E-2</v>
      </c>
      <c r="AK151" s="4">
        <f t="shared" ca="1" si="106"/>
        <v>1.4572065536780254E-2</v>
      </c>
      <c r="AL151" s="4">
        <f t="shared" ca="1" si="87"/>
        <v>-9.3871304607686668E-3</v>
      </c>
      <c r="AM151" s="5">
        <f t="shared" ca="1" si="107"/>
        <v>2.9957328025863525E-3</v>
      </c>
      <c r="AN151" s="5">
        <f t="shared" ca="1" si="108"/>
        <v>9.6125990622936141E-6</v>
      </c>
      <c r="AO151" s="5">
        <f t="shared" ca="1" si="88"/>
        <v>9.333893224466293E-7</v>
      </c>
      <c r="AQ151" s="24">
        <f t="shared" ca="1" si="109"/>
        <v>1.0111309632737398E-4</v>
      </c>
      <c r="AT151">
        <v>144</v>
      </c>
      <c r="AU151" s="12">
        <v>-3.4040588449583824</v>
      </c>
      <c r="AV151" s="12">
        <v>30.418841430770588</v>
      </c>
      <c r="AW151" s="12">
        <v>-31.845723008586969</v>
      </c>
    </row>
    <row r="152" spans="2:49" x14ac:dyDescent="0.2">
      <c r="B152" s="2">
        <v>136</v>
      </c>
      <c r="C152">
        <f t="shared" ca="1" si="74"/>
        <v>0.63597211909416929</v>
      </c>
      <c r="D152" t="s">
        <v>10</v>
      </c>
      <c r="E152">
        <f ca="1">D151*SIN(2*PI()*C152)</f>
        <v>-1.198077348509542</v>
      </c>
      <c r="F152">
        <f t="shared" ca="1" si="75"/>
        <v>0.61017865833050322</v>
      </c>
      <c r="G152" t="s">
        <v>10</v>
      </c>
      <c r="H152">
        <f ca="1">G151*SIN(2*PI()*F152)</f>
        <v>-1.2688429620874404</v>
      </c>
      <c r="I152" s="8">
        <f t="shared" ca="1" si="76"/>
        <v>1.1681279383226773E-2</v>
      </c>
      <c r="J152" s="14">
        <f t="shared" ca="1" si="77"/>
        <v>3.1622690301561615E-3</v>
      </c>
      <c r="K152" s="14">
        <f t="shared" ca="1" si="78"/>
        <v>-3.3829079243400395E-3</v>
      </c>
      <c r="L152" s="8">
        <f t="shared" ca="1" si="89"/>
        <v>105.72330390572509</v>
      </c>
      <c r="M152" s="8">
        <f t="shared" ca="1" si="90"/>
        <v>105.365651703155</v>
      </c>
      <c r="N152" s="14">
        <f t="shared" ca="1" si="79"/>
        <v>-7.6219613150085852E-4</v>
      </c>
      <c r="O152" s="8">
        <f t="shared" ca="1" si="91"/>
        <v>1.234983450240565</v>
      </c>
      <c r="P152" s="8">
        <f t="shared" ca="1" si="92"/>
        <v>1.234042150632324</v>
      </c>
      <c r="Q152" s="25">
        <f t="shared" si="80"/>
        <v>8.000320008538786E-5</v>
      </c>
      <c r="R152" s="8">
        <f t="shared" ca="1" si="93"/>
        <v>1.234983450240565</v>
      </c>
      <c r="S152" s="5">
        <f t="shared" ca="1" si="81"/>
        <v>9.8802628071738559E-5</v>
      </c>
      <c r="T152" s="8">
        <f t="shared" ca="1" si="94"/>
        <v>-4.1778353002476102E-3</v>
      </c>
      <c r="U152" s="8">
        <f t="shared" ca="1" si="95"/>
        <v>1.4426186715921378E-2</v>
      </c>
      <c r="V152" s="5">
        <f t="shared" ca="1" si="82"/>
        <v>1.1541411023030223E-6</v>
      </c>
      <c r="W152" s="5">
        <f t="shared" ca="1" si="96"/>
        <v>-1.0995583707184349E-5</v>
      </c>
      <c r="X152" s="5">
        <f t="shared" ca="1" si="97"/>
        <v>106.95828735596565</v>
      </c>
      <c r="Y152" s="5">
        <f t="shared" ca="1" si="98"/>
        <v>106.59969385378731</v>
      </c>
      <c r="Z152" s="5">
        <f t="shared" ca="1" si="99"/>
        <v>-4.2766379283193491E-3</v>
      </c>
      <c r="AA152" s="5">
        <f t="shared" ca="1" si="100"/>
        <v>-1.214972480948737E-5</v>
      </c>
      <c r="AB152" s="4">
        <f t="shared" ca="1" si="101"/>
        <v>106.59540506613419</v>
      </c>
      <c r="AC152" s="30">
        <f t="shared" ca="1" si="102"/>
        <v>-3.3927458900286922E-3</v>
      </c>
      <c r="AD152" s="30">
        <f t="shared" ca="1" si="103"/>
        <v>-3.3927458900286653E-3</v>
      </c>
      <c r="AE152" s="32">
        <f t="shared" ca="1" si="104"/>
        <v>-2.688821387764051E-17</v>
      </c>
      <c r="AF152" s="4">
        <f t="shared" si="83"/>
        <v>0.46</v>
      </c>
      <c r="AG152" s="4">
        <f t="shared" ca="1" si="84"/>
        <v>2.271895789921226</v>
      </c>
      <c r="AH152" s="4">
        <f t="shared" ca="1" si="85"/>
        <v>2.2379841400055995</v>
      </c>
      <c r="AI152" s="8">
        <f t="shared" ca="1" si="105"/>
        <v>-1.1546402628254904E-2</v>
      </c>
      <c r="AJ152" s="4">
        <f t="shared" ca="1" si="86"/>
        <v>1.4572065536780254E-2</v>
      </c>
      <c r="AK152" s="4">
        <f t="shared" ca="1" si="106"/>
        <v>1.8892464706802947E-2</v>
      </c>
      <c r="AL152" s="4">
        <f t="shared" ca="1" si="87"/>
        <v>-1.1546402628254904E-2</v>
      </c>
      <c r="AM152" s="5">
        <f t="shared" ca="1" si="107"/>
        <v>4.2766379283193491E-3</v>
      </c>
      <c r="AN152" s="5">
        <f t="shared" ca="1" si="108"/>
        <v>1.214972480948737E-5</v>
      </c>
      <c r="AO152" s="5">
        <f t="shared" ca="1" si="88"/>
        <v>1.1658118747964155E-6</v>
      </c>
      <c r="AQ152" s="24">
        <f t="shared" ca="1" si="109"/>
        <v>-3.0445705019059989E-5</v>
      </c>
      <c r="AT152">
        <v>145</v>
      </c>
      <c r="AU152" s="12">
        <v>-1.5065416171482409</v>
      </c>
      <c r="AV152" s="12">
        <v>4.5641479566632146</v>
      </c>
      <c r="AW152" s="12">
        <v>23.726974263480781</v>
      </c>
    </row>
    <row r="153" spans="2:49" x14ac:dyDescent="0.2">
      <c r="B153" s="2">
        <v>137</v>
      </c>
      <c r="C153">
        <f t="shared" ca="1" si="74"/>
        <v>0.6861047268890561</v>
      </c>
      <c r="D153">
        <f ca="1">SQRT(-2*LN(C153))</f>
        <v>0.86801497660408744</v>
      </c>
      <c r="E153">
        <f ca="1">D153*COS(2*PI()*C154)</f>
        <v>-0.59754345779387152</v>
      </c>
      <c r="F153">
        <f t="shared" ca="1" si="75"/>
        <v>0.20883682788052105</v>
      </c>
      <c r="G153">
        <f ca="1">SQRT(-2*LN(F153))</f>
        <v>1.7698599152409924</v>
      </c>
      <c r="H153">
        <f ca="1">G153*COS(2*PI()*F154)</f>
        <v>-0.24371342042982042</v>
      </c>
      <c r="I153" s="8">
        <f t="shared" ca="1" si="76"/>
        <v>1.4896916579318572E-2</v>
      </c>
      <c r="J153" s="14">
        <f t="shared" ca="1" si="77"/>
        <v>3.162263624802741E-3</v>
      </c>
      <c r="K153" s="14">
        <f t="shared" ca="1" si="78"/>
        <v>-1.48848105238919E-3</v>
      </c>
      <c r="L153" s="8">
        <f t="shared" ca="1" si="89"/>
        <v>105.03077044061874</v>
      </c>
      <c r="M153" s="8">
        <f t="shared" ca="1" si="90"/>
        <v>104.87443412890003</v>
      </c>
      <c r="N153" s="14">
        <f t="shared" ca="1" si="79"/>
        <v>-1.1413138749927221E-4</v>
      </c>
      <c r="O153" s="8">
        <f t="shared" ca="1" si="91"/>
        <v>1.5646346255154562</v>
      </c>
      <c r="P153" s="8">
        <f t="shared" ca="1" si="92"/>
        <v>1.5644560515947168</v>
      </c>
      <c r="Q153" s="25">
        <f t="shared" si="80"/>
        <v>8.000320008538786E-5</v>
      </c>
      <c r="R153" s="8">
        <f t="shared" ca="1" si="93"/>
        <v>1.5646346255154562</v>
      </c>
      <c r="S153" s="5">
        <f t="shared" ca="1" si="81"/>
        <v>1.2517577700563894E-4</v>
      </c>
      <c r="T153" s="8">
        <f t="shared" ca="1" si="94"/>
        <v>-2.3289289939918125E-3</v>
      </c>
      <c r="U153" s="8">
        <f t="shared" ca="1" si="95"/>
        <v>2.3308231493417104E-2</v>
      </c>
      <c r="V153" s="5">
        <f t="shared" ca="1" si="82"/>
        <v>1.8647331078043872E-6</v>
      </c>
      <c r="W153" s="5">
        <f t="shared" ca="1" si="96"/>
        <v>-2.6602008004979278E-6</v>
      </c>
      <c r="X153" s="5">
        <f t="shared" ca="1" si="97"/>
        <v>106.59540506613419</v>
      </c>
      <c r="Y153" s="5">
        <f t="shared" ca="1" si="98"/>
        <v>106.43889018049475</v>
      </c>
      <c r="Z153" s="5">
        <f t="shared" ca="1" si="99"/>
        <v>-2.4541047709974516E-3</v>
      </c>
      <c r="AA153" s="5">
        <f t="shared" ca="1" si="100"/>
        <v>-4.5249339083023148E-6</v>
      </c>
      <c r="AB153" s="4">
        <f t="shared" ca="1" si="101"/>
        <v>106.43643155078983</v>
      </c>
      <c r="AC153" s="30">
        <f t="shared" ca="1" si="102"/>
        <v>-1.4913730591457064E-3</v>
      </c>
      <c r="AD153" s="30">
        <f t="shared" ca="1" si="103"/>
        <v>-1.4913730591455991E-3</v>
      </c>
      <c r="AE153" s="32">
        <f t="shared" ca="1" si="104"/>
        <v>-1.0733601507606494E-16</v>
      </c>
      <c r="AF153" s="4">
        <f t="shared" si="83"/>
        <v>0.45600000000000002</v>
      </c>
      <c r="AG153" s="4">
        <f t="shared" ca="1" si="84"/>
        <v>2.1786656991750726</v>
      </c>
      <c r="AH153" s="4">
        <f t="shared" ca="1" si="85"/>
        <v>2.1449018131428041</v>
      </c>
      <c r="AI153" s="8">
        <f t="shared" ca="1" si="105"/>
        <v>-1.4678255826737763E-2</v>
      </c>
      <c r="AJ153" s="4">
        <f t="shared" ca="1" si="86"/>
        <v>1.8892464706802947E-2</v>
      </c>
      <c r="AK153" s="4">
        <f t="shared" ca="1" si="106"/>
        <v>2.085974938196733E-2</v>
      </c>
      <c r="AL153" s="4">
        <f t="shared" ca="1" si="87"/>
        <v>-1.4678255826737763E-2</v>
      </c>
      <c r="AM153" s="5">
        <f t="shared" ca="1" si="107"/>
        <v>2.4541047709974516E-3</v>
      </c>
      <c r="AN153" s="5">
        <f t="shared" ca="1" si="108"/>
        <v>4.5249339083023148E-6</v>
      </c>
      <c r="AO153" s="5">
        <f t="shared" ca="1" si="88"/>
        <v>1.5114576340444846E-6</v>
      </c>
      <c r="AQ153" s="24">
        <f t="shared" ca="1" si="109"/>
        <v>4.9285648737541602E-4</v>
      </c>
      <c r="AT153">
        <v>146</v>
      </c>
      <c r="AU153" s="12">
        <v>-1.6906694875897437</v>
      </c>
      <c r="AV153" s="12">
        <v>-10.407320155993395</v>
      </c>
      <c r="AW153" s="12">
        <v>75.432775499556797</v>
      </c>
    </row>
    <row r="154" spans="2:49" x14ac:dyDescent="0.2">
      <c r="B154" s="2">
        <v>138</v>
      </c>
      <c r="C154">
        <f t="shared" ca="1" si="74"/>
        <v>0.37084379261755973</v>
      </c>
      <c r="D154" t="s">
        <v>10</v>
      </c>
      <c r="E154">
        <f ca="1">D153*SIN(2*PI()*C154)</f>
        <v>0.62959654990854119</v>
      </c>
      <c r="F154">
        <f t="shared" ca="1" si="75"/>
        <v>0.27198582833208995</v>
      </c>
      <c r="G154" t="s">
        <v>10</v>
      </c>
      <c r="H154">
        <f ca="1">G153*SIN(2*PI()*F154)</f>
        <v>1.7529996829090559</v>
      </c>
      <c r="I154" s="8">
        <f t="shared" ca="1" si="76"/>
        <v>1.6386820620386044E-2</v>
      </c>
      <c r="J154" s="14">
        <f t="shared" ca="1" si="77"/>
        <v>3.1622606769278181E-3</v>
      </c>
      <c r="K154" s="14">
        <f t="shared" ca="1" si="78"/>
        <v>2.393809008651715E-3</v>
      </c>
      <c r="L154" s="8">
        <f t="shared" ca="1" si="89"/>
        <v>104.72039718679426</v>
      </c>
      <c r="M154" s="8">
        <f t="shared" ca="1" si="90"/>
        <v>104.9710778169696</v>
      </c>
      <c r="N154" s="14">
        <f t="shared" ca="1" si="79"/>
        <v>1.149354349150089E-3</v>
      </c>
      <c r="O154" s="8">
        <f t="shared" ca="1" si="91"/>
        <v>1.7160343639955769</v>
      </c>
      <c r="P154" s="8">
        <f t="shared" ca="1" si="92"/>
        <v>1.7180066955551261</v>
      </c>
      <c r="Q154" s="25">
        <f t="shared" si="80"/>
        <v>8.000320008538786E-5</v>
      </c>
      <c r="R154" s="8">
        <f t="shared" ca="1" si="93"/>
        <v>1.7160343639955769</v>
      </c>
      <c r="S154" s="5">
        <f t="shared" ca="1" si="81"/>
        <v>1.3728824057613944E-4</v>
      </c>
      <c r="T154" s="8">
        <f t="shared" ca="1" si="94"/>
        <v>4.1078585196885281E-3</v>
      </c>
      <c r="U154" s="8">
        <f t="shared" ca="1" si="95"/>
        <v>2.812034730121377E-2</v>
      </c>
      <c r="V154" s="5">
        <f t="shared" ca="1" si="82"/>
        <v>2.2497177716096016E-6</v>
      </c>
      <c r="W154" s="5">
        <f t="shared" ca="1" si="96"/>
        <v>3.2320243470261017E-5</v>
      </c>
      <c r="X154" s="5">
        <f t="shared" ca="1" si="97"/>
        <v>106.43643155078983</v>
      </c>
      <c r="Y154" s="5">
        <f t="shared" ca="1" si="98"/>
        <v>106.68908451252473</v>
      </c>
      <c r="Z154" s="5">
        <f t="shared" ca="1" si="99"/>
        <v>3.9705702791123891E-3</v>
      </c>
      <c r="AA154" s="5">
        <f t="shared" ca="1" si="100"/>
        <v>3.0070525698651414E-5</v>
      </c>
      <c r="AB154" s="4">
        <f t="shared" ca="1" si="101"/>
        <v>106.69308515332953</v>
      </c>
      <c r="AC154" s="30">
        <f t="shared" ca="1" si="102"/>
        <v>2.4113322741117216E-3</v>
      </c>
      <c r="AD154" s="30">
        <f t="shared" ca="1" si="103"/>
        <v>2.4113322741116418E-3</v>
      </c>
      <c r="AE154" s="32">
        <f t="shared" ca="1" si="104"/>
        <v>7.9797279894933126E-17</v>
      </c>
      <c r="AF154" s="4">
        <f t="shared" si="83"/>
        <v>0.45200000000000001</v>
      </c>
      <c r="AG154" s="4">
        <f t="shared" ca="1" si="84"/>
        <v>2.1413571929563555</v>
      </c>
      <c r="AH154" s="4">
        <f t="shared" ca="1" si="85"/>
        <v>2.1077417203284123</v>
      </c>
      <c r="AI154" s="8">
        <f t="shared" ca="1" si="105"/>
        <v>-1.6122622104036921E-2</v>
      </c>
      <c r="AJ154" s="4">
        <f t="shared" ca="1" si="86"/>
        <v>2.085974938196733E-2</v>
      </c>
      <c r="AK154" s="4">
        <f t="shared" ca="1" si="106"/>
        <v>1.6645232693070167E-2</v>
      </c>
      <c r="AL154" s="4">
        <f t="shared" ca="1" si="87"/>
        <v>-1.6122622104036921E-2</v>
      </c>
      <c r="AM154" s="5">
        <f t="shared" ca="1" si="107"/>
        <v>-3.9705702791123891E-3</v>
      </c>
      <c r="AN154" s="5">
        <f t="shared" ca="1" si="108"/>
        <v>-3.0070525698651414E-5</v>
      </c>
      <c r="AO154" s="5">
        <f t="shared" ca="1" si="88"/>
        <v>1.6688467035365779E-6</v>
      </c>
      <c r="AQ154" s="24">
        <f t="shared" ca="1" si="109"/>
        <v>2.1554473078965906E-4</v>
      </c>
      <c r="AT154">
        <v>147</v>
      </c>
      <c r="AU154" s="12">
        <v>-5.2678348178818952</v>
      </c>
      <c r="AV154" s="12">
        <v>-1.9517420498644895</v>
      </c>
      <c r="AW154" s="12">
        <v>6.2286823256643133</v>
      </c>
    </row>
    <row r="155" spans="2:49" x14ac:dyDescent="0.2">
      <c r="B155" s="2">
        <v>139</v>
      </c>
      <c r="C155">
        <f t="shared" ca="1" si="74"/>
        <v>0.29804575417593304</v>
      </c>
      <c r="D155">
        <f ca="1">SQRT(-2*LN(C155))</f>
        <v>1.5559616105542435</v>
      </c>
      <c r="E155">
        <f ca="1">D155*COS(2*PI()*C156)</f>
        <v>0.88821257735683701</v>
      </c>
      <c r="F155">
        <f t="shared" ca="1" si="75"/>
        <v>0.94048487719205009</v>
      </c>
      <c r="G155">
        <f ca="1">SQRT(-2*LN(F155))</f>
        <v>0.35031331664938392</v>
      </c>
      <c r="H155">
        <f ca="1">G155*COS(2*PI()*F156)</f>
        <v>-7.3832016915436283E-2</v>
      </c>
      <c r="I155" s="8">
        <f t="shared" ca="1" si="76"/>
        <v>1.337501169538417E-2</v>
      </c>
      <c r="J155" s="14">
        <f t="shared" ca="1" si="77"/>
        <v>3.1622663460918123E-3</v>
      </c>
      <c r="K155" s="14">
        <f t="shared" ca="1" si="78"/>
        <v>3.2139183378860903E-3</v>
      </c>
      <c r="L155" s="8">
        <f t="shared" ca="1" si="89"/>
        <v>105.28489840580457</v>
      </c>
      <c r="M155" s="8">
        <f t="shared" ca="1" si="90"/>
        <v>105.62327547149346</v>
      </c>
      <c r="N155" s="14">
        <f t="shared" ca="1" si="79"/>
        <v>-6.695445124771382E-6</v>
      </c>
      <c r="O155" s="8">
        <f t="shared" ca="1" si="91"/>
        <v>1.4081867475249701</v>
      </c>
      <c r="P155" s="8">
        <f t="shared" ca="1" si="92"/>
        <v>1.4081773190878766</v>
      </c>
      <c r="Q155" s="25">
        <f t="shared" si="80"/>
        <v>8.000320008538786E-5</v>
      </c>
      <c r="R155" s="8">
        <f t="shared" ca="1" si="93"/>
        <v>1.4081867475249701</v>
      </c>
      <c r="S155" s="5">
        <f t="shared" ca="1" si="81"/>
        <v>1.1265944611983174E-4</v>
      </c>
      <c r="T155" s="8">
        <f t="shared" ca="1" si="94"/>
        <v>4.5257972110386716E-3</v>
      </c>
      <c r="U155" s="8">
        <f t="shared" ca="1" si="95"/>
        <v>1.8834514217431472E-2</v>
      </c>
      <c r="V155" s="5">
        <f t="shared" ca="1" si="82"/>
        <v>1.5068214094482523E-6</v>
      </c>
      <c r="W155" s="5">
        <f t="shared" ca="1" si="96"/>
        <v>-1.2610545639453883E-7</v>
      </c>
      <c r="X155" s="5">
        <f t="shared" ca="1" si="97"/>
        <v>106.69308515332953</v>
      </c>
      <c r="Y155" s="5">
        <f t="shared" ca="1" si="98"/>
        <v>107.03145279058134</v>
      </c>
      <c r="Z155" s="5">
        <f t="shared" ca="1" si="99"/>
        <v>4.4131377649188402E-3</v>
      </c>
      <c r="AA155" s="5">
        <f t="shared" ca="1" si="100"/>
        <v>-1.6329268658427912E-6</v>
      </c>
      <c r="AB155" s="4">
        <f t="shared" ca="1" si="101"/>
        <v>107.03586429541939</v>
      </c>
      <c r="AC155" s="30">
        <f t="shared" ca="1" si="102"/>
        <v>3.2127587424923831E-3</v>
      </c>
      <c r="AD155" s="30">
        <f t="shared" ca="1" si="103"/>
        <v>3.2127587424924304E-3</v>
      </c>
      <c r="AE155" s="32">
        <f t="shared" ca="1" si="104"/>
        <v>-4.7271214720367993E-17</v>
      </c>
      <c r="AF155" s="4">
        <f t="shared" si="83"/>
        <v>0.44800000000000001</v>
      </c>
      <c r="AG155" s="4">
        <f t="shared" ca="1" si="84"/>
        <v>2.2203213201150134</v>
      </c>
      <c r="AH155" s="4">
        <f t="shared" ca="1" si="85"/>
        <v>2.1868549190536504</v>
      </c>
      <c r="AI155" s="8">
        <f t="shared" ca="1" si="105"/>
        <v>-1.3198481846328214E-2</v>
      </c>
      <c r="AJ155" s="4">
        <f t="shared" ca="1" si="86"/>
        <v>1.6645232693070167E-2</v>
      </c>
      <c r="AK155" s="4">
        <f t="shared" ca="1" si="106"/>
        <v>1.2295242005688545E-2</v>
      </c>
      <c r="AL155" s="4">
        <f t="shared" ca="1" si="87"/>
        <v>-1.3198481846328214E-2</v>
      </c>
      <c r="AM155" s="5">
        <f t="shared" ca="1" si="107"/>
        <v>-4.4131377649188402E-3</v>
      </c>
      <c r="AN155" s="5">
        <f t="shared" ca="1" si="108"/>
        <v>1.6329268658427912E-6</v>
      </c>
      <c r="AO155" s="5">
        <f t="shared" ca="1" si="88"/>
        <v>1.331671881611532E-6</v>
      </c>
      <c r="AQ155" s="24">
        <f t="shared" ca="1" si="109"/>
        <v>-6.0182478789764028E-5</v>
      </c>
      <c r="AT155">
        <v>148</v>
      </c>
      <c r="AU155" s="12">
        <v>1.1983806113158353</v>
      </c>
      <c r="AV155" s="12">
        <v>-5.989337867229704</v>
      </c>
      <c r="AW155" s="12">
        <v>-16.102272772954446</v>
      </c>
    </row>
    <row r="156" spans="2:49" x14ac:dyDescent="0.2">
      <c r="B156" s="2">
        <v>140</v>
      </c>
      <c r="C156">
        <f t="shared" ca="1" si="74"/>
        <v>0.15330789862577709</v>
      </c>
      <c r="D156" t="s">
        <v>10</v>
      </c>
      <c r="E156">
        <f ca="1">D155*SIN(2*PI()*C156)</f>
        <v>1.2775347161403015</v>
      </c>
      <c r="F156">
        <f t="shared" ca="1" si="75"/>
        <v>0.28379691925758888</v>
      </c>
      <c r="G156" t="s">
        <v>10</v>
      </c>
      <c r="H156">
        <f ca="1">G155*SIN(2*PI()*F156)</f>
        <v>0.34244452558055333</v>
      </c>
      <c r="I156" s="8">
        <f t="shared" ca="1" si="76"/>
        <v>1.016433837849468E-2</v>
      </c>
      <c r="J156" s="14">
        <f t="shared" ca="1" si="77"/>
        <v>3.162271126024796E-3</v>
      </c>
      <c r="K156" s="14">
        <f t="shared" ca="1" si="78"/>
        <v>4.449782154227977E-3</v>
      </c>
      <c r="L156" s="8">
        <f t="shared" ca="1" si="89"/>
        <v>105.95886256213741</v>
      </c>
      <c r="M156" s="8">
        <f t="shared" ca="1" si="90"/>
        <v>106.4303564178487</v>
      </c>
      <c r="N156" s="14">
        <f t="shared" ca="1" si="79"/>
        <v>2.5661385432163009E-4</v>
      </c>
      <c r="O156" s="8">
        <f t="shared" ca="1" si="91"/>
        <v>1.0770017332819766</v>
      </c>
      <c r="P156" s="8">
        <f t="shared" ca="1" si="92"/>
        <v>1.0772781068478652</v>
      </c>
      <c r="Q156" s="25">
        <f t="shared" si="80"/>
        <v>8.000320008538786E-5</v>
      </c>
      <c r="R156" s="8">
        <f t="shared" ca="1" si="93"/>
        <v>1.0770017332819766</v>
      </c>
      <c r="S156" s="5">
        <f t="shared" ca="1" si="81"/>
        <v>8.6163585160067504E-5</v>
      </c>
      <c r="T156" s="8">
        <f t="shared" ca="1" si="94"/>
        <v>4.7924230928307384E-3</v>
      </c>
      <c r="U156" s="8">
        <f t="shared" ca="1" si="95"/>
        <v>1.0947010051303285E-2</v>
      </c>
      <c r="V156" s="5">
        <f t="shared" ca="1" si="82"/>
        <v>8.7579583547116872E-7</v>
      </c>
      <c r="W156" s="5">
        <f t="shared" ca="1" si="96"/>
        <v>2.8091544425625614E-6</v>
      </c>
      <c r="X156" s="5">
        <f t="shared" ca="1" si="97"/>
        <v>107.03586429541939</v>
      </c>
      <c r="Y156" s="5">
        <f t="shared" ca="1" si="98"/>
        <v>107.50763452469657</v>
      </c>
      <c r="Z156" s="5">
        <f t="shared" ca="1" si="99"/>
        <v>4.7062595076706711E-3</v>
      </c>
      <c r="AA156" s="5">
        <f t="shared" ca="1" si="100"/>
        <v>1.9333586070913926E-6</v>
      </c>
      <c r="AB156" s="4">
        <f t="shared" ca="1" si="101"/>
        <v>107.51234271756284</v>
      </c>
      <c r="AC156" s="30">
        <f t="shared" ca="1" si="102"/>
        <v>4.4515772846789314E-3</v>
      </c>
      <c r="AD156" s="30">
        <f t="shared" ca="1" si="103"/>
        <v>4.4515772846788811E-3</v>
      </c>
      <c r="AE156" s="32">
        <f t="shared" ca="1" si="104"/>
        <v>5.0306980803327406E-17</v>
      </c>
      <c r="AF156" s="4">
        <f t="shared" si="83"/>
        <v>0.44400000000000001</v>
      </c>
      <c r="AG156" s="4">
        <f t="shared" ca="1" si="84"/>
        <v>2.3240254827236528</v>
      </c>
      <c r="AH156" s="4">
        <f t="shared" ca="1" si="85"/>
        <v>2.2907088202257375</v>
      </c>
      <c r="AI156" s="8">
        <f t="shared" ca="1" si="105"/>
        <v>-1.0062064153650851E-2</v>
      </c>
      <c r="AJ156" s="4">
        <f t="shared" ca="1" si="86"/>
        <v>1.2295242005688545E-2</v>
      </c>
      <c r="AK156" s="4">
        <f t="shared" ca="1" si="106"/>
        <v>8.0183412614585059E-3</v>
      </c>
      <c r="AL156" s="4">
        <f t="shared" ca="1" si="87"/>
        <v>-1.0062064153650851E-2</v>
      </c>
      <c r="AM156" s="5">
        <f t="shared" ca="1" si="107"/>
        <v>-4.7062595076706711E-3</v>
      </c>
      <c r="AN156" s="5">
        <f t="shared" ca="1" si="108"/>
        <v>-1.9333586070913926E-6</v>
      </c>
      <c r="AO156" s="5">
        <f t="shared" ca="1" si="88"/>
        <v>9.8365870627936621E-7</v>
      </c>
      <c r="AQ156" s="24">
        <f t="shared" ca="1" si="109"/>
        <v>-4.3030846334144422E-4</v>
      </c>
      <c r="AT156">
        <v>149</v>
      </c>
      <c r="AU156" s="12">
        <v>-3.2569649095824644</v>
      </c>
      <c r="AV156" s="12">
        <v>1.5570268245458239</v>
      </c>
      <c r="AW156" s="12">
        <v>-15.442760719151453</v>
      </c>
    </row>
    <row r="157" spans="2:49" x14ac:dyDescent="0.2">
      <c r="B157" s="2">
        <v>141</v>
      </c>
      <c r="C157">
        <f t="shared" ca="1" si="74"/>
        <v>0.80160225075969327</v>
      </c>
      <c r="D157">
        <f ca="1">SQRT(-2*LN(C157))</f>
        <v>0.66504547336483688</v>
      </c>
      <c r="E157">
        <f ca="1">D157*COS(2*PI()*C158)</f>
        <v>-0.31335234988063887</v>
      </c>
      <c r="F157">
        <f t="shared" ca="1" si="75"/>
        <v>0.75110220510998782</v>
      </c>
      <c r="G157">
        <f ca="1">SQRT(-2*LN(F157))</f>
        <v>0.75658911498081949</v>
      </c>
      <c r="H157">
        <f ca="1">G157*COS(2*PI()*F158)</f>
        <v>-0.70947816231810634</v>
      </c>
      <c r="I157" s="8">
        <f t="shared" ca="1" si="76"/>
        <v>6.8800135343772429E-3</v>
      </c>
      <c r="J157" s="14">
        <f t="shared" ca="1" si="77"/>
        <v>3.1622746664648703E-3</v>
      </c>
      <c r="K157" s="14">
        <f t="shared" ca="1" si="78"/>
        <v>-5.9073164702028169E-4</v>
      </c>
      <c r="L157" s="8">
        <f t="shared" ca="1" si="89"/>
        <v>106.77771062330469</v>
      </c>
      <c r="M157" s="8">
        <f t="shared" ca="1" si="90"/>
        <v>106.71463365044312</v>
      </c>
      <c r="N157" s="14">
        <f t="shared" ca="1" si="79"/>
        <v>-4.0862987667600326E-4</v>
      </c>
      <c r="O157" s="8">
        <f t="shared" ca="1" si="91"/>
        <v>0.73463209425815301</v>
      </c>
      <c r="P157" s="8">
        <f t="shared" ca="1" si="92"/>
        <v>0.73433190163607409</v>
      </c>
      <c r="Q157" s="25">
        <f t="shared" si="80"/>
        <v>8.000320008538786E-5</v>
      </c>
      <c r="R157" s="8">
        <f t="shared" ca="1" si="93"/>
        <v>0.73463209425815301</v>
      </c>
      <c r="S157" s="5">
        <f t="shared" ca="1" si="81"/>
        <v>5.8772918426082526E-5</v>
      </c>
      <c r="T157" s="8">
        <f t="shared" ca="1" si="94"/>
        <v>-4.3397042699507753E-4</v>
      </c>
      <c r="U157" s="8">
        <f t="shared" ca="1" si="95"/>
        <v>5.0542787512839913E-3</v>
      </c>
      <c r="V157" s="5">
        <f t="shared" ca="1" si="82"/>
        <v>4.0435847422629748E-7</v>
      </c>
      <c r="W157" s="5">
        <f t="shared" ca="1" si="96"/>
        <v>-2.0653293028233213E-6</v>
      </c>
      <c r="X157" s="5">
        <f t="shared" ca="1" si="97"/>
        <v>107.51234271756284</v>
      </c>
      <c r="Y157" s="5">
        <f t="shared" ca="1" si="98"/>
        <v>107.44896555207919</v>
      </c>
      <c r="Z157" s="5">
        <f t="shared" ca="1" si="99"/>
        <v>-4.9274334542116001E-4</v>
      </c>
      <c r="AA157" s="5">
        <f t="shared" ca="1" si="100"/>
        <v>-2.4696877770496186E-6</v>
      </c>
      <c r="AB157" s="4">
        <f t="shared" ca="1" si="101"/>
        <v>107.448470339046</v>
      </c>
      <c r="AC157" s="30">
        <f t="shared" ca="1" si="102"/>
        <v>-5.9409344920180462E-4</v>
      </c>
      <c r="AD157" s="30">
        <f t="shared" ca="1" si="103"/>
        <v>-5.9409344920174445E-4</v>
      </c>
      <c r="AE157" s="32">
        <f t="shared" ca="1" si="104"/>
        <v>-6.0173220572945496E-17</v>
      </c>
      <c r="AF157" s="4">
        <f t="shared" si="83"/>
        <v>0.44</v>
      </c>
      <c r="AG157" s="4">
        <f t="shared" ca="1" si="84"/>
        <v>2.4659247317915995</v>
      </c>
      <c r="AH157" s="4">
        <f t="shared" ca="1" si="85"/>
        <v>2.4327584838880454</v>
      </c>
      <c r="AI157" s="8">
        <f t="shared" ca="1" si="105"/>
        <v>-6.8330023854846766E-3</v>
      </c>
      <c r="AJ157" s="4">
        <f t="shared" ca="1" si="86"/>
        <v>8.0183412614585059E-3</v>
      </c>
      <c r="AK157" s="4">
        <f t="shared" ca="1" si="106"/>
        <v>8.2072804877659777E-3</v>
      </c>
      <c r="AL157" s="4">
        <f t="shared" ca="1" si="87"/>
        <v>-6.8330023854846766E-3</v>
      </c>
      <c r="AM157" s="5">
        <f t="shared" ca="1" si="107"/>
        <v>4.9274334542116001E-4</v>
      </c>
      <c r="AN157" s="5">
        <f t="shared" ca="1" si="108"/>
        <v>2.4696877770496186E-6</v>
      </c>
      <c r="AO157" s="5">
        <f t="shared" ca="1" si="88"/>
        <v>6.4149296029338617E-7</v>
      </c>
      <c r="AQ157" s="24">
        <f t="shared" ca="1" si="109"/>
        <v>3.0691529985103116E-4</v>
      </c>
      <c r="AT157">
        <v>150</v>
      </c>
      <c r="AU157" s="12">
        <v>-0.4494995876151745</v>
      </c>
      <c r="AV157" s="12">
        <v>-1.0887521186368301</v>
      </c>
      <c r="AW157" s="12">
        <v>-15.306179629922324</v>
      </c>
    </row>
    <row r="158" spans="2:49" x14ac:dyDescent="0.2">
      <c r="B158" s="2">
        <v>142</v>
      </c>
      <c r="C158">
        <f t="shared" ca="1" si="74"/>
        <v>0.67191513517605239</v>
      </c>
      <c r="D158" t="s">
        <v>10</v>
      </c>
      <c r="E158">
        <f ca="1">D157*SIN(2*PI()*C158)</f>
        <v>-0.58659678354670652</v>
      </c>
      <c r="F158">
        <f t="shared" ca="1" si="75"/>
        <v>0.44353936703030883</v>
      </c>
      <c r="G158" t="s">
        <v>10</v>
      </c>
      <c r="H158">
        <f ca="1">G157*SIN(2*PI()*F158)</f>
        <v>0.26280758379693414</v>
      </c>
      <c r="I158" s="8">
        <f t="shared" ca="1" si="76"/>
        <v>7.0617541773477415E-3</v>
      </c>
      <c r="J158" s="14">
        <f t="shared" ca="1" si="77"/>
        <v>3.1622745062140282E-3</v>
      </c>
      <c r="K158" s="14">
        <f t="shared" ca="1" si="78"/>
        <v>-1.4539220837288536E-3</v>
      </c>
      <c r="L158" s="8">
        <f t="shared" ca="1" si="89"/>
        <v>106.69501636155262</v>
      </c>
      <c r="M158" s="8">
        <f t="shared" ca="1" si="90"/>
        <v>106.53989012104074</v>
      </c>
      <c r="N158" s="14">
        <f t="shared" ca="1" si="79"/>
        <v>2.0623537382391532E-4</v>
      </c>
      <c r="O158" s="8">
        <f t="shared" ca="1" si="91"/>
        <v>0.75345397749337983</v>
      </c>
      <c r="P158" s="8">
        <f t="shared" ca="1" si="92"/>
        <v>0.75360936635608733</v>
      </c>
      <c r="Q158" s="25">
        <f t="shared" si="80"/>
        <v>8.000320008538786E-5</v>
      </c>
      <c r="R158" s="8">
        <f t="shared" ca="1" si="93"/>
        <v>0.75345397749337983</v>
      </c>
      <c r="S158" s="5">
        <f t="shared" ca="1" si="81"/>
        <v>6.0278729316534188E-5</v>
      </c>
      <c r="T158" s="8">
        <f t="shared" ca="1" si="94"/>
        <v>-1.0954633769509675E-3</v>
      </c>
      <c r="U158" s="8">
        <f t="shared" ca="1" si="95"/>
        <v>5.3207067730031464E-3</v>
      </c>
      <c r="V158" s="5">
        <f t="shared" ca="1" si="82"/>
        <v>4.2567356855624908E-7</v>
      </c>
      <c r="W158" s="5">
        <f t="shared" ca="1" si="96"/>
        <v>1.0973179503377421E-6</v>
      </c>
      <c r="X158" s="5">
        <f t="shared" ca="1" si="97"/>
        <v>107.448470339046</v>
      </c>
      <c r="Y158" s="5">
        <f t="shared" ca="1" si="98"/>
        <v>107.29349948739683</v>
      </c>
      <c r="Z158" s="5">
        <f t="shared" ca="1" si="99"/>
        <v>-1.1557421062675017E-3</v>
      </c>
      <c r="AA158" s="5">
        <f t="shared" ca="1" si="100"/>
        <v>6.7164438178149293E-7</v>
      </c>
      <c r="AB158" s="4">
        <f t="shared" ca="1" si="101"/>
        <v>107.29234441693495</v>
      </c>
      <c r="AC158" s="30">
        <f t="shared" ca="1" si="102"/>
        <v>-1.4530306631486134E-3</v>
      </c>
      <c r="AD158" s="30">
        <f t="shared" ca="1" si="103"/>
        <v>-1.4530306631486399E-3</v>
      </c>
      <c r="AE158" s="32">
        <f t="shared" ca="1" si="104"/>
        <v>2.6454533008646308E-17</v>
      </c>
      <c r="AF158" s="4">
        <f t="shared" si="83"/>
        <v>0.436</v>
      </c>
      <c r="AG158" s="4">
        <f t="shared" ca="1" si="84"/>
        <v>2.4566359926369321</v>
      </c>
      <c r="AH158" s="4">
        <f t="shared" ca="1" si="85"/>
        <v>2.4236208445984939</v>
      </c>
      <c r="AI158" s="8">
        <f t="shared" ca="1" si="105"/>
        <v>-7.0122354940550524E-3</v>
      </c>
      <c r="AJ158" s="4">
        <f t="shared" ca="1" si="86"/>
        <v>8.2072804877659777E-3</v>
      </c>
      <c r="AK158" s="4">
        <f t="shared" ca="1" si="106"/>
        <v>9.089344222340201E-3</v>
      </c>
      <c r="AL158" s="4">
        <f t="shared" ca="1" si="87"/>
        <v>-7.0122354940550524E-3</v>
      </c>
      <c r="AM158" s="5">
        <f t="shared" ca="1" si="107"/>
        <v>1.1557421062675017E-3</v>
      </c>
      <c r="AN158" s="5">
        <f t="shared" ca="1" si="108"/>
        <v>-6.7164438178149293E-7</v>
      </c>
      <c r="AO158" s="5">
        <f t="shared" ca="1" si="88"/>
        <v>6.5660870301964122E-7</v>
      </c>
      <c r="AQ158" s="24">
        <f t="shared" ca="1" si="109"/>
        <v>2.7366333601451661E-4</v>
      </c>
      <c r="AT158">
        <v>151</v>
      </c>
      <c r="AU158" s="12">
        <v>5.5716481872412418</v>
      </c>
      <c r="AV158" s="12">
        <v>3.8584597927217943</v>
      </c>
      <c r="AW158" s="12">
        <v>25.701914328919891</v>
      </c>
    </row>
    <row r="159" spans="2:49" x14ac:dyDescent="0.2">
      <c r="B159" s="2">
        <v>143</v>
      </c>
      <c r="C159">
        <f t="shared" ca="1" si="74"/>
        <v>0.93297214496042258</v>
      </c>
      <c r="D159">
        <f ca="1">SQRT(-2*LN(C159))</f>
        <v>0.37250485615185952</v>
      </c>
      <c r="E159">
        <f ca="1">D159*COS(2*PI()*C160)</f>
        <v>-0.24997365984122752</v>
      </c>
      <c r="F159">
        <f t="shared" ca="1" si="75"/>
        <v>0.75620457483899906</v>
      </c>
      <c r="G159">
        <f ca="1">SQRT(-2*LN(F159))</f>
        <v>0.74758723607313715</v>
      </c>
      <c r="H159">
        <f ca="1">G159*COS(2*PI()*F160)</f>
        <v>0.66879748048370491</v>
      </c>
      <c r="I159" s="8">
        <f t="shared" ca="1" si="76"/>
        <v>7.7960505733901415E-3</v>
      </c>
      <c r="J159" s="14">
        <f t="shared" ca="1" si="77"/>
        <v>3.1622738162022249E-3</v>
      </c>
      <c r="K159" s="14">
        <f t="shared" ca="1" si="78"/>
        <v>-3.9040892984887332E-4</v>
      </c>
      <c r="L159" s="8">
        <f t="shared" ca="1" si="89"/>
        <v>106.46235848601559</v>
      </c>
      <c r="M159" s="8">
        <f t="shared" ca="1" si="90"/>
        <v>106.42079463056987</v>
      </c>
      <c r="N159" s="14">
        <f t="shared" ca="1" si="79"/>
        <v>4.6309186028525851E-4</v>
      </c>
      <c r="O159" s="8">
        <f t="shared" ca="1" si="91"/>
        <v>0.82998593091936856</v>
      </c>
      <c r="P159" s="8">
        <f t="shared" ca="1" si="92"/>
        <v>0.83037029064812862</v>
      </c>
      <c r="Q159" s="25">
        <f t="shared" si="80"/>
        <v>8.000320008538786E-5</v>
      </c>
      <c r="R159" s="8">
        <f t="shared" ca="1" si="93"/>
        <v>0.82998593091936856</v>
      </c>
      <c r="S159" s="5">
        <f t="shared" ca="1" si="81"/>
        <v>6.6401530499399147E-5</v>
      </c>
      <c r="T159" s="8">
        <f t="shared" ca="1" si="94"/>
        <v>-3.2403391907985161E-4</v>
      </c>
      <c r="U159" s="8">
        <f t="shared" ca="1" si="95"/>
        <v>6.4706122926496933E-3</v>
      </c>
      <c r="V159" s="5">
        <f t="shared" ca="1" si="82"/>
        <v>5.1766968992382367E-7</v>
      </c>
      <c r="W159" s="5">
        <f t="shared" ca="1" si="96"/>
        <v>2.9964878837878078E-6</v>
      </c>
      <c r="X159" s="5">
        <f t="shared" ca="1" si="97"/>
        <v>107.29234441693495</v>
      </c>
      <c r="Y159" s="5">
        <f t="shared" ca="1" si="98"/>
        <v>107.25116492121801</v>
      </c>
      <c r="Z159" s="5">
        <f t="shared" ca="1" si="99"/>
        <v>-3.9043544957925074E-4</v>
      </c>
      <c r="AA159" s="5">
        <f t="shared" ca="1" si="100"/>
        <v>2.4788181938639839E-6</v>
      </c>
      <c r="AB159" s="4">
        <f t="shared" ca="1" si="101"/>
        <v>107.25077696458662</v>
      </c>
      <c r="AC159" s="30">
        <f t="shared" ca="1" si="102"/>
        <v>-3.8742235127975366E-4</v>
      </c>
      <c r="AD159" s="30">
        <f t="shared" ca="1" si="103"/>
        <v>-3.8742235127986284E-4</v>
      </c>
      <c r="AE159" s="32">
        <f t="shared" ca="1" si="104"/>
        <v>1.091791587692903E-16</v>
      </c>
      <c r="AF159" s="4">
        <f t="shared" si="83"/>
        <v>0.432</v>
      </c>
      <c r="AG159" s="4">
        <f t="shared" ca="1" si="84"/>
        <v>2.4211501652702467</v>
      </c>
      <c r="AH159" s="4">
        <f t="shared" ca="1" si="85"/>
        <v>2.388286811819937</v>
      </c>
      <c r="AI159" s="8">
        <f t="shared" ca="1" si="105"/>
        <v>-7.7357423349243559E-3</v>
      </c>
      <c r="AJ159" s="4">
        <f t="shared" ca="1" si="86"/>
        <v>9.089344222340201E-3</v>
      </c>
      <c r="AK159" s="4">
        <f t="shared" ca="1" si="106"/>
        <v>9.1302312152691245E-3</v>
      </c>
      <c r="AL159" s="4">
        <f t="shared" ca="1" si="87"/>
        <v>-7.7357423349243559E-3</v>
      </c>
      <c r="AM159" s="5">
        <f t="shared" ca="1" si="107"/>
        <v>3.9043544957925074E-4</v>
      </c>
      <c r="AN159" s="5">
        <f t="shared" ca="1" si="108"/>
        <v>-2.4788181938639839E-6</v>
      </c>
      <c r="AO159" s="5">
        <f t="shared" ca="1" si="88"/>
        <v>7.2717662446484725E-7</v>
      </c>
      <c r="AQ159" s="24">
        <f t="shared" ca="1" si="109"/>
        <v>3.4779681508092809E-4</v>
      </c>
      <c r="AT159">
        <v>152</v>
      </c>
      <c r="AU159" s="12">
        <v>-3.6974408492932032</v>
      </c>
      <c r="AV159" s="12">
        <v>9.0376032010368839</v>
      </c>
      <c r="AW159" s="12">
        <v>-25.030680127844157</v>
      </c>
    </row>
    <row r="160" spans="2:49" x14ac:dyDescent="0.2">
      <c r="B160" s="2">
        <v>144</v>
      </c>
      <c r="C160">
        <f t="shared" ca="1" si="74"/>
        <v>0.36708067566401648</v>
      </c>
      <c r="D160" t="s">
        <v>10</v>
      </c>
      <c r="E160">
        <f ca="1">D159*SIN(2*PI()*C160)</f>
        <v>0.27617573615779467</v>
      </c>
      <c r="F160">
        <f t="shared" ca="1" si="75"/>
        <v>0.92627254392809621</v>
      </c>
      <c r="G160" t="s">
        <v>10</v>
      </c>
      <c r="H160">
        <f ca="1">G159*SIN(2*PI()*F160)</f>
        <v>-0.33406078135291617</v>
      </c>
      <c r="I160" s="8">
        <f t="shared" ca="1" si="76"/>
        <v>7.8645577449699949E-3</v>
      </c>
      <c r="J160" s="14">
        <f t="shared" ca="1" si="77"/>
        <v>3.1622737483482659E-3</v>
      </c>
      <c r="K160" s="14">
        <f t="shared" ca="1" si="78"/>
        <v>1.2741543261474142E-3</v>
      </c>
      <c r="L160" s="8">
        <f t="shared" ca="1" si="89"/>
        <v>106.41387886935236</v>
      </c>
      <c r="M160" s="8">
        <f t="shared" ca="1" si="90"/>
        <v>106.54946657347587</v>
      </c>
      <c r="N160" s="14">
        <f t="shared" ca="1" si="79"/>
        <v>-1.7126392186195272E-4</v>
      </c>
      <c r="O160" s="8">
        <f t="shared" ca="1" si="91"/>
        <v>0.83689809523426395</v>
      </c>
      <c r="P160" s="8">
        <f t="shared" ca="1" si="92"/>
        <v>0.83675476478427535</v>
      </c>
      <c r="Q160" s="25">
        <f t="shared" si="80"/>
        <v>8.000320008538786E-5</v>
      </c>
      <c r="R160" s="8">
        <f t="shared" ca="1" si="93"/>
        <v>0.83689809523426395</v>
      </c>
      <c r="S160" s="5">
        <f t="shared" ca="1" si="81"/>
        <v>6.6954525764106808E-5</v>
      </c>
      <c r="T160" s="8">
        <f t="shared" ca="1" si="94"/>
        <v>1.066337328587268E-3</v>
      </c>
      <c r="U160" s="8">
        <f t="shared" ca="1" si="95"/>
        <v>6.581833396625267E-3</v>
      </c>
      <c r="V160" s="5">
        <f t="shared" ca="1" si="82"/>
        <v>5.2656773415889927E-7</v>
      </c>
      <c r="W160" s="5">
        <f t="shared" ca="1" si="96"/>
        <v>-1.1272306005480206E-6</v>
      </c>
      <c r="X160" s="5">
        <f t="shared" ca="1" si="97"/>
        <v>107.25077696458662</v>
      </c>
      <c r="Y160" s="5">
        <f t="shared" ca="1" si="98"/>
        <v>107.38622133826014</v>
      </c>
      <c r="Z160" s="5">
        <f t="shared" ca="1" si="99"/>
        <v>9.9938280282316108E-4</v>
      </c>
      <c r="AA160" s="5">
        <f t="shared" ca="1" si="100"/>
        <v>-1.65379833470692E-6</v>
      </c>
      <c r="AB160" s="4">
        <f t="shared" ca="1" si="101"/>
        <v>107.38721906726462</v>
      </c>
      <c r="AC160" s="30">
        <f t="shared" ca="1" si="102"/>
        <v>1.2721782213573896E-3</v>
      </c>
      <c r="AD160" s="30">
        <f t="shared" ca="1" si="103"/>
        <v>1.272178221357447E-3</v>
      </c>
      <c r="AE160" s="32">
        <f t="shared" ca="1" si="104"/>
        <v>-5.7462715141731735E-17</v>
      </c>
      <c r="AF160" s="4">
        <f t="shared" si="83"/>
        <v>0.42799999999999999</v>
      </c>
      <c r="AG160" s="4">
        <f t="shared" ca="1" si="84"/>
        <v>2.4179929722473648</v>
      </c>
      <c r="AH160" s="4">
        <f t="shared" ca="1" si="85"/>
        <v>2.3852821177797727</v>
      </c>
      <c r="AI160" s="8">
        <f t="shared" ca="1" si="105"/>
        <v>-7.8031891135912357E-3</v>
      </c>
      <c r="AJ160" s="4">
        <f t="shared" ca="1" si="86"/>
        <v>9.1302312152691245E-3</v>
      </c>
      <c r="AK160" s="4">
        <f t="shared" ca="1" si="106"/>
        <v>7.8633359977164918E-3</v>
      </c>
      <c r="AL160" s="4">
        <f t="shared" ca="1" si="87"/>
        <v>-7.8031891135912357E-3</v>
      </c>
      <c r="AM160" s="5">
        <f t="shared" ca="1" si="107"/>
        <v>-9.9938280282316108E-4</v>
      </c>
      <c r="AN160" s="5">
        <f t="shared" ca="1" si="108"/>
        <v>1.65379833470692E-6</v>
      </c>
      <c r="AO160" s="5">
        <f t="shared" ca="1" si="88"/>
        <v>7.3044771474102974E-7</v>
      </c>
      <c r="AQ160" s="24">
        <f t="shared" ca="1" si="109"/>
        <v>2.6989666077891958E-4</v>
      </c>
      <c r="AT160">
        <v>153</v>
      </c>
      <c r="AU160" s="12">
        <v>-7.7446682795138759</v>
      </c>
      <c r="AV160" s="12">
        <v>-4.0207052749272743</v>
      </c>
      <c r="AW160" s="12">
        <v>-18.437859468501486</v>
      </c>
    </row>
    <row r="161" spans="2:49" x14ac:dyDescent="0.2">
      <c r="B161" s="2">
        <v>145</v>
      </c>
      <c r="C161">
        <f t="shared" ca="1" si="74"/>
        <v>0.11920231453482688</v>
      </c>
      <c r="D161">
        <f ca="1">SQRT(-2*LN(C161))</f>
        <v>2.0624902944260946</v>
      </c>
      <c r="E161">
        <f ca="1">D161*COS(2*PI()*C162)</f>
        <v>0.14365019557587427</v>
      </c>
      <c r="F161">
        <f t="shared" ca="1" si="75"/>
        <v>0.6950124497405864</v>
      </c>
      <c r="G161">
        <f ca="1">SQRT(-2*LN(F161))</f>
        <v>0.85302464241307618</v>
      </c>
      <c r="H161">
        <f ca="1">G161*COS(2*PI()*F162)</f>
        <v>0.10705604259861362</v>
      </c>
      <c r="I161" s="8">
        <f t="shared" ca="1" si="76"/>
        <v>6.8822156409686737E-3</v>
      </c>
      <c r="J161" s="14">
        <f t="shared" ca="1" si="77"/>
        <v>3.1622746645481553E-3</v>
      </c>
      <c r="K161" s="14">
        <f t="shared" ca="1" si="78"/>
        <v>8.5462635919797414E-4</v>
      </c>
      <c r="L161" s="8">
        <f t="shared" ca="1" si="89"/>
        <v>106.65320868628439</v>
      </c>
      <c r="M161" s="8">
        <f t="shared" ca="1" si="90"/>
        <v>106.74435732972073</v>
      </c>
      <c r="N161" s="14">
        <f t="shared" ca="1" si="79"/>
        <v>1.0771398711417746E-4</v>
      </c>
      <c r="O161" s="8">
        <f t="shared" ca="1" si="91"/>
        <v>0.73401038098024241</v>
      </c>
      <c r="P161" s="8">
        <f t="shared" ca="1" si="92"/>
        <v>0.73408944416496102</v>
      </c>
      <c r="Q161" s="25">
        <f t="shared" si="80"/>
        <v>8.000320008538786E-5</v>
      </c>
      <c r="R161" s="8">
        <f t="shared" ca="1" si="93"/>
        <v>0.73401038098024241</v>
      </c>
      <c r="S161" s="5">
        <f t="shared" ca="1" si="81"/>
        <v>5.8723179374314108E-5</v>
      </c>
      <c r="T161" s="8">
        <f t="shared" ca="1" si="94"/>
        <v>6.2730461951066247E-4</v>
      </c>
      <c r="U161" s="8">
        <f t="shared" ca="1" si="95"/>
        <v>5.0516177246155989E-3</v>
      </c>
      <c r="V161" s="5">
        <f t="shared" ca="1" si="82"/>
        <v>4.0414558357731351E-7</v>
      </c>
      <c r="W161" s="5">
        <f t="shared" ca="1" si="96"/>
        <v>5.4412988649499504E-7</v>
      </c>
      <c r="X161" s="5">
        <f t="shared" ca="1" si="97"/>
        <v>107.38721906726462</v>
      </c>
      <c r="Y161" s="5">
        <f t="shared" ca="1" si="98"/>
        <v>107.47844677388569</v>
      </c>
      <c r="Z161" s="5">
        <f t="shared" ca="1" si="99"/>
        <v>5.6858144013634834E-4</v>
      </c>
      <c r="AA161" s="5">
        <f t="shared" ca="1" si="100"/>
        <v>1.3998430291768153E-7</v>
      </c>
      <c r="AB161" s="4">
        <f t="shared" ca="1" si="101"/>
        <v>107.47901549531014</v>
      </c>
      <c r="AC161" s="30">
        <f t="shared" ca="1" si="102"/>
        <v>8.5481707081003222E-4</v>
      </c>
      <c r="AD161" s="30">
        <f t="shared" ca="1" si="103"/>
        <v>8.5481707080988726E-4</v>
      </c>
      <c r="AE161" s="32">
        <f t="shared" ca="1" si="104"/>
        <v>1.4495783046131194E-16</v>
      </c>
      <c r="AF161" s="4">
        <f t="shared" si="83"/>
        <v>0.42399999999999999</v>
      </c>
      <c r="AG161" s="4">
        <f t="shared" ca="1" si="84"/>
        <v>2.4658108808688053</v>
      </c>
      <c r="AH161" s="4">
        <f t="shared" ca="1" si="85"/>
        <v>2.4332532396766058</v>
      </c>
      <c r="AI161" s="8">
        <f t="shared" ca="1" si="105"/>
        <v>-6.8351744961425709E-3</v>
      </c>
      <c r="AJ161" s="4">
        <f t="shared" ca="1" si="86"/>
        <v>7.8633359977164918E-3</v>
      </c>
      <c r="AK161" s="4">
        <f t="shared" ca="1" si="106"/>
        <v>7.0204156518040017E-3</v>
      </c>
      <c r="AL161" s="4">
        <f t="shared" ca="1" si="87"/>
        <v>-6.8351744961425709E-3</v>
      </c>
      <c r="AM161" s="5">
        <f t="shared" ca="1" si="107"/>
        <v>-5.6858144013634834E-4</v>
      </c>
      <c r="AN161" s="5">
        <f t="shared" ca="1" si="108"/>
        <v>-1.3998430291768153E-7</v>
      </c>
      <c r="AO161" s="5">
        <f t="shared" ca="1" si="88"/>
        <v>6.2909204316394543E-7</v>
      </c>
      <c r="AQ161" s="24">
        <f t="shared" ca="1" si="109"/>
        <v>2.7482801351638801E-4</v>
      </c>
      <c r="AT161">
        <v>154</v>
      </c>
      <c r="AU161" s="12">
        <v>-3.4873050885800461</v>
      </c>
      <c r="AV161" s="12">
        <v>-6.0977063242330676</v>
      </c>
      <c r="AW161" s="12">
        <v>16.766750334782969</v>
      </c>
    </row>
    <row r="162" spans="2:49" x14ac:dyDescent="0.2">
      <c r="B162" s="2">
        <v>146</v>
      </c>
      <c r="C162">
        <f t="shared" ca="1" si="74"/>
        <v>0.76109394965935717</v>
      </c>
      <c r="D162" t="s">
        <v>10</v>
      </c>
      <c r="E162">
        <f ca="1">D161*SIN(2*PI()*C162)</f>
        <v>-2.0574816732872376</v>
      </c>
      <c r="F162">
        <f t="shared" ca="1" si="75"/>
        <v>0.77002702562785463</v>
      </c>
      <c r="G162" t="s">
        <v>10</v>
      </c>
      <c r="H162">
        <f ca="1">G161*SIN(2*PI()*F162)</f>
        <v>-0.8462801216542194</v>
      </c>
      <c r="I162" s="8">
        <f t="shared" ca="1" si="76"/>
        <v>6.2259480480055035E-3</v>
      </c>
      <c r="J162" s="14">
        <f t="shared" ca="1" si="77"/>
        <v>3.1622752086161573E-3</v>
      </c>
      <c r="K162" s="14">
        <f t="shared" ca="1" si="78"/>
        <v>-6.0877175856454135E-3</v>
      </c>
      <c r="L162" s="8">
        <f t="shared" ca="1" si="89"/>
        <v>106.8139970985746</v>
      </c>
      <c r="M162" s="8">
        <f t="shared" ca="1" si="90"/>
        <v>106.16374365004454</v>
      </c>
      <c r="N162" s="14">
        <f t="shared" ca="1" si="79"/>
        <v>-4.9511193620410676E-4</v>
      </c>
      <c r="O162" s="8">
        <f t="shared" ca="1" si="91"/>
        <v>0.66501839673553609</v>
      </c>
      <c r="P162" s="8">
        <f t="shared" ca="1" si="92"/>
        <v>0.66468913818951703</v>
      </c>
      <c r="Q162" s="25">
        <f t="shared" si="80"/>
        <v>8.000320008538786E-5</v>
      </c>
      <c r="R162" s="8">
        <f t="shared" ca="1" si="93"/>
        <v>0.66501839673553609</v>
      </c>
      <c r="S162" s="5">
        <f t="shared" ca="1" si="81"/>
        <v>5.3203599854496938E-5</v>
      </c>
      <c r="T162" s="8">
        <f t="shared" ca="1" si="94"/>
        <v>-4.0484441885846418E-3</v>
      </c>
      <c r="U162" s="8">
        <f t="shared" ca="1" si="95"/>
        <v>4.1403699890433607E-3</v>
      </c>
      <c r="V162" s="5">
        <f t="shared" ca="1" si="82"/>
        <v>3.3124284866097115E-7</v>
      </c>
      <c r="W162" s="5">
        <f t="shared" ca="1" si="96"/>
        <v>-2.0499466018766346E-6</v>
      </c>
      <c r="X162" s="5">
        <f t="shared" ca="1" si="97"/>
        <v>107.47901549531014</v>
      </c>
      <c r="Y162" s="5">
        <f t="shared" ca="1" si="98"/>
        <v>106.82843278823405</v>
      </c>
      <c r="Z162" s="5">
        <f t="shared" ca="1" si="99"/>
        <v>-4.1016477884391386E-3</v>
      </c>
      <c r="AA162" s="5">
        <f t="shared" ca="1" si="100"/>
        <v>-2.3811894505376057E-6</v>
      </c>
      <c r="AB162" s="4">
        <f t="shared" ca="1" si="101"/>
        <v>106.82432875925616</v>
      </c>
      <c r="AC162" s="30">
        <f t="shared" ca="1" si="102"/>
        <v>-6.0912982226055679E-3</v>
      </c>
      <c r="AD162" s="30">
        <f t="shared" ca="1" si="103"/>
        <v>-6.0912982226055739E-3</v>
      </c>
      <c r="AE162" s="32">
        <f t="shared" ca="1" si="104"/>
        <v>0</v>
      </c>
      <c r="AF162" s="4">
        <f t="shared" si="83"/>
        <v>0.42</v>
      </c>
      <c r="AG162" s="4">
        <f t="shared" ca="1" si="84"/>
        <v>2.5012708146101992</v>
      </c>
      <c r="AH162" s="4">
        <f t="shared" ca="1" si="85"/>
        <v>2.4688671111181599</v>
      </c>
      <c r="AI162" s="8">
        <f t="shared" ca="1" si="105"/>
        <v>-6.1874254585496669E-3</v>
      </c>
      <c r="AJ162" s="4">
        <f t="shared" ca="1" si="86"/>
        <v>7.0204156518040017E-3</v>
      </c>
      <c r="AK162" s="4">
        <f t="shared" ca="1" si="106"/>
        <v>1.1974148114156646E-2</v>
      </c>
      <c r="AL162" s="4">
        <f t="shared" ca="1" si="87"/>
        <v>-6.1874254585496669E-3</v>
      </c>
      <c r="AM162" s="5">
        <f t="shared" ca="1" si="107"/>
        <v>4.1016477884391386E-3</v>
      </c>
      <c r="AN162" s="5">
        <f t="shared" ca="1" si="108"/>
        <v>2.3811894505376057E-6</v>
      </c>
      <c r="AO162" s="5">
        <f t="shared" ca="1" si="88"/>
        <v>5.6165571807386418E-7</v>
      </c>
      <c r="AQ162" s="24">
        <f t="shared" ca="1" si="109"/>
        <v>-8.4914182874489463E-4</v>
      </c>
      <c r="AT162">
        <v>155</v>
      </c>
      <c r="AU162" s="12">
        <v>-2.506746708064632</v>
      </c>
      <c r="AV162" s="12">
        <v>-10.210567116631115</v>
      </c>
      <c r="AW162" s="12">
        <v>13.89028647301819</v>
      </c>
    </row>
    <row r="163" spans="2:49" x14ac:dyDescent="0.2">
      <c r="B163" s="2">
        <v>147</v>
      </c>
      <c r="C163">
        <f t="shared" ca="1" si="74"/>
        <v>0.6804428492963297</v>
      </c>
      <c r="D163">
        <f ca="1">SQRT(-2*LN(C163))</f>
        <v>0.87750948008255258</v>
      </c>
      <c r="E163">
        <f ca="1">D163*COS(2*PI()*C164)</f>
        <v>0.72139658666482576</v>
      </c>
      <c r="F163">
        <f t="shared" ca="1" si="75"/>
        <v>0.2659593571425457</v>
      </c>
      <c r="G163">
        <f ca="1">SQRT(-2*LN(F163))</f>
        <v>1.6275206754887188</v>
      </c>
      <c r="H163">
        <f ca="1">G163*COS(2*PI()*F164)</f>
        <v>1.5553876089651195</v>
      </c>
      <c r="I163" s="8">
        <f t="shared" ca="1" si="76"/>
        <v>1.0242659701342548E-2</v>
      </c>
      <c r="J163" s="14">
        <f t="shared" ca="1" si="77"/>
        <v>3.1622710249390226E-3</v>
      </c>
      <c r="K163" s="14">
        <f t="shared" ca="1" si="78"/>
        <v>2.6848492931561552E-3</v>
      </c>
      <c r="L163" s="8">
        <f t="shared" ca="1" si="89"/>
        <v>105.74125704693225</v>
      </c>
      <c r="M163" s="8">
        <f t="shared" ca="1" si="90"/>
        <v>106.02515638617214</v>
      </c>
      <c r="N163" s="14">
        <f t="shared" ca="1" si="79"/>
        <v>1.0242376712619183E-3</v>
      </c>
      <c r="O163" s="8">
        <f t="shared" ca="1" si="91"/>
        <v>1.0830717123239166</v>
      </c>
      <c r="P163" s="8">
        <f t="shared" ca="1" si="92"/>
        <v>1.0841810351723569</v>
      </c>
      <c r="Q163" s="25">
        <f t="shared" si="80"/>
        <v>8.000320008538786E-5</v>
      </c>
      <c r="R163" s="8">
        <f t="shared" ca="1" si="93"/>
        <v>1.0830717123239166</v>
      </c>
      <c r="S163" s="5">
        <f t="shared" ca="1" si="81"/>
        <v>8.6649202907873937E-5</v>
      </c>
      <c r="T163" s="8">
        <f t="shared" ca="1" si="94"/>
        <v>2.9078843212702941E-3</v>
      </c>
      <c r="U163" s="8">
        <f t="shared" ca="1" si="95"/>
        <v>1.1093534981484248E-2</v>
      </c>
      <c r="V163" s="5">
        <f t="shared" ca="1" si="82"/>
        <v>8.8751829877793387E-7</v>
      </c>
      <c r="W163" s="5">
        <f t="shared" ca="1" si="96"/>
        <v>1.1362416435498055E-5</v>
      </c>
      <c r="X163" s="5">
        <f t="shared" ca="1" si="97"/>
        <v>106.82432875925616</v>
      </c>
      <c r="Y163" s="5">
        <f t="shared" ca="1" si="98"/>
        <v>107.10933742134451</v>
      </c>
      <c r="Z163" s="5">
        <f t="shared" ca="1" si="99"/>
        <v>2.8212351183624202E-3</v>
      </c>
      <c r="AA163" s="5">
        <f t="shared" ca="1" si="100"/>
        <v>1.0474898136720121E-5</v>
      </c>
      <c r="AB163" s="4">
        <f t="shared" ca="1" si="101"/>
        <v>107.112169131361</v>
      </c>
      <c r="AC163" s="30">
        <f t="shared" ca="1" si="102"/>
        <v>2.6945207655226788E-3</v>
      </c>
      <c r="AD163" s="30">
        <f t="shared" ca="1" si="103"/>
        <v>2.6945207655226936E-3</v>
      </c>
      <c r="AE163" s="32">
        <f t="shared" ca="1" si="104"/>
        <v>-1.474514954580286E-17</v>
      </c>
      <c r="AF163" s="4">
        <f t="shared" si="83"/>
        <v>0.41599999999999998</v>
      </c>
      <c r="AG163" s="4">
        <f t="shared" ca="1" si="84"/>
        <v>2.3211708898549941</v>
      </c>
      <c r="AH163" s="4">
        <f t="shared" ca="1" si="85"/>
        <v>2.2889218588618001</v>
      </c>
      <c r="AI163" s="8">
        <f t="shared" ca="1" si="105"/>
        <v>-1.0138811307345286E-2</v>
      </c>
      <c r="AJ163" s="4">
        <f t="shared" ca="1" si="86"/>
        <v>1.1974148114156646E-2</v>
      </c>
      <c r="AK163" s="4">
        <f t="shared" ca="1" si="106"/>
        <v>9.064265782860792E-3</v>
      </c>
      <c r="AL163" s="4">
        <f t="shared" ca="1" si="87"/>
        <v>-1.0138811307345286E-2</v>
      </c>
      <c r="AM163" s="5">
        <f t="shared" ca="1" si="107"/>
        <v>-2.8212351183624202E-3</v>
      </c>
      <c r="AN163" s="5">
        <f t="shared" ca="1" si="108"/>
        <v>-1.0474898136720121E-5</v>
      </c>
      <c r="AO163" s="5">
        <f t="shared" ca="1" si="88"/>
        <v>9.5797016742894391E-7</v>
      </c>
      <c r="AQ163" s="24">
        <f t="shared" ca="1" si="109"/>
        <v>7.9130284964143031E-5</v>
      </c>
      <c r="AT163">
        <v>156</v>
      </c>
      <c r="AU163" s="12">
        <v>-4.3444213953846491</v>
      </c>
      <c r="AV163" s="12">
        <v>-0.29473075055412939</v>
      </c>
      <c r="AW163" s="12">
        <v>-27.711618056279519</v>
      </c>
    </row>
    <row r="164" spans="2:49" x14ac:dyDescent="0.2">
      <c r="B164" s="2">
        <v>148</v>
      </c>
      <c r="C164">
        <f t="shared" ca="1" si="74"/>
        <v>9.6402461380651783E-2</v>
      </c>
      <c r="D164" t="s">
        <v>10</v>
      </c>
      <c r="E164">
        <f ca="1">D163*SIN(2*PI()*C164)</f>
        <v>0.4996097000490386</v>
      </c>
      <c r="F164">
        <f t="shared" ca="1" si="75"/>
        <v>0.95243841827153586</v>
      </c>
      <c r="G164" t="s">
        <v>10</v>
      </c>
      <c r="H164">
        <f ca="1">G163*SIN(2*PI()*F164)</f>
        <v>-0.47915856980860116</v>
      </c>
      <c r="I164" s="8">
        <f t="shared" ca="1" si="76"/>
        <v>7.9605881964276946E-3</v>
      </c>
      <c r="J164" s="14">
        <f t="shared" ca="1" si="77"/>
        <v>3.1622736522341371E-3</v>
      </c>
      <c r="K164" s="14">
        <f t="shared" ca="1" si="78"/>
        <v>1.9818638921820231E-3</v>
      </c>
      <c r="L164" s="8">
        <f t="shared" ca="1" si="89"/>
        <v>106.26622745540064</v>
      </c>
      <c r="M164" s="8">
        <f t="shared" ca="1" si="90"/>
        <v>106.47683265455289</v>
      </c>
      <c r="N164" s="14">
        <f t="shared" ca="1" si="79"/>
        <v>-2.630118945026183E-4</v>
      </c>
      <c r="O164" s="8">
        <f t="shared" ca="1" si="91"/>
        <v>0.84594167596036285</v>
      </c>
      <c r="P164" s="8">
        <f t="shared" ca="1" si="92"/>
        <v>0.84571918323752981</v>
      </c>
      <c r="Q164" s="25">
        <f t="shared" si="80"/>
        <v>8.000320008538786E-5</v>
      </c>
      <c r="R164" s="8">
        <f t="shared" ca="1" si="93"/>
        <v>0.84594167596036285</v>
      </c>
      <c r="S164" s="5">
        <f t="shared" ca="1" si="81"/>
        <v>6.7678041162425246E-5</v>
      </c>
      <c r="T164" s="8">
        <f t="shared" ca="1" si="94"/>
        <v>1.6765412624777886E-3</v>
      </c>
      <c r="U164" s="8">
        <f t="shared" ca="1" si="95"/>
        <v>6.7341933205163256E-3</v>
      </c>
      <c r="V164" s="5">
        <f t="shared" ca="1" si="82"/>
        <v>5.3875701563495004E-7</v>
      </c>
      <c r="W164" s="5">
        <f t="shared" ca="1" si="96"/>
        <v>-1.7711729431758767E-6</v>
      </c>
      <c r="X164" s="5">
        <f t="shared" ca="1" si="97"/>
        <v>107.112169131361</v>
      </c>
      <c r="Y164" s="5">
        <f t="shared" ca="1" si="98"/>
        <v>107.32255183779043</v>
      </c>
      <c r="Z164" s="5">
        <f t="shared" ca="1" si="99"/>
        <v>1.6088632213153633E-3</v>
      </c>
      <c r="AA164" s="5">
        <f t="shared" ca="1" si="100"/>
        <v>-2.3099299588108267E-6</v>
      </c>
      <c r="AB164" s="4">
        <f t="shared" ca="1" si="101"/>
        <v>107.3241583910818</v>
      </c>
      <c r="AC164" s="30">
        <f t="shared" ca="1" si="102"/>
        <v>1.9791332902689973E-3</v>
      </c>
      <c r="AD164" s="30">
        <f t="shared" ca="1" si="103"/>
        <v>1.9791332902688494E-3</v>
      </c>
      <c r="AE164" s="32">
        <f t="shared" ca="1" si="104"/>
        <v>1.478851763270228E-16</v>
      </c>
      <c r="AF164" s="4">
        <f t="shared" si="83"/>
        <v>0.41199999999999998</v>
      </c>
      <c r="AG164" s="4">
        <f t="shared" ca="1" si="84"/>
        <v>2.4136082418224274</v>
      </c>
      <c r="AH164" s="4">
        <f t="shared" ca="1" si="85"/>
        <v>2.381514628750665</v>
      </c>
      <c r="AI164" s="8">
        <f t="shared" ca="1" si="105"/>
        <v>-7.8977177179831992E-3</v>
      </c>
      <c r="AJ164" s="4">
        <f t="shared" ca="1" si="86"/>
        <v>9.064265782860792E-3</v>
      </c>
      <c r="AK164" s="4">
        <f t="shared" ca="1" si="106"/>
        <v>7.2729467509718981E-3</v>
      </c>
      <c r="AL164" s="4">
        <f t="shared" ca="1" si="87"/>
        <v>-7.8977177179831992E-3</v>
      </c>
      <c r="AM164" s="5">
        <f t="shared" ca="1" si="107"/>
        <v>-1.6088632213153633E-3</v>
      </c>
      <c r="AN164" s="5">
        <f t="shared" ca="1" si="108"/>
        <v>2.3099299588108267E-6</v>
      </c>
      <c r="AO164" s="5">
        <f t="shared" ca="1" si="88"/>
        <v>7.2517026905334677E-7</v>
      </c>
      <c r="AQ164" s="24">
        <f t="shared" ca="1" si="109"/>
        <v>1.8549091080139477E-4</v>
      </c>
      <c r="AT164">
        <v>157</v>
      </c>
      <c r="AU164" s="12">
        <v>5.8524759113492149</v>
      </c>
      <c r="AV164" s="12">
        <v>-9.5730341318084502</v>
      </c>
      <c r="AW164" s="12">
        <v>-7.6590555469583865</v>
      </c>
    </row>
    <row r="165" spans="2:49" x14ac:dyDescent="0.2">
      <c r="B165" s="2">
        <v>149</v>
      </c>
      <c r="C165">
        <f t="shared" ca="1" si="74"/>
        <v>0.76260851467945989</v>
      </c>
      <c r="D165">
        <f ca="1">SQRT(-2*LN(C165))</f>
        <v>0.73622070915259719</v>
      </c>
      <c r="E165">
        <f ca="1">D165*COS(2*PI()*C166)</f>
        <v>0.66852654558544355</v>
      </c>
      <c r="F165">
        <f t="shared" ca="1" si="75"/>
        <v>0.34021494580510747</v>
      </c>
      <c r="G165">
        <f ca="1">SQRT(-2*LN(F165))</f>
        <v>1.4684533820163663</v>
      </c>
      <c r="H165">
        <f ca="1">G165*COS(2*PI()*F166)</f>
        <v>1.0738568599776075</v>
      </c>
      <c r="I165" s="8">
        <f t="shared" ca="1" si="76"/>
        <v>6.526126729202642E-3</v>
      </c>
      <c r="J165" s="14">
        <f t="shared" ca="1" si="77"/>
        <v>3.1622749665182449E-3</v>
      </c>
      <c r="K165" s="14">
        <f t="shared" ca="1" si="78"/>
        <v>2.517227670397526E-3</v>
      </c>
      <c r="L165" s="8">
        <f t="shared" ca="1" si="89"/>
        <v>106.62828866632734</v>
      </c>
      <c r="M165" s="8">
        <f t="shared" ca="1" si="90"/>
        <v>106.89669634500535</v>
      </c>
      <c r="N165" s="14">
        <f t="shared" ca="1" si="79"/>
        <v>7.194253740880896E-4</v>
      </c>
      <c r="O165" s="8">
        <f t="shared" ca="1" si="91"/>
        <v>0.69586972475445397</v>
      </c>
      <c r="P165" s="8">
        <f t="shared" ca="1" si="92"/>
        <v>0.69637035109150203</v>
      </c>
      <c r="Q165" s="25">
        <f t="shared" si="80"/>
        <v>8.000320008538786E-5</v>
      </c>
      <c r="R165" s="8">
        <f t="shared" ca="1" si="93"/>
        <v>0.69586972475445397</v>
      </c>
      <c r="S165" s="5">
        <f t="shared" ca="1" si="81"/>
        <v>5.567180482289436E-5</v>
      </c>
      <c r="T165" s="8">
        <f t="shared" ca="1" si="94"/>
        <v>1.7516625261438218E-3</v>
      </c>
      <c r="U165" s="8">
        <f t="shared" ca="1" si="95"/>
        <v>4.541334010762928E-3</v>
      </c>
      <c r="V165" s="5">
        <f t="shared" ca="1" si="82"/>
        <v>3.6332125351764348E-7</v>
      </c>
      <c r="W165" s="5">
        <f t="shared" ca="1" si="96"/>
        <v>3.267150919552084E-6</v>
      </c>
      <c r="X165" s="5">
        <f t="shared" ca="1" si="97"/>
        <v>107.3241583910818</v>
      </c>
      <c r="Y165" s="5">
        <f t="shared" ca="1" si="98"/>
        <v>107.59306669609686</v>
      </c>
      <c r="Z165" s="5">
        <f t="shared" ca="1" si="99"/>
        <v>1.6959907213209276E-3</v>
      </c>
      <c r="AA165" s="5">
        <f t="shared" ca="1" si="100"/>
        <v>2.9038296660344407E-6</v>
      </c>
      <c r="AB165" s="4">
        <f t="shared" ca="1" si="101"/>
        <v>107.59476559064784</v>
      </c>
      <c r="AC165" s="30">
        <f t="shared" ca="1" si="102"/>
        <v>2.5214006205385164E-3</v>
      </c>
      <c r="AD165" s="30">
        <f t="shared" ca="1" si="103"/>
        <v>2.5214006205385299E-3</v>
      </c>
      <c r="AE165" s="32">
        <f t="shared" ca="1" si="104"/>
        <v>-1.3444106938820255E-17</v>
      </c>
      <c r="AF165" s="4">
        <f t="shared" si="83"/>
        <v>0.40799999999999997</v>
      </c>
      <c r="AG165" s="4">
        <f t="shared" ca="1" si="84"/>
        <v>2.4846571696106614</v>
      </c>
      <c r="AH165" s="4">
        <f t="shared" ca="1" si="85"/>
        <v>2.4527197307653186</v>
      </c>
      <c r="AI165" s="8">
        <f t="shared" ca="1" si="105"/>
        <v>-6.4838125468336116E-3</v>
      </c>
      <c r="AJ165" s="4">
        <f t="shared" ca="1" si="86"/>
        <v>7.2729467509718981E-3</v>
      </c>
      <c r="AK165" s="4">
        <f t="shared" ca="1" si="106"/>
        <v>5.4961466500467182E-3</v>
      </c>
      <c r="AL165" s="4">
        <f t="shared" ca="1" si="87"/>
        <v>-6.4838125468336116E-3</v>
      </c>
      <c r="AM165" s="5">
        <f t="shared" ca="1" si="107"/>
        <v>-1.6959907213209276E-3</v>
      </c>
      <c r="AN165" s="5">
        <f t="shared" ca="1" si="108"/>
        <v>-2.9038296660344407E-6</v>
      </c>
      <c r="AO165" s="5">
        <f t="shared" ca="1" si="88"/>
        <v>5.8185901412837628E-7</v>
      </c>
      <c r="AQ165" s="24">
        <f t="shared" ca="1" si="109"/>
        <v>7.8487408952346307E-5</v>
      </c>
      <c r="AT165">
        <v>158</v>
      </c>
      <c r="AU165" s="12">
        <v>2.246917633720281</v>
      </c>
      <c r="AV165" s="12">
        <v>16.915286538087866</v>
      </c>
      <c r="AW165" s="12">
        <v>-4.0494593914739854</v>
      </c>
    </row>
    <row r="166" spans="2:49" x14ac:dyDescent="0.2">
      <c r="B166" s="2">
        <v>150</v>
      </c>
      <c r="C166">
        <f t="shared" ca="1" si="74"/>
        <v>6.87847250476189E-2</v>
      </c>
      <c r="D166" t="s">
        <v>10</v>
      </c>
      <c r="E166">
        <f ca="1">D165*SIN(2*PI()*C166)</f>
        <v>0.30837183793716788</v>
      </c>
      <c r="F166">
        <f t="shared" ca="1" si="75"/>
        <v>0.11946064643381282</v>
      </c>
      <c r="G166" t="s">
        <v>10</v>
      </c>
      <c r="H166">
        <f ca="1">G165*SIN(2*PI()*F166)</f>
        <v>1.0015921222904749</v>
      </c>
      <c r="I166" s="8">
        <f t="shared" ca="1" si="76"/>
        <v>5.0593862854794378E-3</v>
      </c>
      <c r="J166" s="14">
        <f t="shared" ca="1" si="77"/>
        <v>3.1622760412469003E-3</v>
      </c>
      <c r="K166" s="14">
        <f t="shared" ca="1" si="78"/>
        <v>1.3761028366847672E-3</v>
      </c>
      <c r="L166" s="8">
        <f t="shared" ca="1" si="89"/>
        <v>107.05314239022128</v>
      </c>
      <c r="M166" s="8">
        <f t="shared" ca="1" si="90"/>
        <v>107.20045852314048</v>
      </c>
      <c r="N166" s="14">
        <f t="shared" ca="1" si="79"/>
        <v>6.7368930535582905E-4</v>
      </c>
      <c r="O166" s="8">
        <f t="shared" ca="1" si="91"/>
        <v>0.54162320042656298</v>
      </c>
      <c r="P166" s="8">
        <f t="shared" ca="1" si="92"/>
        <v>0.54198808618422301</v>
      </c>
      <c r="Q166" s="25">
        <f t="shared" si="80"/>
        <v>8.000320008538786E-5</v>
      </c>
      <c r="R166" s="8">
        <f t="shared" ca="1" si="93"/>
        <v>0.54162320042656298</v>
      </c>
      <c r="S166" s="5">
        <f t="shared" ca="1" si="81"/>
        <v>4.3331589274614451E-5</v>
      </c>
      <c r="T166" s="8">
        <f t="shared" ca="1" si="94"/>
        <v>7.4532922252127547E-4</v>
      </c>
      <c r="U166" s="8">
        <f t="shared" ca="1" si="95"/>
        <v>2.7402809921356335E-3</v>
      </c>
      <c r="V166" s="5">
        <f t="shared" ca="1" si="82"/>
        <v>2.1923124850401225E-7</v>
      </c>
      <c r="W166" s="5">
        <f t="shared" ca="1" si="96"/>
        <v>1.8460979980716369E-6</v>
      </c>
      <c r="X166" s="5">
        <f t="shared" ca="1" si="97"/>
        <v>107.59476559064784</v>
      </c>
      <c r="Y166" s="5">
        <f t="shared" ca="1" si="98"/>
        <v>107.7424466093247</v>
      </c>
      <c r="Z166" s="5">
        <f t="shared" ca="1" si="99"/>
        <v>7.0199763324666105E-4</v>
      </c>
      <c r="AA166" s="5">
        <f t="shared" ca="1" si="100"/>
        <v>1.6268667495676248E-6</v>
      </c>
      <c r="AB166" s="4">
        <f t="shared" ca="1" si="101"/>
        <v>107.74315023382469</v>
      </c>
      <c r="AC166" s="30">
        <f t="shared" ca="1" si="102"/>
        <v>1.3791065240236211E-3</v>
      </c>
      <c r="AD166" s="30">
        <f t="shared" ca="1" si="103"/>
        <v>1.3791065240236521E-3</v>
      </c>
      <c r="AE166" s="32">
        <f t="shared" ca="1" si="104"/>
        <v>-3.1008182133085427E-17</v>
      </c>
      <c r="AF166" s="4">
        <f t="shared" si="83"/>
        <v>0.40400000000000003</v>
      </c>
      <c r="AG166" s="4">
        <f t="shared" ca="1" si="84"/>
        <v>2.5734906916909299</v>
      </c>
      <c r="AH166" s="4">
        <f t="shared" ca="1" si="85"/>
        <v>2.5417101945267886</v>
      </c>
      <c r="AI166" s="8">
        <f t="shared" ca="1" si="105"/>
        <v>-5.0339177510475563E-3</v>
      </c>
      <c r="AJ166" s="4">
        <f t="shared" ca="1" si="86"/>
        <v>5.4961466500467182E-3</v>
      </c>
      <c r="AK166" s="4">
        <f t="shared" ca="1" si="106"/>
        <v>4.6144274951051556E-3</v>
      </c>
      <c r="AL166" s="4">
        <f t="shared" ca="1" si="87"/>
        <v>-5.0339177510475563E-3</v>
      </c>
      <c r="AM166" s="5">
        <f t="shared" ca="1" si="107"/>
        <v>-7.0199763324666105E-4</v>
      </c>
      <c r="AN166" s="5">
        <f t="shared" ca="1" si="108"/>
        <v>-1.6268667495676248E-6</v>
      </c>
      <c r="AO166" s="5">
        <f t="shared" ca="1" si="88"/>
        <v>4.3970932014232179E-7</v>
      </c>
      <c r="AQ166" s="24">
        <f t="shared" ca="1" si="109"/>
        <v>1.7853436426547626E-4</v>
      </c>
      <c r="AT166">
        <v>159</v>
      </c>
      <c r="AU166" s="12">
        <v>-0.30915843571598794</v>
      </c>
      <c r="AV166" s="12">
        <v>-4.1083396943533215</v>
      </c>
      <c r="AW166" s="12">
        <v>3.1699935505610468</v>
      </c>
    </row>
    <row r="167" spans="2:49" x14ac:dyDescent="0.2">
      <c r="B167" s="2">
        <v>151</v>
      </c>
      <c r="C167">
        <f t="shared" ca="1" si="74"/>
        <v>0.89185799636329122</v>
      </c>
      <c r="D167">
        <f ca="1">SQRT(-2*LN(C167))</f>
        <v>0.47843151229290787</v>
      </c>
      <c r="E167">
        <f ca="1">D167*COS(2*PI()*C168)</f>
        <v>-0.43381324874898303</v>
      </c>
      <c r="F167">
        <f t="shared" ca="1" si="75"/>
        <v>0.2742652887204079</v>
      </c>
      <c r="G167">
        <f ca="1">SQRT(-2*LN(F167))</f>
        <v>1.6085144910726568</v>
      </c>
      <c r="H167">
        <f ca="1">G167*COS(2*PI()*F168)</f>
        <v>1.6016813570301716</v>
      </c>
      <c r="I167" s="8">
        <f t="shared" ca="1" si="76"/>
        <v>4.3228982979017019E-3</v>
      </c>
      <c r="J167" s="14">
        <f t="shared" ca="1" si="77"/>
        <v>3.1622764782700649E-3</v>
      </c>
      <c r="K167" s="14">
        <f t="shared" ca="1" si="78"/>
        <v>-9.7136535142428038E-4</v>
      </c>
      <c r="L167" s="8">
        <f t="shared" ca="1" si="89"/>
        <v>107.27939233131572</v>
      </c>
      <c r="M167" s="8">
        <f t="shared" ca="1" si="90"/>
        <v>107.17518484668322</v>
      </c>
      <c r="N167" s="14">
        <f t="shared" ca="1" si="79"/>
        <v>1.0535468257750757E-3</v>
      </c>
      <c r="O167" s="8">
        <f t="shared" ca="1" si="91"/>
        <v>0.46375790250897364</v>
      </c>
      <c r="P167" s="8">
        <f t="shared" ca="1" si="92"/>
        <v>0.46424649317509009</v>
      </c>
      <c r="Q167" s="25">
        <f t="shared" si="80"/>
        <v>8.000320008538786E-5</v>
      </c>
      <c r="R167" s="8">
        <f t="shared" ca="1" si="93"/>
        <v>0.46375790250897364</v>
      </c>
      <c r="S167" s="5">
        <f t="shared" ca="1" si="81"/>
        <v>3.7102116265605214E-5</v>
      </c>
      <c r="T167" s="8">
        <f t="shared" ca="1" si="94"/>
        <v>-4.5047835794641636E-4</v>
      </c>
      <c r="U167" s="8">
        <f t="shared" ca="1" si="95"/>
        <v>2.0047782473945055E-3</v>
      </c>
      <c r="V167" s="5">
        <f t="shared" ca="1" si="82"/>
        <v>1.6038867525313583E-7</v>
      </c>
      <c r="W167" s="5">
        <f t="shared" ca="1" si="96"/>
        <v>2.1121277589254006E-6</v>
      </c>
      <c r="X167" s="5">
        <f t="shared" ca="1" si="97"/>
        <v>107.74315023382469</v>
      </c>
      <c r="Y167" s="5">
        <f t="shared" ca="1" si="98"/>
        <v>107.63943133985832</v>
      </c>
      <c r="Z167" s="5">
        <f t="shared" ca="1" si="99"/>
        <v>-4.8758047421202158E-4</v>
      </c>
      <c r="AA167" s="5">
        <f t="shared" ca="1" si="100"/>
        <v>1.9517390836722649E-6</v>
      </c>
      <c r="AB167" s="4">
        <f t="shared" ca="1" si="101"/>
        <v>107.63894571112318</v>
      </c>
      <c r="AC167" s="30">
        <f t="shared" ca="1" si="102"/>
        <v>-9.6715682134185244E-4</v>
      </c>
      <c r="AD167" s="30">
        <f t="shared" ca="1" si="103"/>
        <v>-9.6715682134185341E-4</v>
      </c>
      <c r="AE167" s="32">
        <f t="shared" ca="1" si="104"/>
        <v>9.7578195523695399E-19</v>
      </c>
      <c r="AF167" s="4">
        <f t="shared" si="83"/>
        <v>0.4</v>
      </c>
      <c r="AG167" s="4">
        <f t="shared" ca="1" si="84"/>
        <v>2.6272193332588567</v>
      </c>
      <c r="AH167" s="4">
        <f t="shared" ca="1" si="85"/>
        <v>2.5955965566571728</v>
      </c>
      <c r="AI167" s="8">
        <f t="shared" ca="1" si="105"/>
        <v>-4.3042912844345471E-3</v>
      </c>
      <c r="AJ167" s="4">
        <f t="shared" ca="1" si="86"/>
        <v>4.6144274951051556E-3</v>
      </c>
      <c r="AK167" s="4">
        <f t="shared" ca="1" si="106"/>
        <v>4.8933218419039415E-3</v>
      </c>
      <c r="AL167" s="4">
        <f t="shared" ca="1" si="87"/>
        <v>-4.3042912844345471E-3</v>
      </c>
      <c r="AM167" s="5">
        <f t="shared" ca="1" si="107"/>
        <v>4.8758047421202158E-4</v>
      </c>
      <c r="AN167" s="5">
        <f t="shared" ca="1" si="108"/>
        <v>-1.9517390836722649E-6</v>
      </c>
      <c r="AO167" s="5">
        <f t="shared" ca="1" si="88"/>
        <v>3.6916896617041289E-7</v>
      </c>
      <c r="AQ167" s="24">
        <f t="shared" ca="1" si="109"/>
        <v>2.0710355729573385E-4</v>
      </c>
      <c r="AT167">
        <v>160</v>
      </c>
      <c r="AU167" s="12">
        <v>-1.2523254470047358</v>
      </c>
      <c r="AV167" s="12">
        <v>3.930863780979617</v>
      </c>
      <c r="AW167" s="12">
        <v>-4.8475858211544596</v>
      </c>
    </row>
    <row r="168" spans="2:49" x14ac:dyDescent="0.2">
      <c r="B168" s="2">
        <v>152</v>
      </c>
      <c r="C168">
        <f t="shared" ca="1" si="74"/>
        <v>0.4307187072542723</v>
      </c>
      <c r="D168" t="s">
        <v>10</v>
      </c>
      <c r="E168">
        <f ca="1">D167*SIN(2*PI()*C168)</f>
        <v>0.20174929284815804</v>
      </c>
      <c r="F168">
        <f t="shared" ca="1" si="75"/>
        <v>0.98532471735514848</v>
      </c>
      <c r="G168" t="s">
        <v>10</v>
      </c>
      <c r="H168">
        <f ca="1">G167*SIN(2*PI()*F168)</f>
        <v>-0.14810705092167725</v>
      </c>
      <c r="I168" s="8">
        <f t="shared" ca="1" si="76"/>
        <v>4.5879186678376175E-3</v>
      </c>
      <c r="J168" s="14">
        <f t="shared" ca="1" si="77"/>
        <v>3.1622763289125954E-3</v>
      </c>
      <c r="K168" s="14">
        <f t="shared" ca="1" si="78"/>
        <v>1.0385259081076015E-3</v>
      </c>
      <c r="L168" s="8">
        <f t="shared" ca="1" si="89"/>
        <v>107.14736232729224</v>
      </c>
      <c r="M168" s="8">
        <f t="shared" ca="1" si="90"/>
        <v>107.25863763905453</v>
      </c>
      <c r="N168" s="14">
        <f t="shared" ca="1" si="79"/>
        <v>-5.3669683419577119E-5</v>
      </c>
      <c r="O168" s="8">
        <f t="shared" ca="1" si="91"/>
        <v>0.49158338383094519</v>
      </c>
      <c r="P168" s="8">
        <f t="shared" ca="1" si="92"/>
        <v>0.49155700070636066</v>
      </c>
      <c r="Q168" s="25">
        <f t="shared" si="80"/>
        <v>8.000320008538786E-5</v>
      </c>
      <c r="R168" s="8">
        <f t="shared" ca="1" si="93"/>
        <v>0.49158338383094519</v>
      </c>
      <c r="S168" s="5">
        <f t="shared" ca="1" si="81"/>
        <v>3.932824381527913E-5</v>
      </c>
      <c r="T168" s="8">
        <f t="shared" ca="1" si="94"/>
        <v>5.1052208010363999E-4</v>
      </c>
      <c r="U168" s="8">
        <f t="shared" ca="1" si="95"/>
        <v>2.255344583476778E-3</v>
      </c>
      <c r="V168" s="5">
        <f t="shared" ca="1" si="82"/>
        <v>1.8043478397338842E-7</v>
      </c>
      <c r="W168" s="5">
        <f t="shared" ca="1" si="96"/>
        <v>-1.210436297972567E-7</v>
      </c>
      <c r="X168" s="5">
        <f t="shared" ca="1" si="97"/>
        <v>107.63894571112318</v>
      </c>
      <c r="Y168" s="5">
        <f t="shared" ca="1" si="98"/>
        <v>107.75019463976089</v>
      </c>
      <c r="Z168" s="5">
        <f t="shared" ca="1" si="99"/>
        <v>4.7119383628836084E-4</v>
      </c>
      <c r="AA168" s="5">
        <f t="shared" ca="1" si="100"/>
        <v>-3.0147841377064512E-7</v>
      </c>
      <c r="AB168" s="4">
        <f t="shared" ca="1" si="101"/>
        <v>107.75066553211877</v>
      </c>
      <c r="AC168" s="30">
        <f t="shared" ca="1" si="102"/>
        <v>1.0379126277901829E-3</v>
      </c>
      <c r="AD168" s="30">
        <f t="shared" ca="1" si="103"/>
        <v>1.0379126277899854E-3</v>
      </c>
      <c r="AE168" s="32">
        <f t="shared" ca="1" si="104"/>
        <v>1.9754163582685891E-16</v>
      </c>
      <c r="AF168" s="4">
        <f t="shared" si="83"/>
        <v>0.39600000000000002</v>
      </c>
      <c r="AG168" s="4">
        <f t="shared" ca="1" si="84"/>
        <v>2.6070001660488606</v>
      </c>
      <c r="AH168" s="4">
        <f t="shared" ca="1" si="85"/>
        <v>2.5755359006037559</v>
      </c>
      <c r="AI168" s="8">
        <f t="shared" ca="1" si="105"/>
        <v>-4.5669658001875613E-3</v>
      </c>
      <c r="AJ168" s="4">
        <f t="shared" ca="1" si="86"/>
        <v>4.8933218419039415E-3</v>
      </c>
      <c r="AK168" s="4">
        <f t="shared" ca="1" si="106"/>
        <v>4.2354582538630114E-3</v>
      </c>
      <c r="AL168" s="4">
        <f t="shared" ca="1" si="87"/>
        <v>-4.5669658001875613E-3</v>
      </c>
      <c r="AM168" s="5">
        <f t="shared" ca="1" si="107"/>
        <v>-4.7119383628836084E-4</v>
      </c>
      <c r="AN168" s="5">
        <f t="shared" ca="1" si="108"/>
        <v>3.0147841377064512E-7</v>
      </c>
      <c r="AO168" s="5">
        <f t="shared" ca="1" si="88"/>
        <v>3.9148140640003971E-7</v>
      </c>
      <c r="AQ168" s="24">
        <f t="shared" ca="1" si="109"/>
        <v>1.8736271157273989E-4</v>
      </c>
      <c r="AT168">
        <v>161</v>
      </c>
      <c r="AU168" s="12">
        <v>-2.1346464863484926</v>
      </c>
      <c r="AV168" s="12">
        <v>-1.4258887793138479</v>
      </c>
      <c r="AW168" s="12">
        <v>10.338032409028637</v>
      </c>
    </row>
    <row r="169" spans="2:49" x14ac:dyDescent="0.2">
      <c r="B169" s="2">
        <v>153</v>
      </c>
      <c r="C169">
        <f t="shared" ca="1" si="74"/>
        <v>0.17170799983001683</v>
      </c>
      <c r="D169">
        <f ca="1">SQRT(-2*LN(C169))</f>
        <v>1.8772106542737785</v>
      </c>
      <c r="E169">
        <f ca="1">D169*COS(2*PI()*C170)</f>
        <v>-1.5655315887191812</v>
      </c>
      <c r="F169">
        <f t="shared" ca="1" si="75"/>
        <v>0.68938259338229313</v>
      </c>
      <c r="G169">
        <f ca="1">SQRT(-2*LN(F169))</f>
        <v>0.86250666566225886</v>
      </c>
      <c r="H169">
        <f ca="1">G169*COS(2*PI()*F170)</f>
        <v>-0.86121743425714969</v>
      </c>
      <c r="I169" s="8">
        <f t="shared" ca="1" si="76"/>
        <v>4.032573998757923E-3</v>
      </c>
      <c r="J169" s="14">
        <f t="shared" ca="1" si="77"/>
        <v>3.162276631690969E-3</v>
      </c>
      <c r="K169" s="14">
        <f t="shared" ca="1" si="78"/>
        <v>-4.5403054671697696E-3</v>
      </c>
      <c r="L169" s="8">
        <f t="shared" ca="1" si="89"/>
        <v>107.31789816637172</v>
      </c>
      <c r="M169" s="8">
        <f t="shared" ca="1" si="90"/>
        <v>106.83064212660177</v>
      </c>
      <c r="N169" s="14">
        <f t="shared" ca="1" si="79"/>
        <v>-5.0455440017649344E-4</v>
      </c>
      <c r="O169" s="8">
        <f t="shared" ca="1" si="91"/>
        <v>0.43276736574706115</v>
      </c>
      <c r="P169" s="8">
        <f t="shared" ca="1" si="92"/>
        <v>0.4325490110684207</v>
      </c>
      <c r="Q169" s="25">
        <f t="shared" si="80"/>
        <v>8.000320008538786E-5</v>
      </c>
      <c r="R169" s="8">
        <f t="shared" ca="1" si="93"/>
        <v>0.43276736574706115</v>
      </c>
      <c r="S169" s="5">
        <f t="shared" ca="1" si="81"/>
        <v>3.4622774152288364E-5</v>
      </c>
      <c r="T169" s="8">
        <f t="shared" ca="1" si="94"/>
        <v>-1.9648960367140409E-3</v>
      </c>
      <c r="U169" s="8">
        <f t="shared" ca="1" si="95"/>
        <v>1.7451664266225589E-3</v>
      </c>
      <c r="V169" s="5">
        <f t="shared" ca="1" si="82"/>
        <v>1.3961889881138594E-7</v>
      </c>
      <c r="W169" s="5">
        <f t="shared" ca="1" si="96"/>
        <v>-8.8053139959269971E-7</v>
      </c>
      <c r="X169" s="5">
        <f t="shared" ca="1" si="97"/>
        <v>107.75066553211877</v>
      </c>
      <c r="Y169" s="5">
        <f t="shared" ca="1" si="98"/>
        <v>107.26319113767019</v>
      </c>
      <c r="Z169" s="5">
        <f t="shared" ca="1" si="99"/>
        <v>-1.9995188108663294E-3</v>
      </c>
      <c r="AA169" s="5">
        <f t="shared" ca="1" si="100"/>
        <v>-1.0201502984040857E-6</v>
      </c>
      <c r="AB169" s="4">
        <f t="shared" ca="1" si="101"/>
        <v>107.26119059870904</v>
      </c>
      <c r="AC169" s="30">
        <f t="shared" ca="1" si="102"/>
        <v>-4.5426627389492102E-3</v>
      </c>
      <c r="AD169" s="30">
        <f t="shared" ca="1" si="103"/>
        <v>-4.542662738949362E-3</v>
      </c>
      <c r="AE169" s="32">
        <f t="shared" ca="1" si="104"/>
        <v>1.5178830414797062E-16</v>
      </c>
      <c r="AF169" s="4">
        <f t="shared" si="83"/>
        <v>0.39200000000000002</v>
      </c>
      <c r="AG169" s="4">
        <f t="shared" ca="1" si="84"/>
        <v>2.6506899114190787</v>
      </c>
      <c r="AH169" s="4">
        <f t="shared" ca="1" si="85"/>
        <v>2.6193849597340817</v>
      </c>
      <c r="AI169" s="8">
        <f t="shared" ca="1" si="105"/>
        <v>-4.0163776586424893E-3</v>
      </c>
      <c r="AJ169" s="4">
        <f t="shared" ca="1" si="86"/>
        <v>4.2354582538630114E-3</v>
      </c>
      <c r="AK169" s="4">
        <f t="shared" ca="1" si="106"/>
        <v>6.442239751877521E-3</v>
      </c>
      <c r="AL169" s="4">
        <f t="shared" ca="1" si="87"/>
        <v>-4.0163776586424893E-3</v>
      </c>
      <c r="AM169" s="5">
        <f t="shared" ca="1" si="107"/>
        <v>1.9995188108663294E-3</v>
      </c>
      <c r="AN169" s="5">
        <f t="shared" ca="1" si="108"/>
        <v>1.0201502984040857E-6</v>
      </c>
      <c r="AO169" s="5">
        <f t="shared" ca="1" si="88"/>
        <v>3.3885021413710999E-7</v>
      </c>
      <c r="AQ169" s="24">
        <f t="shared" ca="1" si="109"/>
        <v>-2.059036866356389E-4</v>
      </c>
      <c r="AT169">
        <v>162</v>
      </c>
      <c r="AU169" s="12">
        <v>4.080178109196809</v>
      </c>
      <c r="AV169" s="12">
        <v>-3.1606360705465173</v>
      </c>
      <c r="AW169" s="12">
        <v>9.9873475796680609</v>
      </c>
    </row>
    <row r="170" spans="2:49" x14ac:dyDescent="0.2">
      <c r="B170" s="2">
        <v>154</v>
      </c>
      <c r="C170">
        <f t="shared" ca="1" si="74"/>
        <v>0.4069678323865078</v>
      </c>
      <c r="D170" t="s">
        <v>10</v>
      </c>
      <c r="E170">
        <f ca="1">D169*SIN(2*PI()*C170)</f>
        <v>1.0358719444223714</v>
      </c>
      <c r="F170">
        <f t="shared" ca="1" si="75"/>
        <v>0.50870308948879828</v>
      </c>
      <c r="G170" t="s">
        <v>10</v>
      </c>
      <c r="H170">
        <f ca="1">G169*SIN(2*PI()*F170)</f>
        <v>-4.7141056875718131E-2</v>
      </c>
      <c r="I170" s="8">
        <f t="shared" ca="1" si="76"/>
        <v>5.9804120472186769E-3</v>
      </c>
      <c r="J170" s="14">
        <f t="shared" ca="1" si="77"/>
        <v>3.1622753981695993E-3</v>
      </c>
      <c r="K170" s="14">
        <f t="shared" ca="1" si="78"/>
        <v>3.6824760808162882E-3</v>
      </c>
      <c r="L170" s="8">
        <f t="shared" ca="1" si="89"/>
        <v>106.62353790808643</v>
      </c>
      <c r="M170" s="8">
        <f t="shared" ca="1" si="90"/>
        <v>107.01617653608497</v>
      </c>
      <c r="N170" s="14">
        <f t="shared" ca="1" si="79"/>
        <v>1.0185429664133494E-5</v>
      </c>
      <c r="O170" s="8">
        <f t="shared" ca="1" si="91"/>
        <v>0.63765269062259744</v>
      </c>
      <c r="P170" s="8">
        <f t="shared" ca="1" si="92"/>
        <v>0.63765918538922794</v>
      </c>
      <c r="Q170" s="25">
        <f t="shared" si="80"/>
        <v>8.000320008538786E-5</v>
      </c>
      <c r="R170" s="8">
        <f t="shared" ca="1" si="93"/>
        <v>0.63765269062259744</v>
      </c>
      <c r="S170" s="5">
        <f t="shared" ca="1" si="81"/>
        <v>5.1014255792865584E-5</v>
      </c>
      <c r="T170" s="8">
        <f t="shared" ca="1" si="94"/>
        <v>2.3481407810858638E-3</v>
      </c>
      <c r="U170" s="8">
        <f t="shared" ca="1" si="95"/>
        <v>3.8134258329407854E-3</v>
      </c>
      <c r="V170" s="5">
        <f t="shared" ca="1" si="82"/>
        <v>3.0508626992354851E-7</v>
      </c>
      <c r="W170" s="5">
        <f t="shared" ca="1" si="96"/>
        <v>3.8841380600808052E-8</v>
      </c>
      <c r="X170" s="5">
        <f t="shared" ca="1" si="97"/>
        <v>107.26119059870904</v>
      </c>
      <c r="Y170" s="5">
        <f t="shared" ca="1" si="98"/>
        <v>107.65383572147419</v>
      </c>
      <c r="Z170" s="5">
        <f t="shared" ca="1" si="99"/>
        <v>2.2971265252929984E-3</v>
      </c>
      <c r="AA170" s="5">
        <f t="shared" ca="1" si="100"/>
        <v>-2.6624488932274044E-7</v>
      </c>
      <c r="AB170" s="4">
        <f t="shared" ca="1" si="101"/>
        <v>107.65613258175459</v>
      </c>
      <c r="AC170" s="30">
        <f t="shared" ca="1" si="102"/>
        <v>3.6820585417807195E-3</v>
      </c>
      <c r="AD170" s="30">
        <f t="shared" ca="1" si="103"/>
        <v>3.682058541780951E-3</v>
      </c>
      <c r="AE170" s="32">
        <f t="shared" ca="1" si="104"/>
        <v>-2.3158558404290375E-16</v>
      </c>
      <c r="AF170" s="4">
        <f t="shared" si="83"/>
        <v>0.38800000000000001</v>
      </c>
      <c r="AG170" s="4">
        <f t="shared" ca="1" si="84"/>
        <v>2.5154006369376085</v>
      </c>
      <c r="AH170" s="4">
        <f t="shared" ca="1" si="85"/>
        <v>2.4842558139328137</v>
      </c>
      <c r="AI170" s="8">
        <f t="shared" ca="1" si="105"/>
        <v>-5.9448593388098381E-3</v>
      </c>
      <c r="AJ170" s="4">
        <f t="shared" ca="1" si="86"/>
        <v>6.442239751877521E-3</v>
      </c>
      <c r="AK170" s="4">
        <f t="shared" ca="1" si="106"/>
        <v>4.2745982689494366E-3</v>
      </c>
      <c r="AL170" s="4">
        <f t="shared" ca="1" si="87"/>
        <v>-5.9448593388098381E-3</v>
      </c>
      <c r="AM170" s="5">
        <f t="shared" ca="1" si="107"/>
        <v>-2.2971265252929984E-3</v>
      </c>
      <c r="AN170" s="5">
        <f t="shared" ca="1" si="108"/>
        <v>2.6624488932274044E-7</v>
      </c>
      <c r="AO170" s="5">
        <f t="shared" ca="1" si="88"/>
        <v>5.153997958674967E-7</v>
      </c>
      <c r="AQ170" s="24">
        <f t="shared" ca="1" si="109"/>
        <v>-1.2870339767972379E-4</v>
      </c>
      <c r="AT170">
        <v>163</v>
      </c>
      <c r="AU170" s="12">
        <v>-5.8379413212266398</v>
      </c>
      <c r="AV170" s="12">
        <v>9.3043936490557027</v>
      </c>
      <c r="AW170" s="12">
        <v>-32.436985554682181</v>
      </c>
    </row>
    <row r="171" spans="2:49" x14ac:dyDescent="0.2">
      <c r="B171" s="2">
        <v>155</v>
      </c>
      <c r="C171">
        <f t="shared" ca="1" si="74"/>
        <v>0.19176994233419553</v>
      </c>
      <c r="D171">
        <f ca="1">SQRT(-2*LN(C171))</f>
        <v>1.8173931013403275</v>
      </c>
      <c r="E171">
        <f ca="1">D171*COS(2*PI()*C172)</f>
        <v>1.7943702006096964</v>
      </c>
      <c r="F171">
        <f t="shared" ca="1" si="75"/>
        <v>0.26761598103514184</v>
      </c>
      <c r="G171">
        <f ca="1">SQRT(-2*LN(F171))</f>
        <v>1.6237008546212937</v>
      </c>
      <c r="H171">
        <f ca="1">G171*COS(2*PI()*F172)</f>
        <v>1.4496565265192169</v>
      </c>
      <c r="I171" s="8">
        <f t="shared" ca="1" si="76"/>
        <v>4.1092877275914286E-3</v>
      </c>
      <c r="J171" s="14">
        <f t="shared" ca="1" si="77"/>
        <v>3.1622765921882528E-3</v>
      </c>
      <c r="K171" s="14">
        <f t="shared" ca="1" si="78"/>
        <v>6.0927808230006875E-3</v>
      </c>
      <c r="L171" s="8">
        <f t="shared" ca="1" si="89"/>
        <v>107.21555302549997</v>
      </c>
      <c r="M171" s="8">
        <f t="shared" ca="1" si="90"/>
        <v>107.86879389090115</v>
      </c>
      <c r="N171" s="14">
        <f t="shared" ca="1" si="79"/>
        <v>9.5730121032744364E-4</v>
      </c>
      <c r="O171" s="8">
        <f t="shared" ca="1" si="91"/>
        <v>0.44057955625461515</v>
      </c>
      <c r="P171" s="8">
        <f t="shared" ca="1" si="92"/>
        <v>0.44100132359706323</v>
      </c>
      <c r="Q171" s="25">
        <f t="shared" si="80"/>
        <v>8.000320008538786E-5</v>
      </c>
      <c r="R171" s="8">
        <f t="shared" ca="1" si="93"/>
        <v>0.44057955625461515</v>
      </c>
      <c r="S171" s="5">
        <f t="shared" ca="1" si="81"/>
        <v>3.5247774392569373E-5</v>
      </c>
      <c r="T171" s="8">
        <f t="shared" ca="1" si="94"/>
        <v>2.6843546713542716E-3</v>
      </c>
      <c r="U171" s="8">
        <f t="shared" ca="1" si="95"/>
        <v>1.8104681635447673E-3</v>
      </c>
      <c r="V171" s="5">
        <f t="shared" ca="1" si="82"/>
        <v>1.4484324673629674E-7</v>
      </c>
      <c r="W171" s="5">
        <f t="shared" ca="1" si="96"/>
        <v>1.73316336422071E-6</v>
      </c>
      <c r="X171" s="5">
        <f t="shared" ca="1" si="97"/>
        <v>107.65613258175459</v>
      </c>
      <c r="Y171" s="5">
        <f t="shared" ca="1" si="98"/>
        <v>108.30979521449821</v>
      </c>
      <c r="Z171" s="5">
        <f t="shared" ca="1" si="99"/>
        <v>2.649106896961702E-3</v>
      </c>
      <c r="AA171" s="5">
        <f t="shared" ca="1" si="100"/>
        <v>1.5883201174844132E-6</v>
      </c>
      <c r="AB171" s="4">
        <f t="shared" ca="1" si="101"/>
        <v>108.31244590971529</v>
      </c>
      <c r="AC171" s="30">
        <f t="shared" ca="1" si="102"/>
        <v>6.0963858929474757E-3</v>
      </c>
      <c r="AD171" s="30">
        <f t="shared" ca="1" si="103"/>
        <v>6.0963858929476153E-3</v>
      </c>
      <c r="AE171" s="32">
        <f t="shared" ca="1" si="104"/>
        <v>-1.3964523981613297E-16</v>
      </c>
      <c r="AF171" s="4">
        <f t="shared" si="83"/>
        <v>0.38400000000000001</v>
      </c>
      <c r="AG171" s="4">
        <f t="shared" ca="1" si="84"/>
        <v>2.6443440578603457</v>
      </c>
      <c r="AH171" s="4">
        <f t="shared" ca="1" si="85"/>
        <v>2.6133601910906865</v>
      </c>
      <c r="AI171" s="8">
        <f t="shared" ca="1" si="105"/>
        <v>-4.0924705884268775E-3</v>
      </c>
      <c r="AJ171" s="4">
        <f t="shared" ca="1" si="86"/>
        <v>4.2745982689494366E-3</v>
      </c>
      <c r="AK171" s="4">
        <f t="shared" ca="1" si="106"/>
        <v>2.144710170051578E-3</v>
      </c>
      <c r="AL171" s="4">
        <f t="shared" ca="1" si="87"/>
        <v>-4.0924705884268775E-3</v>
      </c>
      <c r="AM171" s="5">
        <f t="shared" ca="1" si="107"/>
        <v>-2.649106896961702E-3</v>
      </c>
      <c r="AN171" s="5">
        <f t="shared" ca="1" si="108"/>
        <v>-1.5883201174844132E-6</v>
      </c>
      <c r="AO171" s="5">
        <f t="shared" ca="1" si="88"/>
        <v>3.4198154059541437E-7</v>
      </c>
      <c r="AQ171" s="24">
        <f t="shared" ca="1" si="109"/>
        <v>-5.2046513664073249E-4</v>
      </c>
      <c r="AT171">
        <v>164</v>
      </c>
      <c r="AU171" s="12">
        <v>3.2479491925961335</v>
      </c>
      <c r="AV171" s="12">
        <v>-24.216764215756843</v>
      </c>
      <c r="AW171" s="12">
        <v>-1.4926402838478114</v>
      </c>
    </row>
    <row r="172" spans="2:49" x14ac:dyDescent="0.2">
      <c r="B172" s="2">
        <v>156</v>
      </c>
      <c r="C172">
        <f t="shared" ca="1" si="74"/>
        <v>2.5360058694963938E-2</v>
      </c>
      <c r="D172" t="s">
        <v>10</v>
      </c>
      <c r="E172">
        <f ca="1">D171*SIN(2*PI()*C172)</f>
        <v>0.28836308356537477</v>
      </c>
      <c r="F172">
        <f t="shared" ca="1" si="75"/>
        <v>7.4365235537711682E-2</v>
      </c>
      <c r="G172" t="s">
        <v>10</v>
      </c>
      <c r="H172">
        <f ca="1">G171*SIN(2*PI()*F172)</f>
        <v>0.7313688675478045</v>
      </c>
      <c r="I172" s="8">
        <f t="shared" ca="1" si="76"/>
        <v>2.1724593057970169E-3</v>
      </c>
      <c r="J172" s="14">
        <f t="shared" ca="1" si="77"/>
        <v>3.1622773616759529E-3</v>
      </c>
      <c r="K172" s="14">
        <f t="shared" ca="1" si="78"/>
        <v>1.3127449474077402E-3</v>
      </c>
      <c r="L172" s="8">
        <f t="shared" ca="1" si="89"/>
        <v>108.07765160972706</v>
      </c>
      <c r="M172" s="8">
        <f t="shared" ca="1" si="90"/>
        <v>108.21953000080542</v>
      </c>
      <c r="N172" s="14">
        <f t="shared" ca="1" si="79"/>
        <v>5.026845898108423E-4</v>
      </c>
      <c r="O172" s="8">
        <f t="shared" ca="1" si="91"/>
        <v>0.2347942999882395</v>
      </c>
      <c r="P172" s="8">
        <f t="shared" ca="1" si="92"/>
        <v>0.23491232746461901</v>
      </c>
      <c r="Q172" s="25">
        <f t="shared" si="80"/>
        <v>8.000320008538786E-5</v>
      </c>
      <c r="R172" s="8">
        <f t="shared" ca="1" si="93"/>
        <v>0.2347942999882395</v>
      </c>
      <c r="S172" s="5">
        <f t="shared" ca="1" si="81"/>
        <v>1.8784295360867706E-5</v>
      </c>
      <c r="T172" s="8">
        <f t="shared" ca="1" si="94"/>
        <v>3.0822503098969862E-4</v>
      </c>
      <c r="U172" s="8">
        <f t="shared" ca="1" si="95"/>
        <v>5.1008106195754729E-4</v>
      </c>
      <c r="V172" s="5">
        <f t="shared" ca="1" si="82"/>
        <v>4.0808117259556774E-8</v>
      </c>
      <c r="W172" s="5">
        <f t="shared" ca="1" si="96"/>
        <v>2.5640988940040849E-7</v>
      </c>
      <c r="X172" s="5">
        <f t="shared" ca="1" si="97"/>
        <v>108.31244590971529</v>
      </c>
      <c r="Y172" s="5">
        <f t="shared" ca="1" si="98"/>
        <v>108.45444232827003</v>
      </c>
      <c r="Z172" s="5">
        <f t="shared" ca="1" si="99"/>
        <v>2.8944073562883093E-4</v>
      </c>
      <c r="AA172" s="5">
        <f t="shared" ca="1" si="100"/>
        <v>2.156017721408517E-7</v>
      </c>
      <c r="AB172" s="4">
        <f t="shared" ca="1" si="101"/>
        <v>108.45473198460743</v>
      </c>
      <c r="AC172" s="30">
        <f t="shared" ca="1" si="102"/>
        <v>1.3136632055261721E-3</v>
      </c>
      <c r="AD172" s="30">
        <f t="shared" ca="1" si="103"/>
        <v>1.3136632055262365E-3</v>
      </c>
      <c r="AE172" s="32">
        <f t="shared" ca="1" si="104"/>
        <v>-6.4401609045638963E-17</v>
      </c>
      <c r="AF172" s="4">
        <f t="shared" si="83"/>
        <v>0.38</v>
      </c>
      <c r="AG172" s="4">
        <f t="shared" ca="1" si="84"/>
        <v>2.8526598652942163</v>
      </c>
      <c r="AH172" s="4">
        <f t="shared" ca="1" si="85"/>
        <v>2.8218377952793716</v>
      </c>
      <c r="AI172" s="8">
        <f t="shared" ca="1" si="105"/>
        <v>-2.167749957229792E-3</v>
      </c>
      <c r="AJ172" s="4">
        <f t="shared" ca="1" si="86"/>
        <v>2.144710170051578E-3</v>
      </c>
      <c r="AK172" s="4">
        <f t="shared" ca="1" si="106"/>
        <v>1.7678397837699034E-3</v>
      </c>
      <c r="AL172" s="4">
        <f t="shared" ca="1" si="87"/>
        <v>-2.167749957229792E-3</v>
      </c>
      <c r="AM172" s="5">
        <f t="shared" ca="1" si="107"/>
        <v>-2.8944073562883093E-4</v>
      </c>
      <c r="AN172" s="5">
        <f t="shared" ca="1" si="108"/>
        <v>-2.156017721408517E-7</v>
      </c>
      <c r="AO172" s="5">
        <f t="shared" ca="1" si="88"/>
        <v>1.7158367685980263E-7</v>
      </c>
      <c r="AQ172" s="24">
        <f t="shared" ca="1" si="109"/>
        <v>8.7385632557562704E-5</v>
      </c>
      <c r="AT172">
        <v>165</v>
      </c>
      <c r="AU172" s="12">
        <v>4.0613318767527886</v>
      </c>
      <c r="AV172" s="12">
        <v>1.8563732295054616</v>
      </c>
      <c r="AW172" s="12">
        <v>2.0644352604943363</v>
      </c>
    </row>
    <row r="173" spans="2:49" x14ac:dyDescent="0.2">
      <c r="B173" s="2">
        <v>157</v>
      </c>
      <c r="C173">
        <f t="shared" ca="1" si="74"/>
        <v>0.71743585866198911</v>
      </c>
      <c r="D173">
        <f ca="1">SQRT(-2*LN(C173))</f>
        <v>0.81494997507507361</v>
      </c>
      <c r="E173">
        <f ca="1">D173*COS(2*PI()*C174)</f>
        <v>-0.58404431601301232</v>
      </c>
      <c r="F173">
        <f t="shared" ca="1" si="75"/>
        <v>0.86237980128849157</v>
      </c>
      <c r="G173">
        <f ca="1">SQRT(-2*LN(F173))</f>
        <v>0.54416817366174874</v>
      </c>
      <c r="H173">
        <f ca="1">G173*COS(2*PI()*F174)</f>
        <v>-0.54262662942625128</v>
      </c>
      <c r="I173" s="8">
        <f t="shared" ca="1" si="76"/>
        <v>1.8229902547425634E-3</v>
      </c>
      <c r="J173" s="14">
        <f t="shared" ca="1" si="77"/>
        <v>3.1622774499848382E-3</v>
      </c>
      <c r="K173" s="14">
        <f t="shared" ca="1" si="78"/>
        <v>-1.445863900479627E-3</v>
      </c>
      <c r="L173" s="8">
        <f t="shared" ca="1" si="89"/>
        <v>108.25737983616214</v>
      </c>
      <c r="M173" s="8">
        <f t="shared" ca="1" si="90"/>
        <v>108.10085439869653</v>
      </c>
      <c r="N173" s="14">
        <f t="shared" ca="1" si="79"/>
        <v>-3.031412570108083E-4</v>
      </c>
      <c r="O173" s="8">
        <f t="shared" ca="1" si="91"/>
        <v>0.19735214844528767</v>
      </c>
      <c r="P173" s="8">
        <f t="shared" ca="1" si="92"/>
        <v>0.19729232286693418</v>
      </c>
      <c r="Q173" s="25">
        <f t="shared" si="80"/>
        <v>8.000320008538786E-5</v>
      </c>
      <c r="R173" s="8">
        <f t="shared" ca="1" si="93"/>
        <v>0.19735214844528767</v>
      </c>
      <c r="S173" s="5">
        <f t="shared" ca="1" si="81"/>
        <v>1.5788803419349517E-5</v>
      </c>
      <c r="T173" s="8">
        <f t="shared" ca="1" si="94"/>
        <v>-2.85344347119138E-4</v>
      </c>
      <c r="U173" s="8">
        <f t="shared" ca="1" si="95"/>
        <v>3.597710433682672E-4</v>
      </c>
      <c r="V173" s="5">
        <f t="shared" ca="1" si="82"/>
        <v>2.8782834767520234E-8</v>
      </c>
      <c r="W173" s="5">
        <f t="shared" ca="1" si="96"/>
        <v>-1.0906144632274654E-7</v>
      </c>
      <c r="X173" s="5">
        <f t="shared" ca="1" si="97"/>
        <v>108.45473198460743</v>
      </c>
      <c r="Y173" s="5">
        <f t="shared" ca="1" si="98"/>
        <v>108.29814672156346</v>
      </c>
      <c r="Z173" s="5">
        <f t="shared" ca="1" si="99"/>
        <v>-3.0113315053848752E-4</v>
      </c>
      <c r="AA173" s="5">
        <f t="shared" ca="1" si="100"/>
        <v>-1.3784428109026678E-7</v>
      </c>
      <c r="AB173" s="4">
        <f t="shared" ca="1" si="101"/>
        <v>108.29784545056863</v>
      </c>
      <c r="AC173" s="30">
        <f t="shared" ca="1" si="102"/>
        <v>-1.4465623690912421E-3</v>
      </c>
      <c r="AD173" s="30">
        <f t="shared" ca="1" si="103"/>
        <v>-1.4465623690910719E-3</v>
      </c>
      <c r="AE173" s="32">
        <f t="shared" ca="1" si="104"/>
        <v>-1.702197410802242E-16</v>
      </c>
      <c r="AF173" s="4">
        <f t="shared" si="83"/>
        <v>0.376</v>
      </c>
      <c r="AG173" s="4">
        <f t="shared" ca="1" si="84"/>
        <v>2.9078399020214611</v>
      </c>
      <c r="AH173" s="4">
        <f t="shared" ca="1" si="85"/>
        <v>2.8771804825879492</v>
      </c>
      <c r="AI173" s="8">
        <f t="shared" ca="1" si="105"/>
        <v>-1.8196730085811019E-3</v>
      </c>
      <c r="AJ173" s="4">
        <f t="shared" ca="1" si="86"/>
        <v>1.7678397837699034E-3</v>
      </c>
      <c r="AK173" s="4">
        <f t="shared" ca="1" si="106"/>
        <v>1.9780267765348858E-3</v>
      </c>
      <c r="AL173" s="4">
        <f t="shared" ca="1" si="87"/>
        <v>-1.8196730085811019E-3</v>
      </c>
      <c r="AM173" s="5">
        <f t="shared" ca="1" si="107"/>
        <v>3.0113315053848752E-4</v>
      </c>
      <c r="AN173" s="5">
        <f t="shared" ca="1" si="108"/>
        <v>1.3784428109026678E-7</v>
      </c>
      <c r="AO173" s="5">
        <f t="shared" ca="1" si="88"/>
        <v>1.414328399398524E-7</v>
      </c>
      <c r="AQ173" s="24">
        <f t="shared" ca="1" si="109"/>
        <v>9.1225434894535228E-5</v>
      </c>
      <c r="AT173">
        <v>166</v>
      </c>
      <c r="AU173" s="12">
        <v>-3.3125070651167094</v>
      </c>
      <c r="AV173" s="12">
        <v>-15.236032863871076</v>
      </c>
      <c r="AW173" s="12">
        <v>-31.457427839640726</v>
      </c>
    </row>
    <row r="174" spans="2:49" x14ac:dyDescent="0.2">
      <c r="B174" s="2">
        <v>158</v>
      </c>
      <c r="C174">
        <f t="shared" ca="1" si="74"/>
        <v>0.62283434333606269</v>
      </c>
      <c r="D174" t="s">
        <v>10</v>
      </c>
      <c r="E174">
        <f ca="1">D173*SIN(2*PI()*C174)</f>
        <v>-0.56836229537835781</v>
      </c>
      <c r="F174">
        <f t="shared" ca="1" si="75"/>
        <v>0.48801745320603507</v>
      </c>
      <c r="G174" t="s">
        <v>10</v>
      </c>
      <c r="H174">
        <f ca="1">G173*SIN(2*PI()*F174)</f>
        <v>4.093094506444845E-2</v>
      </c>
      <c r="I174" s="8">
        <f t="shared" ca="1" si="76"/>
        <v>2.0359789648975745E-3</v>
      </c>
      <c r="J174" s="14">
        <f t="shared" ca="1" si="77"/>
        <v>3.1622773980022473E-3</v>
      </c>
      <c r="K174" s="14">
        <f t="shared" ca="1" si="78"/>
        <v>-1.3963434445740663E-3</v>
      </c>
      <c r="L174" s="8">
        <f t="shared" ca="1" si="89"/>
        <v>108.0778013205077</v>
      </c>
      <c r="M174" s="8">
        <f t="shared" ca="1" si="90"/>
        <v>107.92688759112983</v>
      </c>
      <c r="N174" s="14">
        <f t="shared" ca="1" si="79"/>
        <v>6.5889173233690812E-5</v>
      </c>
      <c r="O174" s="8">
        <f t="shared" ca="1" si="91"/>
        <v>0.22004413006093299</v>
      </c>
      <c r="P174" s="8">
        <f t="shared" ca="1" si="92"/>
        <v>0.22005862858673764</v>
      </c>
      <c r="Q174" s="25">
        <f t="shared" si="80"/>
        <v>8.000320008538786E-5</v>
      </c>
      <c r="R174" s="8">
        <f t="shared" ca="1" si="93"/>
        <v>0.22004413006093299</v>
      </c>
      <c r="S174" s="5">
        <f t="shared" ca="1" si="81"/>
        <v>1.760423456487993E-5</v>
      </c>
      <c r="T174" s="8">
        <f t="shared" ca="1" si="94"/>
        <v>-3.0725717852758704E-4</v>
      </c>
      <c r="U174" s="8">
        <f t="shared" ca="1" si="95"/>
        <v>4.4800522015324564E-4</v>
      </c>
      <c r="V174" s="5">
        <f t="shared" ca="1" si="82"/>
        <v>3.5841851267218347E-8</v>
      </c>
      <c r="W174" s="5">
        <f t="shared" ca="1" si="96"/>
        <v>2.9518693560274991E-8</v>
      </c>
      <c r="X174" s="5">
        <f t="shared" ca="1" si="97"/>
        <v>108.29784545056863</v>
      </c>
      <c r="Y174" s="5">
        <f t="shared" ca="1" si="98"/>
        <v>108.14694621971657</v>
      </c>
      <c r="Z174" s="5">
        <f t="shared" ca="1" si="99"/>
        <v>-3.2486141309246699E-4</v>
      </c>
      <c r="AA174" s="5">
        <f t="shared" ca="1" si="100"/>
        <v>-6.3231577069433561E-9</v>
      </c>
      <c r="AB174" s="4">
        <f t="shared" ca="1" si="101"/>
        <v>108.14662135198031</v>
      </c>
      <c r="AC174" s="30">
        <f t="shared" ca="1" si="102"/>
        <v>-1.3963721804358675E-3</v>
      </c>
      <c r="AD174" s="30">
        <f t="shared" ca="1" si="103"/>
        <v>-1.3963721804358465E-3</v>
      </c>
      <c r="AE174" s="32">
        <f t="shared" ca="1" si="104"/>
        <v>-2.1033522146218786E-17</v>
      </c>
      <c r="AF174" s="4">
        <f t="shared" si="83"/>
        <v>0.372</v>
      </c>
      <c r="AG174" s="4">
        <f t="shared" ca="1" si="84"/>
        <v>2.873175398403399</v>
      </c>
      <c r="AH174" s="4">
        <f t="shared" ca="1" si="85"/>
        <v>2.8426794970394451</v>
      </c>
      <c r="AI174" s="8">
        <f t="shared" ca="1" si="105"/>
        <v>-2.0318421769652817E-3</v>
      </c>
      <c r="AJ174" s="4">
        <f t="shared" ca="1" si="86"/>
        <v>1.9780267765348858E-3</v>
      </c>
      <c r="AK174" s="4">
        <f t="shared" ca="1" si="106"/>
        <v>2.2006401491521388E-3</v>
      </c>
      <c r="AL174" s="4">
        <f t="shared" ca="1" si="87"/>
        <v>-2.0318421769652817E-3</v>
      </c>
      <c r="AM174" s="5">
        <f t="shared" ca="1" si="107"/>
        <v>3.2486141309246699E-4</v>
      </c>
      <c r="AN174" s="5">
        <f t="shared" ca="1" si="108"/>
        <v>6.3231577069433561E-9</v>
      </c>
      <c r="AO174" s="5">
        <f t="shared" ca="1" si="88"/>
        <v>1.5824847197737524E-7</v>
      </c>
      <c r="AQ174" s="24">
        <f t="shared" ca="1" si="109"/>
        <v>1.0241261210489831E-4</v>
      </c>
      <c r="AT174">
        <v>167</v>
      </c>
      <c r="AU174" s="12">
        <v>7.701219865241467</v>
      </c>
      <c r="AV174" s="12">
        <v>2.3186418241126781</v>
      </c>
      <c r="AW174" s="12">
        <v>8.1394473465935206</v>
      </c>
    </row>
    <row r="175" spans="2:49" x14ac:dyDescent="0.2">
      <c r="B175" s="2">
        <v>159</v>
      </c>
      <c r="C175">
        <f t="shared" ca="1" si="74"/>
        <v>0.73463083674264118</v>
      </c>
      <c r="D175">
        <f ca="1">SQRT(-2*LN(C175))</f>
        <v>0.78534981871871767</v>
      </c>
      <c r="E175">
        <f ca="1">D175*COS(2*PI()*C176)</f>
        <v>0.76310482590488671</v>
      </c>
      <c r="F175">
        <f t="shared" ca="1" si="75"/>
        <v>0.72437898908398468</v>
      </c>
      <c r="G175">
        <f ca="1">SQRT(-2*LN(F175))</f>
        <v>0.8030449028181702</v>
      </c>
      <c r="H175">
        <f ca="1">G175*COS(2*PI()*F176)</f>
        <v>-0.72696357682561585</v>
      </c>
      <c r="I175" s="8">
        <f t="shared" ca="1" si="76"/>
        <v>2.2616521545710732E-3</v>
      </c>
      <c r="J175" s="14">
        <f t="shared" ca="1" si="77"/>
        <v>3.1622773366629013E-3</v>
      </c>
      <c r="K175" s="14">
        <f t="shared" ca="1" si="78"/>
        <v>2.8171097134410683E-3</v>
      </c>
      <c r="L175" s="8">
        <f t="shared" ca="1" si="89"/>
        <v>107.90258324210701</v>
      </c>
      <c r="M175" s="8">
        <f t="shared" ca="1" si="90"/>
        <v>108.20655665746374</v>
      </c>
      <c r="N175" s="14">
        <f t="shared" ca="1" si="79"/>
        <v>-4.1968404375403168E-4</v>
      </c>
      <c r="O175" s="8">
        <f t="shared" ca="1" si="91"/>
        <v>0.24403810987329594</v>
      </c>
      <c r="P175" s="8">
        <f t="shared" ca="1" si="92"/>
        <v>0.24393569097251422</v>
      </c>
      <c r="Q175" s="25">
        <f t="shared" si="80"/>
        <v>8.000320008538786E-5</v>
      </c>
      <c r="R175" s="8">
        <f t="shared" ca="1" si="93"/>
        <v>0.24403810987329594</v>
      </c>
      <c r="S175" s="5">
        <f t="shared" ca="1" si="81"/>
        <v>1.9523829732653162E-5</v>
      </c>
      <c r="T175" s="8">
        <f t="shared" ca="1" si="94"/>
        <v>6.8748212977386071E-4</v>
      </c>
      <c r="U175" s="8">
        <f t="shared" ca="1" si="95"/>
        <v>5.5192931699239202E-4</v>
      </c>
      <c r="V175" s="5">
        <f t="shared" ca="1" si="82"/>
        <v>4.4156111580333798E-8</v>
      </c>
      <c r="W175" s="5">
        <f t="shared" ca="1" si="96"/>
        <v>-2.3163592762176787E-7</v>
      </c>
      <c r="X175" s="5">
        <f t="shared" ca="1" si="97"/>
        <v>108.14662135198031</v>
      </c>
      <c r="Y175" s="5">
        <f t="shared" ca="1" si="98"/>
        <v>108.45049234843626</v>
      </c>
      <c r="Z175" s="5">
        <f t="shared" ca="1" si="99"/>
        <v>6.6795830004120755E-4</v>
      </c>
      <c r="AA175" s="5">
        <f t="shared" ca="1" si="100"/>
        <v>-2.7579203920210169E-7</v>
      </c>
      <c r="AB175" s="4">
        <f t="shared" ca="1" si="101"/>
        <v>108.45116003094427</v>
      </c>
      <c r="AC175" s="30">
        <f t="shared" ca="1" si="102"/>
        <v>2.8159795947095834E-3</v>
      </c>
      <c r="AD175" s="30">
        <f t="shared" ca="1" si="103"/>
        <v>2.8159795947094272E-3</v>
      </c>
      <c r="AE175" s="32">
        <f t="shared" ca="1" si="104"/>
        <v>1.5612511283791264E-16</v>
      </c>
      <c r="AF175" s="4">
        <f t="shared" si="83"/>
        <v>0.36799999999999999</v>
      </c>
      <c r="AG175" s="4">
        <f t="shared" ca="1" si="84"/>
        <v>2.8398767120072268</v>
      </c>
      <c r="AH175" s="4">
        <f t="shared" ca="1" si="85"/>
        <v>2.8095452102310206</v>
      </c>
      <c r="AI175" s="8">
        <f t="shared" ca="1" si="105"/>
        <v>-2.256548626508037E-3</v>
      </c>
      <c r="AJ175" s="4">
        <f t="shared" ca="1" si="86"/>
        <v>2.2006401491521388E-3</v>
      </c>
      <c r="AK175" s="4">
        <f t="shared" ca="1" si="106"/>
        <v>1.524281709554709E-3</v>
      </c>
      <c r="AL175" s="4">
        <f t="shared" ca="1" si="87"/>
        <v>-2.256548626508037E-3</v>
      </c>
      <c r="AM175" s="5">
        <f t="shared" ca="1" si="107"/>
        <v>-6.6795830004120755E-4</v>
      </c>
      <c r="AN175" s="5">
        <f t="shared" ca="1" si="108"/>
        <v>2.7579203920210169E-7</v>
      </c>
      <c r="AO175" s="5">
        <f t="shared" ca="1" si="88"/>
        <v>1.7605825416855635E-7</v>
      </c>
      <c r="AQ175" s="24">
        <f t="shared" ca="1" si="109"/>
        <v>8.8519898495929104E-6</v>
      </c>
      <c r="AT175">
        <v>168</v>
      </c>
      <c r="AU175" s="12">
        <v>2.3731492581521194</v>
      </c>
      <c r="AV175" s="12">
        <v>-1.1215295119405413</v>
      </c>
      <c r="AW175" s="12">
        <v>-19.206855542017021</v>
      </c>
    </row>
    <row r="176" spans="2:49" x14ac:dyDescent="0.2">
      <c r="B176" s="2">
        <v>160</v>
      </c>
      <c r="C176">
        <f t="shared" ca="1" si="74"/>
        <v>3.797083693671699E-2</v>
      </c>
      <c r="D176" t="s">
        <v>10</v>
      </c>
      <c r="E176">
        <f ca="1">D175*SIN(2*PI()*C176)</f>
        <v>0.18559461857013884</v>
      </c>
      <c r="F176">
        <f t="shared" ca="1" si="75"/>
        <v>0.5698383877272305</v>
      </c>
      <c r="G176" t="s">
        <v>10</v>
      </c>
      <c r="H176">
        <f ca="1">G175*SIN(2*PI()*F176)</f>
        <v>-0.3411818780520901</v>
      </c>
      <c r="I176" s="8">
        <f t="shared" ca="1" si="76"/>
        <v>1.6130043425216485E-3</v>
      </c>
      <c r="J176" s="14">
        <f t="shared" ca="1" si="77"/>
        <v>3.1622774956171695E-3</v>
      </c>
      <c r="K176" s="14">
        <f t="shared" ca="1" si="78"/>
        <v>9.8738883332294414E-4</v>
      </c>
      <c r="L176" s="8">
        <f t="shared" ca="1" si="89"/>
        <v>108.27650955084566</v>
      </c>
      <c r="M176" s="8">
        <f t="shared" ca="1" si="90"/>
        <v>108.38342056728735</v>
      </c>
      <c r="N176" s="14">
        <f t="shared" ca="1" si="79"/>
        <v>-1.7576691738874217E-4</v>
      </c>
      <c r="O176" s="8">
        <f t="shared" ca="1" si="91"/>
        <v>0.17465048009860079</v>
      </c>
      <c r="P176" s="8">
        <f t="shared" ca="1" si="92"/>
        <v>0.17461978232209341</v>
      </c>
      <c r="Q176" s="25">
        <f t="shared" si="80"/>
        <v>8.000320008538786E-5</v>
      </c>
      <c r="R176" s="8">
        <f t="shared" ca="1" si="93"/>
        <v>0.17465048009860079</v>
      </c>
      <c r="S176" s="5">
        <f t="shared" ca="1" si="81"/>
        <v>1.3972597304337409E-5</v>
      </c>
      <c r="T176" s="8">
        <f t="shared" ca="1" si="94"/>
        <v>1.724479337838495E-4</v>
      </c>
      <c r="U176" s="8">
        <f t="shared" ca="1" si="95"/>
        <v>2.8171198282253383E-4</v>
      </c>
      <c r="V176" s="5">
        <f t="shared" ca="1" si="82"/>
        <v>2.2537860128202521E-8</v>
      </c>
      <c r="W176" s="5">
        <f t="shared" ca="1" si="96"/>
        <v>-4.9515646812187055E-8</v>
      </c>
      <c r="X176" s="5">
        <f t="shared" ca="1" si="97"/>
        <v>108.45116003094427</v>
      </c>
      <c r="Y176" s="5">
        <f t="shared" ca="1" si="98"/>
        <v>108.55804034960944</v>
      </c>
      <c r="Z176" s="5">
        <f t="shared" ca="1" si="99"/>
        <v>1.584753364795121E-4</v>
      </c>
      <c r="AA176" s="5">
        <f t="shared" ca="1" si="100"/>
        <v>-7.2053506940389583E-8</v>
      </c>
      <c r="AB176" s="4">
        <f t="shared" ca="1" si="101"/>
        <v>108.55819875289241</v>
      </c>
      <c r="AC176" s="30">
        <f t="shared" ca="1" si="102"/>
        <v>9.8697627501276308E-4</v>
      </c>
      <c r="AD176" s="30">
        <f t="shared" ca="1" si="103"/>
        <v>9.8697627501277111E-4</v>
      </c>
      <c r="AE176" s="32">
        <f t="shared" ca="1" si="104"/>
        <v>-8.0230960763927328E-18</v>
      </c>
      <c r="AF176" s="4">
        <f t="shared" si="83"/>
        <v>0.36399999999999999</v>
      </c>
      <c r="AG176" s="4">
        <f t="shared" ca="1" si="84"/>
        <v>2.9458377008448688</v>
      </c>
      <c r="AH176" s="4">
        <f t="shared" ca="1" si="85"/>
        <v>2.915671494586872</v>
      </c>
      <c r="AI176" s="8">
        <f t="shared" ca="1" si="105"/>
        <v>-1.610406749441573E-3</v>
      </c>
      <c r="AJ176" s="4">
        <f t="shared" ca="1" si="86"/>
        <v>1.524281709554709E-3</v>
      </c>
      <c r="AK176" s="4">
        <f t="shared" ca="1" si="106"/>
        <v>1.289588492810273E-3</v>
      </c>
      <c r="AL176" s="4">
        <f t="shared" ca="1" si="87"/>
        <v>-1.610406749441573E-3</v>
      </c>
      <c r="AM176" s="5">
        <f t="shared" ca="1" si="107"/>
        <v>-1.584753364795121E-4</v>
      </c>
      <c r="AN176" s="5">
        <f t="shared" ca="1" si="108"/>
        <v>7.2053506940389583E-8</v>
      </c>
      <c r="AO176" s="5">
        <f t="shared" ca="1" si="88"/>
        <v>1.2194741459600244E-7</v>
      </c>
      <c r="AQ176" s="24">
        <f t="shared" ca="1" si="109"/>
        <v>7.6411881186460277E-5</v>
      </c>
      <c r="AT176">
        <v>169</v>
      </c>
      <c r="AU176" s="12">
        <v>1.8620276051429752</v>
      </c>
      <c r="AV176" s="12">
        <v>1.0830606731114949</v>
      </c>
      <c r="AW176" s="12">
        <v>11.531537123265839</v>
      </c>
    </row>
    <row r="177" spans="2:49" x14ac:dyDescent="0.2">
      <c r="B177" s="2">
        <v>161</v>
      </c>
      <c r="C177">
        <f t="shared" ca="1" si="74"/>
        <v>2.5941054470028924E-2</v>
      </c>
      <c r="D177">
        <f ca="1">SQRT(-2*LN(C177))</f>
        <v>2.7025648745486102</v>
      </c>
      <c r="E177">
        <f ca="1">D177*COS(2*PI()*C178)</f>
        <v>-2.3484404021291514</v>
      </c>
      <c r="F177">
        <f t="shared" ca="1" si="75"/>
        <v>0.63130536169665641</v>
      </c>
      <c r="G177">
        <f ca="1">SQRT(-2*LN(F177))</f>
        <v>0.9591304400762839</v>
      </c>
      <c r="H177">
        <f ca="1">G177*COS(2*PI()*F178)</f>
        <v>-0.40514292293080917</v>
      </c>
      <c r="I177" s="8">
        <f t="shared" ca="1" si="76"/>
        <v>1.3867582792449729E-3</v>
      </c>
      <c r="J177" s="14">
        <f t="shared" ca="1" si="77"/>
        <v>3.1622775385409469E-3</v>
      </c>
      <c r="K177" s="14">
        <f t="shared" ca="1" si="78"/>
        <v>-7.0017927578912564E-3</v>
      </c>
      <c r="L177" s="8">
        <f t="shared" ca="1" si="89"/>
        <v>108.40786325099384</v>
      </c>
      <c r="M177" s="8">
        <f t="shared" ca="1" si="90"/>
        <v>107.64881385918457</v>
      </c>
      <c r="N177" s="14">
        <f t="shared" ca="1" si="79"/>
        <v>-2.1621150579465009E-4</v>
      </c>
      <c r="O177" s="8">
        <f t="shared" ca="1" si="91"/>
        <v>0.15033550189857253</v>
      </c>
      <c r="P177" s="8">
        <f t="shared" ca="1" si="92"/>
        <v>0.15030299763333266</v>
      </c>
      <c r="Q177" s="25">
        <f t="shared" si="80"/>
        <v>8.000320008538786E-5</v>
      </c>
      <c r="R177" s="8">
        <f t="shared" ca="1" si="93"/>
        <v>0.15033550189857253</v>
      </c>
      <c r="S177" s="5">
        <f t="shared" ca="1" si="81"/>
        <v>1.2027321238328705E-5</v>
      </c>
      <c r="T177" s="8">
        <f t="shared" ca="1" si="94"/>
        <v>-1.0526180284473725E-3</v>
      </c>
      <c r="U177" s="8">
        <f t="shared" ca="1" si="95"/>
        <v>2.0847900192229381E-4</v>
      </c>
      <c r="V177" s="5">
        <f t="shared" ca="1" si="82"/>
        <v>1.6678987304391231E-8</v>
      </c>
      <c r="W177" s="5">
        <f t="shared" ca="1" si="96"/>
        <v>-4.5075558932184896E-8</v>
      </c>
      <c r="X177" s="5">
        <f t="shared" ca="1" si="97"/>
        <v>108.55819875289241</v>
      </c>
      <c r="Y177" s="5">
        <f t="shared" ca="1" si="98"/>
        <v>107.7991168568179</v>
      </c>
      <c r="Z177" s="5">
        <f t="shared" ca="1" si="99"/>
        <v>-1.0646453496857011E-3</v>
      </c>
      <c r="AA177" s="5">
        <f t="shared" ca="1" si="100"/>
        <v>-6.1754546236576124E-8</v>
      </c>
      <c r="AB177" s="4">
        <f t="shared" ca="1" si="101"/>
        <v>107.79805214971367</v>
      </c>
      <c r="AC177" s="30">
        <f t="shared" ca="1" si="102"/>
        <v>-7.0022035360870483E-3</v>
      </c>
      <c r="AD177" s="30">
        <f t="shared" ca="1" si="103"/>
        <v>-7.0022035360870699E-3</v>
      </c>
      <c r="AE177" s="32">
        <f t="shared" ca="1" si="104"/>
        <v>2.1684043449710089E-17</v>
      </c>
      <c r="AF177" s="4">
        <f t="shared" si="83"/>
        <v>0.36</v>
      </c>
      <c r="AG177" s="4">
        <f t="shared" ca="1" si="84"/>
        <v>2.9922079073479861</v>
      </c>
      <c r="AH177" s="4">
        <f t="shared" ca="1" si="85"/>
        <v>2.9622079073479863</v>
      </c>
      <c r="AI177" s="8">
        <f t="shared" ca="1" si="105"/>
        <v>-1.3848378438995335E-3</v>
      </c>
      <c r="AJ177" s="4">
        <f t="shared" ca="1" si="86"/>
        <v>1.289588492810273E-3</v>
      </c>
      <c r="AK177" s="4">
        <f t="shared" ca="1" si="106"/>
        <v>2.7234330948038288E-3</v>
      </c>
      <c r="AL177" s="4">
        <f t="shared" ca="1" si="87"/>
        <v>-1.3848378438995335E-3</v>
      </c>
      <c r="AM177" s="5">
        <f t="shared" ca="1" si="107"/>
        <v>1.0646453496857011E-3</v>
      </c>
      <c r="AN177" s="5">
        <f t="shared" ca="1" si="108"/>
        <v>6.1754546236576124E-8</v>
      </c>
      <c r="AO177" s="5">
        <f t="shared" ca="1" si="88"/>
        <v>1.0317120621811404E-7</v>
      </c>
      <c r="AQ177" s="24">
        <f t="shared" ca="1" si="109"/>
        <v>-3.6903432655540003E-4</v>
      </c>
      <c r="AT177">
        <v>170</v>
      </c>
      <c r="AU177" s="12">
        <v>1.5543011099815995</v>
      </c>
      <c r="AV177" s="12">
        <v>-12.537255747585636</v>
      </c>
      <c r="AW177" s="12">
        <v>7.2415373123563267</v>
      </c>
    </row>
    <row r="178" spans="2:49" x14ac:dyDescent="0.2">
      <c r="B178" s="2">
        <v>162</v>
      </c>
      <c r="C178">
        <f t="shared" ca="1" si="74"/>
        <v>0.58239208418051902</v>
      </c>
      <c r="D178" t="s">
        <v>10</v>
      </c>
      <c r="E178">
        <f ca="1">D177*SIN(2*PI()*C178)</f>
        <v>-1.3374171296911872</v>
      </c>
      <c r="F178">
        <f t="shared" ca="1" si="75"/>
        <v>0.31940725769987743</v>
      </c>
      <c r="G178" t="s">
        <v>10</v>
      </c>
      <c r="H178">
        <f ca="1">G177*SIN(2*PI()*F178)</f>
        <v>0.86936207248764097</v>
      </c>
      <c r="I178" s="8">
        <f t="shared" ca="1" si="76"/>
        <v>2.8056610930988386E-3</v>
      </c>
      <c r="J178" s="14">
        <f t="shared" ca="1" si="77"/>
        <v>3.1622771623161581E-3</v>
      </c>
      <c r="K178" s="14">
        <f t="shared" ca="1" si="78"/>
        <v>-3.8219612885358467E-3</v>
      </c>
      <c r="L178" s="8">
        <f t="shared" ca="1" si="89"/>
        <v>107.49645353239173</v>
      </c>
      <c r="M178" s="8">
        <f t="shared" ca="1" si="90"/>
        <v>107.08560624833603</v>
      </c>
      <c r="N178" s="14">
        <f t="shared" ca="1" si="79"/>
        <v>5.9000683768761775E-4</v>
      </c>
      <c r="O178" s="8">
        <f t="shared" ca="1" si="91"/>
        <v>0.30159861732193871</v>
      </c>
      <c r="P178" s="8">
        <f t="shared" ca="1" si="92"/>
        <v>0.3017765625683958</v>
      </c>
      <c r="Q178" s="25">
        <f t="shared" si="80"/>
        <v>8.000320008538786E-5</v>
      </c>
      <c r="R178" s="8">
        <f t="shared" ca="1" si="93"/>
        <v>0.30159861732193871</v>
      </c>
      <c r="S178" s="5">
        <f t="shared" ca="1" si="81"/>
        <v>2.4128854527083388E-5</v>
      </c>
      <c r="T178" s="8">
        <f t="shared" ca="1" si="94"/>
        <v>-1.1526982400803865E-3</v>
      </c>
      <c r="U178" s="8">
        <f t="shared" ca="1" si="95"/>
        <v>8.4618350635256884E-4</v>
      </c>
      <c r="V178" s="5">
        <f t="shared" ca="1" si="82"/>
        <v>6.769738836767963E-8</v>
      </c>
      <c r="W178" s="5">
        <f t="shared" ca="1" si="96"/>
        <v>4.9925405468649936E-7</v>
      </c>
      <c r="X178" s="5">
        <f t="shared" ca="1" si="97"/>
        <v>107.79805214971367</v>
      </c>
      <c r="Y178" s="5">
        <f t="shared" ca="1" si="98"/>
        <v>107.38738281090443</v>
      </c>
      <c r="Z178" s="5">
        <f t="shared" ca="1" si="99"/>
        <v>-1.1768270946074699E-3</v>
      </c>
      <c r="AA178" s="5">
        <f t="shared" ca="1" si="100"/>
        <v>4.3155666631881972E-7</v>
      </c>
      <c r="AB178" s="4">
        <f t="shared" ca="1" si="101"/>
        <v>107.38620641536649</v>
      </c>
      <c r="AC178" s="30">
        <f t="shared" ca="1" si="102"/>
        <v>-3.820530391172472E-3</v>
      </c>
      <c r="AD178" s="30">
        <f t="shared" ca="1" si="103"/>
        <v>-3.8205303911724871E-3</v>
      </c>
      <c r="AE178" s="32">
        <f t="shared" ca="1" si="104"/>
        <v>1.5178830414797062E-17</v>
      </c>
      <c r="AF178" s="4">
        <f t="shared" si="83"/>
        <v>0.35599999999999998</v>
      </c>
      <c r="AG178" s="4">
        <f t="shared" ca="1" si="84"/>
        <v>2.7705818904166408</v>
      </c>
      <c r="AH178" s="4">
        <f t="shared" ca="1" si="85"/>
        <v>2.7407490226362881</v>
      </c>
      <c r="AI178" s="8">
        <f t="shared" ca="1" si="105"/>
        <v>-2.7978113825569695E-3</v>
      </c>
      <c r="AJ178" s="4">
        <f t="shared" ca="1" si="86"/>
        <v>2.7234330948038288E-3</v>
      </c>
      <c r="AK178" s="4">
        <f t="shared" ca="1" si="106"/>
        <v>3.9507106732739605E-3</v>
      </c>
      <c r="AL178" s="4">
        <f t="shared" ca="1" si="87"/>
        <v>-2.7978113825569695E-3</v>
      </c>
      <c r="AM178" s="5">
        <f t="shared" ca="1" si="107"/>
        <v>1.1768270946074699E-3</v>
      </c>
      <c r="AN178" s="5">
        <f t="shared" ca="1" si="108"/>
        <v>-4.3155666631881972E-7</v>
      </c>
      <c r="AO178" s="5">
        <f t="shared" ca="1" si="88"/>
        <v>2.178833628027578E-7</v>
      </c>
      <c r="AQ178" s="24">
        <f t="shared" ca="1" si="109"/>
        <v>-5.0664157166177867E-5</v>
      </c>
      <c r="AT178">
        <v>171</v>
      </c>
      <c r="AU178" s="12">
        <v>4.9286936748552588</v>
      </c>
      <c r="AV178" s="12">
        <v>-4.0893723814459437E-2</v>
      </c>
      <c r="AW178" s="12">
        <v>-2.5841961723129296</v>
      </c>
    </row>
    <row r="179" spans="2:49" x14ac:dyDescent="0.2">
      <c r="B179" s="2">
        <v>163</v>
      </c>
      <c r="C179">
        <f t="shared" ca="1" si="74"/>
        <v>0.54767395129168095</v>
      </c>
      <c r="D179">
        <f ca="1">SQRT(-2*LN(C179))</f>
        <v>1.0973378226410893</v>
      </c>
      <c r="E179">
        <f ca="1">D179*COS(2*PI()*C180)</f>
        <v>1.4145404851512361E-2</v>
      </c>
      <c r="F179">
        <f t="shared" ca="1" si="75"/>
        <v>0.46991581529222026</v>
      </c>
      <c r="G179">
        <f ca="1">SQRT(-2*LN(F179))</f>
        <v>1.2289847165207728</v>
      </c>
      <c r="H179">
        <f ca="1">G179*COS(2*PI()*F180)</f>
        <v>0.17545566433574189</v>
      </c>
      <c r="I179" s="8">
        <f t="shared" ca="1" si="76"/>
        <v>3.988592057091382E-3</v>
      </c>
      <c r="J179" s="14">
        <f t="shared" ca="1" si="77"/>
        <v>3.1622766540031506E-3</v>
      </c>
      <c r="K179" s="14">
        <f t="shared" ca="1" si="78"/>
        <v>4.4483059132049974E-4</v>
      </c>
      <c r="L179" s="8">
        <f t="shared" ca="1" si="89"/>
        <v>106.95958825123783</v>
      </c>
      <c r="M179" s="8">
        <f t="shared" ca="1" si="90"/>
        <v>107.00716714812702</v>
      </c>
      <c r="N179" s="14">
        <f t="shared" ca="1" si="79"/>
        <v>1.5097930176355412E-4</v>
      </c>
      <c r="O179" s="8">
        <f t="shared" ca="1" si="91"/>
        <v>0.42661816412865189</v>
      </c>
      <c r="P179" s="8">
        <f t="shared" ca="1" si="92"/>
        <v>0.42668257464119169</v>
      </c>
      <c r="Q179" s="25">
        <f t="shared" si="80"/>
        <v>8.000320008538786E-5</v>
      </c>
      <c r="R179" s="8">
        <f t="shared" ca="1" si="93"/>
        <v>0.42661816412865189</v>
      </c>
      <c r="S179" s="5">
        <f t="shared" ca="1" si="81"/>
        <v>3.4130818344845373E-5</v>
      </c>
      <c r="T179" s="8">
        <f t="shared" ca="1" si="94"/>
        <v>1.8977281021741424E-4</v>
      </c>
      <c r="U179" s="8">
        <f t="shared" ca="1" si="95"/>
        <v>1.7016058208544486E-3</v>
      </c>
      <c r="V179" s="5">
        <f t="shared" ca="1" si="82"/>
        <v>1.361339109522791E-7</v>
      </c>
      <c r="W179" s="5">
        <f t="shared" ca="1" si="96"/>
        <v>2.5690725870940401E-7</v>
      </c>
      <c r="X179" s="5">
        <f t="shared" ca="1" si="97"/>
        <v>107.38620641536649</v>
      </c>
      <c r="Y179" s="5">
        <f t="shared" ca="1" si="98"/>
        <v>107.43384972276822</v>
      </c>
      <c r="Z179" s="5">
        <f t="shared" ca="1" si="99"/>
        <v>1.5564199187256887E-4</v>
      </c>
      <c r="AA179" s="5">
        <f t="shared" ca="1" si="100"/>
        <v>1.2077334775712491E-7</v>
      </c>
      <c r="AB179" s="4">
        <f t="shared" ca="1" si="101"/>
        <v>107.43400548553343</v>
      </c>
      <c r="AC179" s="30">
        <f t="shared" ca="1" si="102"/>
        <v>4.4511368603572521E-4</v>
      </c>
      <c r="AD179" s="30">
        <f t="shared" ca="1" si="103"/>
        <v>4.4511368603589657E-4</v>
      </c>
      <c r="AE179" s="32">
        <f t="shared" ca="1" si="104"/>
        <v>-1.7135815336133398E-16</v>
      </c>
      <c r="AF179" s="4">
        <f t="shared" si="83"/>
        <v>0.35199999999999998</v>
      </c>
      <c r="AG179" s="4">
        <f t="shared" ca="1" si="84"/>
        <v>2.6543773096447572</v>
      </c>
      <c r="AH179" s="4">
        <f t="shared" ca="1" si="85"/>
        <v>2.6247125156963746</v>
      </c>
      <c r="AI179" s="8">
        <f t="shared" ca="1" si="105"/>
        <v>-3.972746392385873E-3</v>
      </c>
      <c r="AJ179" s="4">
        <f t="shared" ca="1" si="86"/>
        <v>3.9507106732739605E-3</v>
      </c>
      <c r="AK179" s="4">
        <f t="shared" ca="1" si="106"/>
        <v>3.5952482611474879E-3</v>
      </c>
      <c r="AL179" s="4">
        <f t="shared" ca="1" si="87"/>
        <v>-3.972746392385873E-3</v>
      </c>
      <c r="AM179" s="5">
        <f t="shared" ca="1" si="107"/>
        <v>-1.5564199187256887E-4</v>
      </c>
      <c r="AN179" s="5">
        <f t="shared" ca="1" si="108"/>
        <v>-1.2077334775712491E-7</v>
      </c>
      <c r="AO179" s="5">
        <f t="shared" ca="1" si="88"/>
        <v>3.1606949647341404E-7</v>
      </c>
      <c r="AQ179" s="24">
        <f t="shared" ca="1" si="109"/>
        <v>2.0001571640262009E-4</v>
      </c>
      <c r="AT179">
        <v>172</v>
      </c>
      <c r="AU179" s="12">
        <v>-5.2825083817428355</v>
      </c>
      <c r="AV179" s="12">
        <v>-7.3008749533608492</v>
      </c>
      <c r="AW179" s="12">
        <v>11.096907340846739</v>
      </c>
    </row>
    <row r="180" spans="2:49" x14ac:dyDescent="0.2">
      <c r="B180" s="2">
        <v>164</v>
      </c>
      <c r="C180">
        <f t="shared" ca="1" si="74"/>
        <v>0.75205166851270366</v>
      </c>
      <c r="D180" t="s">
        <v>10</v>
      </c>
      <c r="E180">
        <f ca="1">D179*SIN(2*PI()*C180)</f>
        <v>-1.0972466470763416</v>
      </c>
      <c r="F180">
        <f t="shared" ca="1" si="75"/>
        <v>0.22720038701142808</v>
      </c>
      <c r="G180" t="s">
        <v>10</v>
      </c>
      <c r="H180">
        <f ca="1">G179*SIN(2*PI()*F180)</f>
        <v>1.2163958004260569</v>
      </c>
      <c r="I180" s="8">
        <f t="shared" ca="1" si="76"/>
        <v>3.6748777101446692E-3</v>
      </c>
      <c r="J180" s="14">
        <f t="shared" ca="1" si="77"/>
        <v>3.1622768060543855E-3</v>
      </c>
      <c r="K180" s="14">
        <f t="shared" ca="1" si="78"/>
        <v>-3.0650906116043153E-3</v>
      </c>
      <c r="L180" s="8">
        <f t="shared" ca="1" si="89"/>
        <v>107.04064420805373</v>
      </c>
      <c r="M180" s="8">
        <f t="shared" ca="1" si="90"/>
        <v>106.71255493443155</v>
      </c>
      <c r="N180" s="14">
        <f t="shared" ca="1" si="79"/>
        <v>8.0964383788795224E-4</v>
      </c>
      <c r="O180" s="8">
        <f t="shared" ca="1" si="91"/>
        <v>0.39336127747970273</v>
      </c>
      <c r="P180" s="8">
        <f t="shared" ca="1" si="92"/>
        <v>0.3936797600140779</v>
      </c>
      <c r="Q180" s="25">
        <f t="shared" si="80"/>
        <v>8.000320008538786E-5</v>
      </c>
      <c r="R180" s="8">
        <f t="shared" ca="1" si="93"/>
        <v>0.39336127747970273</v>
      </c>
      <c r="S180" s="5">
        <f t="shared" ca="1" si="81"/>
        <v>3.1470160988052433E-5</v>
      </c>
      <c r="T180" s="8">
        <f t="shared" ca="1" si="94"/>
        <v>-1.2056879585717168E-3</v>
      </c>
      <c r="U180" s="8">
        <f t="shared" ca="1" si="95"/>
        <v>1.4455545906441917E-3</v>
      </c>
      <c r="V180" s="5">
        <f t="shared" ca="1" si="82"/>
        <v>1.1564899314965821E-7</v>
      </c>
      <c r="W180" s="5">
        <f t="shared" ca="1" si="96"/>
        <v>1.1703843666457111E-6</v>
      </c>
      <c r="X180" s="5">
        <f t="shared" ca="1" si="97"/>
        <v>107.43400548553343</v>
      </c>
      <c r="Y180" s="5">
        <f t="shared" ca="1" si="98"/>
        <v>107.10623469444563</v>
      </c>
      <c r="Z180" s="5">
        <f t="shared" ca="1" si="99"/>
        <v>-1.2371581195597691E-3</v>
      </c>
      <c r="AA180" s="5">
        <f t="shared" ca="1" si="100"/>
        <v>1.0547353734960529E-6</v>
      </c>
      <c r="AB180" s="4">
        <f t="shared" ca="1" si="101"/>
        <v>107.10499859106145</v>
      </c>
      <c r="AC180" s="30">
        <f t="shared" ca="1" si="102"/>
        <v>-3.0624092714879314E-3</v>
      </c>
      <c r="AD180" s="30">
        <f t="shared" ca="1" si="103"/>
        <v>-3.062409271488039E-3</v>
      </c>
      <c r="AE180" s="32">
        <f t="shared" ca="1" si="104"/>
        <v>1.0755285551056204E-16</v>
      </c>
      <c r="AF180" s="4">
        <f t="shared" si="83"/>
        <v>0.34799999999999998</v>
      </c>
      <c r="AG180" s="4">
        <f t="shared" ca="1" si="84"/>
        <v>2.6817944052896197</v>
      </c>
      <c r="AH180" s="4">
        <f t="shared" ca="1" si="85"/>
        <v>2.6522986428821143</v>
      </c>
      <c r="AI180" s="8">
        <f t="shared" ca="1" si="105"/>
        <v>-3.6614224304675203E-3</v>
      </c>
      <c r="AJ180" s="4">
        <f t="shared" ca="1" si="86"/>
        <v>3.5952482611474879E-3</v>
      </c>
      <c r="AK180" s="4">
        <f t="shared" ca="1" si="106"/>
        <v>4.7897968030704563E-3</v>
      </c>
      <c r="AL180" s="4">
        <f t="shared" ca="1" si="87"/>
        <v>-3.6614224304675203E-3</v>
      </c>
      <c r="AM180" s="5">
        <f t="shared" ca="1" si="107"/>
        <v>1.2371581195597691E-3</v>
      </c>
      <c r="AN180" s="5">
        <f t="shared" ca="1" si="108"/>
        <v>-1.0547353734960529E-6</v>
      </c>
      <c r="AO180" s="5">
        <f t="shared" ca="1" si="88"/>
        <v>2.8763136599322524E-7</v>
      </c>
      <c r="AQ180" s="24">
        <f t="shared" ca="1" si="109"/>
        <v>4.1842473629297854E-5</v>
      </c>
      <c r="AT180">
        <v>173</v>
      </c>
      <c r="AU180" s="12">
        <v>-4.2482313808589618</v>
      </c>
      <c r="AV180" s="12">
        <v>2.9562187865850098</v>
      </c>
      <c r="AW180" s="12">
        <v>1.7897204768700494</v>
      </c>
    </row>
    <row r="181" spans="2:49" x14ac:dyDescent="0.2">
      <c r="B181" s="2">
        <v>165</v>
      </c>
      <c r="C181">
        <f t="shared" ca="1" si="74"/>
        <v>0.60537314300596601</v>
      </c>
      <c r="D181">
        <f ca="1">SQRT(-2*LN(C181))</f>
        <v>1.0019084247312484</v>
      </c>
      <c r="E181">
        <f ca="1">D181*COS(2*PI()*C182)</f>
        <v>-0.41716824926339208</v>
      </c>
      <c r="F181">
        <f t="shared" ca="1" si="75"/>
        <v>0.54766716619032241</v>
      </c>
      <c r="G181">
        <f ca="1">SQRT(-2*LN(F181))</f>
        <v>1.0973491126520083</v>
      </c>
      <c r="H181">
        <f ca="1">G181*COS(2*PI()*F182)</f>
        <v>-1.0505246155617933</v>
      </c>
      <c r="I181" s="8">
        <f t="shared" ca="1" si="76"/>
        <v>4.823974822645705E-3</v>
      </c>
      <c r="J181" s="14">
        <f t="shared" ca="1" si="77"/>
        <v>3.1622761883976494E-3</v>
      </c>
      <c r="K181" s="14">
        <f t="shared" ca="1" si="78"/>
        <v>-9.1877888517244433E-4</v>
      </c>
      <c r="L181" s="8">
        <f t="shared" ca="1" si="89"/>
        <v>106.5908072207033</v>
      </c>
      <c r="M181" s="8">
        <f t="shared" ca="1" si="90"/>
        <v>106.49287383767543</v>
      </c>
      <c r="N181" s="14">
        <f t="shared" ca="1" si="79"/>
        <v>-6.2421520122890595E-4</v>
      </c>
      <c r="O181" s="8">
        <f t="shared" ca="1" si="91"/>
        <v>0.51419137035815465</v>
      </c>
      <c r="P181" s="8">
        <f t="shared" ca="1" si="92"/>
        <v>0.51387040428843633</v>
      </c>
      <c r="Q181" s="25">
        <f t="shared" si="80"/>
        <v>8.000320008538786E-5</v>
      </c>
      <c r="R181" s="8">
        <f t="shared" ca="1" si="93"/>
        <v>0.51419137035815465</v>
      </c>
      <c r="S181" s="5">
        <f t="shared" ca="1" si="81"/>
        <v>4.1136955084943221E-5</v>
      </c>
      <c r="T181" s="8">
        <f t="shared" ca="1" si="94"/>
        <v>-4.7242817402295674E-4</v>
      </c>
      <c r="U181" s="8">
        <f t="shared" ca="1" si="95"/>
        <v>2.4804462246294312E-3</v>
      </c>
      <c r="V181" s="5">
        <f t="shared" ca="1" si="82"/>
        <v>1.9844363561007331E-7</v>
      </c>
      <c r="W181" s="5">
        <f t="shared" ca="1" si="96"/>
        <v>-1.5483322392445405E-6</v>
      </c>
      <c r="X181" s="5">
        <f t="shared" ca="1" si="97"/>
        <v>107.10499859106145</v>
      </c>
      <c r="Y181" s="5">
        <f t="shared" ca="1" si="98"/>
        <v>107.00674424196387</v>
      </c>
      <c r="Z181" s="5">
        <f t="shared" ca="1" si="99"/>
        <v>-5.1356512910789994E-4</v>
      </c>
      <c r="AA181" s="5">
        <f t="shared" ca="1" si="100"/>
        <v>-1.7467758748546138E-6</v>
      </c>
      <c r="AB181" s="4">
        <f t="shared" ca="1" si="101"/>
        <v>107.00622893005888</v>
      </c>
      <c r="AC181" s="30">
        <f t="shared" ca="1" si="102"/>
        <v>-9.2217601700994578E-4</v>
      </c>
      <c r="AD181" s="30">
        <f t="shared" ca="1" si="103"/>
        <v>-9.2217601701002829E-4</v>
      </c>
      <c r="AE181" s="32">
        <f t="shared" ca="1" si="104"/>
        <v>8.2507785326146887E-17</v>
      </c>
      <c r="AF181" s="4">
        <f t="shared" si="83"/>
        <v>0.34399999999999997</v>
      </c>
      <c r="AG181" s="4">
        <f t="shared" ca="1" si="84"/>
        <v>2.5898551776536176</v>
      </c>
      <c r="AH181" s="4">
        <f t="shared" ca="1" si="85"/>
        <v>2.5605294210563874</v>
      </c>
      <c r="AI181" s="8">
        <f t="shared" ca="1" si="105"/>
        <v>-4.8008158080594665E-3</v>
      </c>
      <c r="AJ181" s="4">
        <f t="shared" ca="1" si="86"/>
        <v>4.7897968030704563E-3</v>
      </c>
      <c r="AK181" s="4">
        <f t="shared" ca="1" si="106"/>
        <v>5.0584258981437591E-3</v>
      </c>
      <c r="AL181" s="4">
        <f t="shared" ca="1" si="87"/>
        <v>-4.8008158080594665E-3</v>
      </c>
      <c r="AM181" s="5">
        <f t="shared" ca="1" si="107"/>
        <v>5.1356512910789994E-4</v>
      </c>
      <c r="AN181" s="5">
        <f t="shared" ca="1" si="108"/>
        <v>1.7467758748546138E-6</v>
      </c>
      <c r="AO181" s="5">
        <f t="shared" ca="1" si="88"/>
        <v>3.8319907200439685E-7</v>
      </c>
      <c r="AQ181" s="24">
        <f t="shared" ca="1" si="109"/>
        <v>2.4706600898145615E-4</v>
      </c>
      <c r="AT181">
        <v>174</v>
      </c>
      <c r="AU181" s="12">
        <v>3.0252832478377467</v>
      </c>
      <c r="AV181" s="12">
        <v>7.9359825555028003</v>
      </c>
      <c r="AW181" s="12">
        <v>24.679546846766801</v>
      </c>
    </row>
    <row r="182" spans="2:49" x14ac:dyDescent="0.2">
      <c r="B182" s="2">
        <v>166</v>
      </c>
      <c r="C182">
        <f t="shared" ca="1" si="74"/>
        <v>0.68165041547124527</v>
      </c>
      <c r="D182" t="s">
        <v>10</v>
      </c>
      <c r="E182">
        <f ca="1">D181*SIN(2*PI()*C182)</f>
        <v>-0.91092872572664429</v>
      </c>
      <c r="F182">
        <f t="shared" ca="1" si="75"/>
        <v>0.54666118951046716</v>
      </c>
      <c r="G182" t="s">
        <v>10</v>
      </c>
      <c r="H182">
        <f ca="1">G181*SIN(2*PI()*F182)</f>
        <v>-0.31713263335219272</v>
      </c>
      <c r="I182" s="8">
        <f t="shared" ca="1" si="76"/>
        <v>5.1037324960098284E-3</v>
      </c>
      <c r="J182" s="14">
        <f t="shared" ca="1" si="77"/>
        <v>3.16227601274238E-3</v>
      </c>
      <c r="K182" s="14">
        <f t="shared" ca="1" si="78"/>
        <v>-2.4775338929717838E-3</v>
      </c>
      <c r="L182" s="8">
        <f t="shared" ca="1" si="89"/>
        <v>106.46287091614565</v>
      </c>
      <c r="M182" s="8">
        <f t="shared" ca="1" si="90"/>
        <v>106.19910554510781</v>
      </c>
      <c r="N182" s="14">
        <f t="shared" ca="1" si="79"/>
        <v>-1.6055939731207669E-4</v>
      </c>
      <c r="O182" s="8">
        <f t="shared" ca="1" si="91"/>
        <v>0.54335801391323213</v>
      </c>
      <c r="P182" s="8">
        <f t="shared" ca="1" si="92"/>
        <v>0.54327077267799351</v>
      </c>
      <c r="Q182" s="25">
        <f t="shared" si="80"/>
        <v>8.000320008538786E-5</v>
      </c>
      <c r="R182" s="8">
        <f t="shared" ca="1" si="93"/>
        <v>0.54335801391323213</v>
      </c>
      <c r="S182" s="5">
        <f t="shared" ca="1" si="81"/>
        <v>4.3470379905099271E-5</v>
      </c>
      <c r="T182" s="8">
        <f t="shared" ca="1" si="94"/>
        <v>-1.3461878954878666E-3</v>
      </c>
      <c r="U182" s="8">
        <f t="shared" ca="1" si="95"/>
        <v>2.7731539525763238E-3</v>
      </c>
      <c r="V182" s="5">
        <f t="shared" ca="1" si="82"/>
        <v>2.2186119053554784E-7</v>
      </c>
      <c r="W182" s="5">
        <f t="shared" ca="1" si="96"/>
        <v>-4.4525592727925787E-7</v>
      </c>
      <c r="X182" s="5">
        <f t="shared" ca="1" si="97"/>
        <v>107.00622893005888</v>
      </c>
      <c r="Y182" s="5">
        <f t="shared" ca="1" si="98"/>
        <v>106.74237631778581</v>
      </c>
      <c r="Z182" s="5">
        <f t="shared" ca="1" si="99"/>
        <v>-1.3896582753929658E-3</v>
      </c>
      <c r="AA182" s="5">
        <f t="shared" ca="1" si="100"/>
        <v>-6.6711711781480576E-7</v>
      </c>
      <c r="AB182" s="4">
        <f t="shared" ca="1" si="101"/>
        <v>106.74098599239329</v>
      </c>
      <c r="AC182" s="30">
        <f t="shared" ca="1" si="102"/>
        <v>-2.4787616601175122E-3</v>
      </c>
      <c r="AD182" s="30">
        <f t="shared" ca="1" si="103"/>
        <v>-2.4787616601174458E-3</v>
      </c>
      <c r="AE182" s="32">
        <f t="shared" ca="1" si="104"/>
        <v>-6.6353172956112871E-17</v>
      </c>
      <c r="AF182" s="4">
        <f t="shared" si="83"/>
        <v>0.34</v>
      </c>
      <c r="AG182" s="4">
        <f t="shared" ca="1" si="84"/>
        <v>2.5704846286004992</v>
      </c>
      <c r="AH182" s="4">
        <f t="shared" ca="1" si="85"/>
        <v>2.5413298691262729</v>
      </c>
      <c r="AI182" s="8">
        <f t="shared" ca="1" si="105"/>
        <v>-5.0778166780214296E-3</v>
      </c>
      <c r="AJ182" s="4">
        <f t="shared" ca="1" si="86"/>
        <v>5.0584258981437591E-3</v>
      </c>
      <c r="AK182" s="4">
        <f t="shared" ca="1" si="106"/>
        <v>6.3092932218181685E-3</v>
      </c>
      <c r="AL182" s="4">
        <f t="shared" ca="1" si="87"/>
        <v>-5.0778166780214296E-3</v>
      </c>
      <c r="AM182" s="5">
        <f t="shared" ca="1" si="107"/>
        <v>1.3896582753929658E-3</v>
      </c>
      <c r="AN182" s="5">
        <f t="shared" ca="1" si="108"/>
        <v>6.6711711781480576E-7</v>
      </c>
      <c r="AO182" s="5">
        <f t="shared" ca="1" si="88"/>
        <v>4.0469025924630293E-7</v>
      </c>
      <c r="AQ182" s="24">
        <f t="shared" ca="1" si="109"/>
        <v>1.3986275909561746E-4</v>
      </c>
      <c r="AT182">
        <v>175</v>
      </c>
      <c r="AU182" s="12">
        <v>1.9630229098952017</v>
      </c>
      <c r="AV182" s="12">
        <v>-18.737159703384464</v>
      </c>
      <c r="AW182" s="12">
        <v>5.2728889363437599</v>
      </c>
    </row>
    <row r="183" spans="2:49" x14ac:dyDescent="0.2">
      <c r="B183" s="2">
        <v>167</v>
      </c>
      <c r="C183">
        <f t="shared" ca="1" si="74"/>
        <v>0.87941059745138062</v>
      </c>
      <c r="D183">
        <f ca="1">SQRT(-2*LN(C183))</f>
        <v>0.50695832478264502</v>
      </c>
      <c r="E183">
        <f ca="1">D183*COS(2*PI()*C184)</f>
        <v>-0.10591415572329604</v>
      </c>
      <c r="F183">
        <f t="shared" ca="1" si="75"/>
        <v>0.79521954167922759</v>
      </c>
      <c r="G183">
        <f ca="1">SQRT(-2*LN(F183))</f>
        <v>0.67695945136383118</v>
      </c>
      <c r="H183">
        <f ca="1">G183*COS(2*PI()*F184)</f>
        <v>0.33552983351191629</v>
      </c>
      <c r="I183" s="8">
        <f t="shared" ca="1" si="76"/>
        <v>6.2987752275206277E-3</v>
      </c>
      <c r="J183" s="14">
        <f t="shared" ca="1" si="77"/>
        <v>3.1622751509272963E-3</v>
      </c>
      <c r="K183" s="14">
        <f t="shared" ca="1" si="78"/>
        <v>6.5072414342504104E-5</v>
      </c>
      <c r="L183" s="8">
        <f t="shared" ca="1" si="89"/>
        <v>106.07285690898266</v>
      </c>
      <c r="M183" s="8">
        <f t="shared" ca="1" si="90"/>
        <v>106.07975932587793</v>
      </c>
      <c r="N183" s="14">
        <f t="shared" ca="1" si="79"/>
        <v>2.5223950640262949E-4</v>
      </c>
      <c r="O183" s="8">
        <f t="shared" ca="1" si="91"/>
        <v>0.66812908341064026</v>
      </c>
      <c r="P183" s="8">
        <f t="shared" ca="1" si="92"/>
        <v>0.66829761196085302</v>
      </c>
      <c r="Q183" s="25">
        <f t="shared" si="80"/>
        <v>8.000320008538786E-5</v>
      </c>
      <c r="R183" s="8">
        <f t="shared" ca="1" si="93"/>
        <v>0.66812908341064026</v>
      </c>
      <c r="S183" s="5">
        <f t="shared" ca="1" si="81"/>
        <v>5.3452464742968246E-5</v>
      </c>
      <c r="T183" s="8">
        <f t="shared" ca="1" si="94"/>
        <v>4.3476772549974664E-5</v>
      </c>
      <c r="U183" s="8">
        <f t="shared" ca="1" si="95"/>
        <v>4.2083949193730038E-3</v>
      </c>
      <c r="V183" s="5">
        <f t="shared" ca="1" si="82"/>
        <v>3.3668506077292816E-7</v>
      </c>
      <c r="W183" s="5">
        <f t="shared" ca="1" si="96"/>
        <v>1.0615234572099803E-6</v>
      </c>
      <c r="X183" s="5">
        <f t="shared" ca="1" si="97"/>
        <v>106.74098599239329</v>
      </c>
      <c r="Y183" s="5">
        <f t="shared" ca="1" si="98"/>
        <v>106.74805693783878</v>
      </c>
      <c r="Z183" s="5">
        <f t="shared" ca="1" si="99"/>
        <v>-9.975692192993582E-6</v>
      </c>
      <c r="AA183" s="5">
        <f t="shared" ca="1" si="100"/>
        <v>7.2483839643705214E-7</v>
      </c>
      <c r="AB183" s="4">
        <f t="shared" ca="1" si="101"/>
        <v>106.74804768698499</v>
      </c>
      <c r="AC183" s="30">
        <f t="shared" ca="1" si="102"/>
        <v>6.6157292122115408E-5</v>
      </c>
      <c r="AD183" s="30">
        <f t="shared" ca="1" si="103"/>
        <v>6.6157292122014794E-5</v>
      </c>
      <c r="AE183" s="32">
        <f t="shared" ca="1" si="104"/>
        <v>1.0061396160665481E-16</v>
      </c>
      <c r="AF183" s="4">
        <f t="shared" si="83"/>
        <v>0.33600000000000002</v>
      </c>
      <c r="AG183" s="4">
        <f t="shared" ca="1" si="84"/>
        <v>2.4971755089487622</v>
      </c>
      <c r="AH183" s="4">
        <f t="shared" ca="1" si="85"/>
        <v>2.4681927554563834</v>
      </c>
      <c r="AI183" s="8">
        <f t="shared" ca="1" si="105"/>
        <v>-6.2593489951296988E-3</v>
      </c>
      <c r="AJ183" s="4">
        <f t="shared" ca="1" si="86"/>
        <v>6.3092932218181685E-3</v>
      </c>
      <c r="AK183" s="4">
        <f t="shared" ca="1" si="106"/>
        <v>5.9985750454262243E-3</v>
      </c>
      <c r="AL183" s="4">
        <f t="shared" ca="1" si="87"/>
        <v>-6.2593489951296988E-3</v>
      </c>
      <c r="AM183" s="5">
        <f t="shared" ca="1" si="107"/>
        <v>9.975692192993582E-6</v>
      </c>
      <c r="AN183" s="5">
        <f t="shared" ca="1" si="108"/>
        <v>-7.2483839643705214E-7</v>
      </c>
      <c r="AO183" s="5">
        <f t="shared" ca="1" si="88"/>
        <v>5.0476364802250034E-7</v>
      </c>
      <c r="AQ183" s="24">
        <f t="shared" ca="1" si="109"/>
        <v>3.2047379383652326E-4</v>
      </c>
      <c r="AT183">
        <v>176</v>
      </c>
      <c r="AU183" s="12">
        <v>18.814226151776413</v>
      </c>
      <c r="AV183" s="12">
        <v>-8.067349150303647</v>
      </c>
      <c r="AW183" s="12">
        <v>-136.62579015199685</v>
      </c>
    </row>
    <row r="184" spans="2:49" x14ac:dyDescent="0.2">
      <c r="B184" s="2">
        <v>168</v>
      </c>
      <c r="C184">
        <f t="shared" ca="1" si="74"/>
        <v>0.2834975495273705</v>
      </c>
      <c r="D184" t="s">
        <v>10</v>
      </c>
      <c r="E184">
        <f ca="1">D183*SIN(2*PI()*C184)</f>
        <v>0.49577105067142352</v>
      </c>
      <c r="F184">
        <f t="shared" ca="1" si="75"/>
        <v>0.1674663266375358</v>
      </c>
      <c r="G184" t="s">
        <v>10</v>
      </c>
      <c r="H184">
        <f ca="1">G183*SIN(2*PI()*F184)</f>
        <v>0.58795733655962235</v>
      </c>
      <c r="I184" s="8">
        <f t="shared" ca="1" si="76"/>
        <v>6.0469770111675498E-3</v>
      </c>
      <c r="J184" s="14">
        <f t="shared" ca="1" si="77"/>
        <v>3.1622753475350012E-3</v>
      </c>
      <c r="K184" s="14">
        <f t="shared" ca="1" si="78"/>
        <v>1.9697018907853803E-3</v>
      </c>
      <c r="L184" s="8">
        <f t="shared" ca="1" si="89"/>
        <v>106.1064245768317</v>
      </c>
      <c r="M184" s="8">
        <f t="shared" ca="1" si="90"/>
        <v>106.31542260194516</v>
      </c>
      <c r="N184" s="14">
        <f t="shared" ca="1" si="79"/>
        <v>4.1194169479252807E-4</v>
      </c>
      <c r="O184" s="8">
        <f t="shared" ca="1" si="91"/>
        <v>0.64162311015328488</v>
      </c>
      <c r="P184" s="8">
        <f t="shared" ca="1" si="92"/>
        <v>0.64188742146469946</v>
      </c>
      <c r="Q184" s="25">
        <f t="shared" si="80"/>
        <v>8.000320008538786E-5</v>
      </c>
      <c r="R184" s="8">
        <f t="shared" ca="1" si="93"/>
        <v>0.64162311015328488</v>
      </c>
      <c r="S184" s="5">
        <f t="shared" ca="1" si="81"/>
        <v>5.1331902061002108E-5</v>
      </c>
      <c r="T184" s="8">
        <f t="shared" ca="1" si="94"/>
        <v>1.2638062532405216E-3</v>
      </c>
      <c r="U184" s="8">
        <f t="shared" ca="1" si="95"/>
        <v>3.8798801969307378E-3</v>
      </c>
      <c r="V184" s="5">
        <f t="shared" ca="1" si="82"/>
        <v>3.1040283170238389E-7</v>
      </c>
      <c r="W184" s="5">
        <f t="shared" ca="1" si="96"/>
        <v>1.5982844239156157E-6</v>
      </c>
      <c r="X184" s="5">
        <f t="shared" ca="1" si="97"/>
        <v>106.74804768698499</v>
      </c>
      <c r="Y184" s="5">
        <f t="shared" ca="1" si="98"/>
        <v>106.95731002340986</v>
      </c>
      <c r="Z184" s="5">
        <f t="shared" ca="1" si="99"/>
        <v>1.2124743511795196E-3</v>
      </c>
      <c r="AA184" s="5">
        <f t="shared" ca="1" si="100"/>
        <v>1.2878815922132318E-6</v>
      </c>
      <c r="AB184" s="4">
        <f t="shared" ca="1" si="101"/>
        <v>106.95852378564263</v>
      </c>
      <c r="AC184" s="30">
        <f t="shared" ca="1" si="102"/>
        <v>1.9717091152318122E-3</v>
      </c>
      <c r="AD184" s="30">
        <f t="shared" ca="1" si="103"/>
        <v>1.9717091152319957E-3</v>
      </c>
      <c r="AE184" s="32">
        <f t="shared" ca="1" si="104"/>
        <v>-1.8344700758454735E-16</v>
      </c>
      <c r="AF184" s="4">
        <f t="shared" si="83"/>
        <v>0.33200000000000002</v>
      </c>
      <c r="AG184" s="4">
        <f t="shared" ca="1" si="84"/>
        <v>2.5115195790084401</v>
      </c>
      <c r="AH184" s="4">
        <f t="shared" ca="1" si="85"/>
        <v>2.4827098584266643</v>
      </c>
      <c r="AI184" s="8">
        <f t="shared" ca="1" si="105"/>
        <v>-6.0106308645072604E-3</v>
      </c>
      <c r="AJ184" s="4">
        <f t="shared" ca="1" si="86"/>
        <v>5.9985750454262243E-3</v>
      </c>
      <c r="AK184" s="4">
        <f t="shared" ca="1" si="106"/>
        <v>4.6290757394596982E-3</v>
      </c>
      <c r="AL184" s="4">
        <f t="shared" ca="1" si="87"/>
        <v>-6.0106308645072604E-3</v>
      </c>
      <c r="AM184" s="5">
        <f t="shared" ca="1" si="107"/>
        <v>-1.2124743511795196E-3</v>
      </c>
      <c r="AN184" s="5">
        <f t="shared" ca="1" si="108"/>
        <v>-1.2878815922132318E-6</v>
      </c>
      <c r="AO184" s="5">
        <f t="shared" ca="1" si="88"/>
        <v>4.7990519958644884E-7</v>
      </c>
      <c r="AQ184" s="24">
        <f t="shared" ca="1" si="109"/>
        <v>1.5621697839437979E-4</v>
      </c>
      <c r="AT184">
        <v>177</v>
      </c>
      <c r="AU184" s="12">
        <v>2.8204256329773911</v>
      </c>
      <c r="AV184" s="12">
        <v>3.0494523987602538</v>
      </c>
      <c r="AW184" s="12">
        <v>-24.347966915958548</v>
      </c>
    </row>
    <row r="185" spans="2:49" x14ac:dyDescent="0.2">
      <c r="B185" s="2">
        <v>169</v>
      </c>
      <c r="C185">
        <f t="shared" ca="1" si="74"/>
        <v>0.47572925290224055</v>
      </c>
      <c r="D185">
        <f ca="1">SQRT(-2*LN(C185))</f>
        <v>1.2189391970074916</v>
      </c>
      <c r="E185">
        <f ca="1">D185*COS(2*PI()*C186)</f>
        <v>-0.92237508884650377</v>
      </c>
      <c r="F185">
        <f t="shared" ca="1" si="75"/>
        <v>5.2764028529823426E-2</v>
      </c>
      <c r="G185">
        <f ca="1">SQRT(-2*LN(F185))</f>
        <v>2.425665103961955</v>
      </c>
      <c r="H185">
        <f ca="1">G185*COS(2*PI()*F186)</f>
        <v>2.0441822473698887</v>
      </c>
      <c r="I185" s="8">
        <f t="shared" ca="1" si="76"/>
        <v>4.7853782884309821E-3</v>
      </c>
      <c r="J185" s="14">
        <f t="shared" ca="1" si="77"/>
        <v>3.1622762118546596E-3</v>
      </c>
      <c r="K185" s="14">
        <f t="shared" ca="1" si="78"/>
        <v>-2.5136403040257882E-3</v>
      </c>
      <c r="L185" s="8">
        <f t="shared" ca="1" si="89"/>
        <v>106.44912445664531</v>
      </c>
      <c r="M185" s="8">
        <f t="shared" ca="1" si="90"/>
        <v>106.18154964708283</v>
      </c>
      <c r="N185" s="14">
        <f t="shared" ca="1" si="79"/>
        <v>1.3337430159887642E-3</v>
      </c>
      <c r="O185" s="8">
        <f t="shared" ca="1" si="91"/>
        <v>0.50939932899731799</v>
      </c>
      <c r="P185" s="8">
        <f t="shared" ca="1" si="92"/>
        <v>0.51007873679471749</v>
      </c>
      <c r="Q185" s="25">
        <f t="shared" si="80"/>
        <v>8.000320008538786E-5</v>
      </c>
      <c r="R185" s="8">
        <f t="shared" ca="1" si="93"/>
        <v>0.50939932899731799</v>
      </c>
      <c r="S185" s="5">
        <f t="shared" ca="1" si="81"/>
        <v>4.0753576441134749E-5</v>
      </c>
      <c r="T185" s="8">
        <f t="shared" ca="1" si="94"/>
        <v>-1.280446684211351E-3</v>
      </c>
      <c r="U185" s="8">
        <f t="shared" ca="1" si="95"/>
        <v>2.437668489125076E-3</v>
      </c>
      <c r="V185" s="5">
        <f t="shared" ca="1" si="82"/>
        <v>1.9502127987731857E-7</v>
      </c>
      <c r="W185" s="5">
        <f t="shared" ca="1" si="96"/>
        <v>3.2512233226664527E-6</v>
      </c>
      <c r="X185" s="5">
        <f t="shared" ca="1" si="97"/>
        <v>106.95852378564263</v>
      </c>
      <c r="Y185" s="5">
        <f t="shared" ca="1" si="98"/>
        <v>106.69162838387754</v>
      </c>
      <c r="Z185" s="5">
        <f t="shared" ca="1" si="99"/>
        <v>-1.3212002606524857E-3</v>
      </c>
      <c r="AA185" s="5">
        <f t="shared" ca="1" si="100"/>
        <v>3.0562020427891341E-6</v>
      </c>
      <c r="AB185" s="4">
        <f t="shared" ca="1" si="101"/>
        <v>106.69031023981894</v>
      </c>
      <c r="AC185" s="30">
        <f t="shared" ca="1" si="102"/>
        <v>-2.5076406847313049E-3</v>
      </c>
      <c r="AD185" s="30">
        <f t="shared" ca="1" si="103"/>
        <v>-2.5076406847314228E-3</v>
      </c>
      <c r="AE185" s="32">
        <f t="shared" ca="1" si="104"/>
        <v>1.1796119636642288E-16</v>
      </c>
      <c r="AF185" s="4">
        <f t="shared" si="83"/>
        <v>0.32800000000000001</v>
      </c>
      <c r="AG185" s="4">
        <f t="shared" ca="1" si="84"/>
        <v>2.592606264142062</v>
      </c>
      <c r="AH185" s="4">
        <f t="shared" ca="1" si="85"/>
        <v>2.5639706220155092</v>
      </c>
      <c r="AI185" s="8">
        <f t="shared" ca="1" si="105"/>
        <v>-4.7625875055850031E-3</v>
      </c>
      <c r="AJ185" s="4">
        <f t="shared" ca="1" si="86"/>
        <v>4.6290757394596982E-3</v>
      </c>
      <c r="AK185" s="4">
        <f t="shared" ca="1" si="106"/>
        <v>5.8154498681297628E-3</v>
      </c>
      <c r="AL185" s="4">
        <f t="shared" ca="1" si="87"/>
        <v>-4.7625875055850031E-3</v>
      </c>
      <c r="AM185" s="5">
        <f t="shared" ca="1" si="107"/>
        <v>1.3212002606524857E-3</v>
      </c>
      <c r="AN185" s="5">
        <f t="shared" ca="1" si="108"/>
        <v>-3.0562020427891341E-6</v>
      </c>
      <c r="AO185" s="5">
        <f t="shared" ca="1" si="88"/>
        <v>3.7034087259440898E-7</v>
      </c>
      <c r="AQ185" s="24">
        <f t="shared" ca="1" si="109"/>
        <v>1.3214027081222637E-4</v>
      </c>
      <c r="AT185">
        <v>178</v>
      </c>
      <c r="AU185" s="12">
        <v>-1.2248808606079795</v>
      </c>
      <c r="AV185" s="12">
        <v>27.131781276566947</v>
      </c>
      <c r="AW185" s="12">
        <v>2.4919014323884729</v>
      </c>
    </row>
    <row r="186" spans="2:49" x14ac:dyDescent="0.2">
      <c r="B186" s="2">
        <v>170</v>
      </c>
      <c r="C186">
        <f t="shared" ca="1" si="74"/>
        <v>0.38659557679328282</v>
      </c>
      <c r="D186" t="s">
        <v>10</v>
      </c>
      <c r="E186">
        <f ca="1">D185*SIN(2*PI()*C186)</f>
        <v>0.79689206388109601</v>
      </c>
      <c r="F186">
        <f t="shared" ca="1" si="75"/>
        <v>0.90952666461923171</v>
      </c>
      <c r="G186" t="s">
        <v>10</v>
      </c>
      <c r="H186">
        <f ca="1">G185*SIN(2*PI()*F186)</f>
        <v>-1.3058216325810172</v>
      </c>
      <c r="I186" s="8">
        <f t="shared" ca="1" si="76"/>
        <v>5.9471552026305174E-3</v>
      </c>
      <c r="J186" s="14">
        <f t="shared" ca="1" si="77"/>
        <v>3.1622754232574365E-3</v>
      </c>
      <c r="K186" s="14">
        <f t="shared" ca="1" si="78"/>
        <v>2.9242595183029962E-3</v>
      </c>
      <c r="L186" s="8">
        <f t="shared" ca="1" si="89"/>
        <v>106.05955759010824</v>
      </c>
      <c r="M186" s="8">
        <f t="shared" ca="1" si="90"/>
        <v>106.36970326089812</v>
      </c>
      <c r="N186" s="14">
        <f t="shared" ca="1" si="79"/>
        <v>-7.8556539718899199E-4</v>
      </c>
      <c r="O186" s="8">
        <f t="shared" ca="1" si="91"/>
        <v>0.63075264971070322</v>
      </c>
      <c r="P186" s="8">
        <f t="shared" ca="1" si="92"/>
        <v>0.6302571522549052</v>
      </c>
      <c r="Q186" s="25">
        <f t="shared" si="80"/>
        <v>8.000320008538786E-5</v>
      </c>
      <c r="R186" s="8">
        <f t="shared" ca="1" si="93"/>
        <v>0.63075264971070322</v>
      </c>
      <c r="S186" s="5">
        <f t="shared" ca="1" si="81"/>
        <v>5.046223043919395E-5</v>
      </c>
      <c r="T186" s="8">
        <f t="shared" ca="1" si="94"/>
        <v>1.8444844396113594E-3</v>
      </c>
      <c r="U186" s="8">
        <f t="shared" ca="1" si="95"/>
        <v>3.7511839022999934E-3</v>
      </c>
      <c r="V186" s="5">
        <f t="shared" ca="1" si="82"/>
        <v>3.001067162927924E-7</v>
      </c>
      <c r="W186" s="5">
        <f t="shared" ca="1" si="96"/>
        <v>-2.9468002721392472E-6</v>
      </c>
      <c r="X186" s="5">
        <f t="shared" ca="1" si="97"/>
        <v>106.69031023981894</v>
      </c>
      <c r="Y186" s="5">
        <f t="shared" ca="1" si="98"/>
        <v>106.99996041315302</v>
      </c>
      <c r="Z186" s="5">
        <f t="shared" ca="1" si="99"/>
        <v>1.7940222091721654E-3</v>
      </c>
      <c r="AA186" s="5">
        <f t="shared" ca="1" si="100"/>
        <v>-3.2469069884320395E-6</v>
      </c>
      <c r="AB186" s="4">
        <f t="shared" ca="1" si="101"/>
        <v>107.0017511884552</v>
      </c>
      <c r="AC186" s="30">
        <f t="shared" ca="1" si="102"/>
        <v>2.9191118475164757E-3</v>
      </c>
      <c r="AD186" s="30">
        <f t="shared" ca="1" si="103"/>
        <v>2.9191118475164822E-3</v>
      </c>
      <c r="AE186" s="32">
        <f t="shared" ca="1" si="104"/>
        <v>-6.5052130349130266E-18</v>
      </c>
      <c r="AF186" s="4">
        <f t="shared" si="83"/>
        <v>0.32400000000000001</v>
      </c>
      <c r="AG186" s="4">
        <f t="shared" ca="1" si="84"/>
        <v>2.5173541483051589</v>
      </c>
      <c r="AH186" s="4">
        <f t="shared" ca="1" si="85"/>
        <v>2.4888936493636433</v>
      </c>
      <c r="AI186" s="8">
        <f t="shared" ca="1" si="105"/>
        <v>-5.911995646960766E-3</v>
      </c>
      <c r="AJ186" s="4">
        <f t="shared" ca="1" si="86"/>
        <v>5.8154498681297628E-3</v>
      </c>
      <c r="AK186" s="4">
        <f t="shared" ca="1" si="106"/>
        <v>4.0183842523959235E-3</v>
      </c>
      <c r="AL186" s="4">
        <f t="shared" ca="1" si="87"/>
        <v>-5.911995646960766E-3</v>
      </c>
      <c r="AM186" s="5">
        <f t="shared" ca="1" si="107"/>
        <v>-1.7940222091721654E-3</v>
      </c>
      <c r="AN186" s="5">
        <f t="shared" ca="1" si="108"/>
        <v>3.2469069884320395E-6</v>
      </c>
      <c r="AO186" s="5">
        <f t="shared" ca="1" si="88"/>
        <v>4.6525459938652784E-7</v>
      </c>
      <c r="AQ186" s="24">
        <f t="shared" ca="1" si="109"/>
        <v>6.7555681494925333E-6</v>
      </c>
      <c r="AT186">
        <v>179</v>
      </c>
      <c r="AU186" s="12">
        <v>7.967371868535246E-2</v>
      </c>
      <c r="AV186" s="12">
        <v>10.094008733965543</v>
      </c>
      <c r="AW186" s="12">
        <v>12.862994689257746</v>
      </c>
    </row>
    <row r="187" spans="2:49" x14ac:dyDescent="0.2">
      <c r="B187" s="2">
        <v>171</v>
      </c>
      <c r="C187">
        <f t="shared" ca="1" si="74"/>
        <v>0.66559957046738416</v>
      </c>
      <c r="D187">
        <f ca="1">SQRT(-2*LN(C187))</f>
        <v>0.90229378232014934</v>
      </c>
      <c r="E187">
        <f ca="1">D187*COS(2*PI()*C188)</f>
        <v>-8.4242188819478273E-2</v>
      </c>
      <c r="F187">
        <f t="shared" ca="1" si="75"/>
        <v>0.67916340224384031</v>
      </c>
      <c r="G187">
        <f ca="1">SQRT(-2*LN(F187))</f>
        <v>0.87965166862675515</v>
      </c>
      <c r="H187">
        <f ca="1">G187*COS(2*PI()*F188)</f>
        <v>0.15419132374128305</v>
      </c>
      <c r="I187" s="8">
        <f t="shared" ca="1" si="76"/>
        <v>4.2485777782569666E-3</v>
      </c>
      <c r="J187" s="14">
        <f t="shared" ca="1" si="77"/>
        <v>3.1622765185598091E-3</v>
      </c>
      <c r="K187" s="14">
        <f t="shared" ca="1" si="78"/>
        <v>1.3361182968951724E-4</v>
      </c>
      <c r="L187" s="8">
        <f t="shared" ca="1" si="89"/>
        <v>106.54906918083952</v>
      </c>
      <c r="M187" s="8">
        <f t="shared" ca="1" si="90"/>
        <v>106.56330539692449</v>
      </c>
      <c r="N187" s="14">
        <f t="shared" ca="1" si="79"/>
        <v>1.3752861188431886E-4</v>
      </c>
      <c r="O187" s="8">
        <f t="shared" ca="1" si="91"/>
        <v>0.45268200761567906</v>
      </c>
      <c r="P187" s="8">
        <f t="shared" ca="1" si="92"/>
        <v>0.45274426434381143</v>
      </c>
      <c r="Q187" s="25">
        <f t="shared" si="80"/>
        <v>8.000320008538786E-5</v>
      </c>
      <c r="R187" s="8">
        <f t="shared" ca="1" si="93"/>
        <v>0.45268200761567906</v>
      </c>
      <c r="S187" s="5">
        <f t="shared" ca="1" si="81"/>
        <v>3.6216009230332244E-5</v>
      </c>
      <c r="T187" s="8">
        <f t="shared" ca="1" si="94"/>
        <v>6.0483671305054856E-5</v>
      </c>
      <c r="U187" s="8">
        <f t="shared" ca="1" si="95"/>
        <v>1.923254718172725E-3</v>
      </c>
      <c r="V187" s="5">
        <f t="shared" ca="1" si="82"/>
        <v>1.5386653203313874E-7</v>
      </c>
      <c r="W187" s="5">
        <f t="shared" ca="1" si="96"/>
        <v>2.6450255169026177E-7</v>
      </c>
      <c r="X187" s="5">
        <f t="shared" ca="1" si="97"/>
        <v>107.0017511884552</v>
      </c>
      <c r="Y187" s="5">
        <f t="shared" ca="1" si="98"/>
        <v>107.0160496612683</v>
      </c>
      <c r="Z187" s="5">
        <f t="shared" ca="1" si="99"/>
        <v>2.4267662074722611E-5</v>
      </c>
      <c r="AA187" s="5">
        <f t="shared" ca="1" si="100"/>
        <v>1.1063601965712303E-7</v>
      </c>
      <c r="AB187" s="4">
        <f t="shared" ca="1" si="101"/>
        <v>107.01607403956639</v>
      </c>
      <c r="AC187" s="30">
        <f t="shared" ca="1" si="102"/>
        <v>1.338562308756952E-4</v>
      </c>
      <c r="AD187" s="30">
        <f t="shared" ca="1" si="103"/>
        <v>1.3385623087577126E-4</v>
      </c>
      <c r="AE187" s="32">
        <f t="shared" ca="1" si="104"/>
        <v>-7.6056782399858136E-17</v>
      </c>
      <c r="AF187" s="4">
        <f t="shared" si="83"/>
        <v>0.32</v>
      </c>
      <c r="AG187" s="4">
        <f t="shared" ca="1" si="84"/>
        <v>2.6330893921764806</v>
      </c>
      <c r="AH187" s="4">
        <f t="shared" ca="1" si="85"/>
        <v>2.6048051209290186</v>
      </c>
      <c r="AI187" s="8">
        <f t="shared" ca="1" si="105"/>
        <v>-4.230603729264204E-3</v>
      </c>
      <c r="AJ187" s="4">
        <f t="shared" ca="1" si="86"/>
        <v>4.0183842523959235E-3</v>
      </c>
      <c r="AK187" s="4">
        <f t="shared" ca="1" si="106"/>
        <v>3.7642105233184342E-3</v>
      </c>
      <c r="AL187" s="4">
        <f t="shared" ca="1" si="87"/>
        <v>-4.230603729264204E-3</v>
      </c>
      <c r="AM187" s="5">
        <f t="shared" ca="1" si="107"/>
        <v>-2.4267662074722611E-5</v>
      </c>
      <c r="AN187" s="5">
        <f t="shared" ca="1" si="108"/>
        <v>-1.1063601965712303E-7</v>
      </c>
      <c r="AO187" s="5">
        <f t="shared" ca="1" si="88"/>
        <v>3.2148359936440276E-7</v>
      </c>
      <c r="AQ187" s="24">
        <f t="shared" ca="1" si="109"/>
        <v>2.301169145824739E-4</v>
      </c>
      <c r="AT187">
        <v>180</v>
      </c>
      <c r="AU187" s="12">
        <v>-8.4278620915302884</v>
      </c>
      <c r="AV187" s="12">
        <v>5.7579373462567878</v>
      </c>
      <c r="AW187" s="12">
        <v>-22.036516346108861</v>
      </c>
    </row>
    <row r="188" spans="2:49" x14ac:dyDescent="0.2">
      <c r="B188" s="2">
        <v>172</v>
      </c>
      <c r="C188">
        <f t="shared" ca="1" si="74"/>
        <v>0.2648810915279457</v>
      </c>
      <c r="D188" t="s">
        <v>10</v>
      </c>
      <c r="E188">
        <f ca="1">D187*SIN(2*PI()*C188)</f>
        <v>0.89835256065561719</v>
      </c>
      <c r="F188">
        <f t="shared" ca="1" si="75"/>
        <v>0.77804263434903687</v>
      </c>
      <c r="G188" t="s">
        <v>10</v>
      </c>
      <c r="H188">
        <f ca="1">G187*SIN(2*PI()*F188)</f>
        <v>-0.86603238611540712</v>
      </c>
      <c r="I188" s="8">
        <f t="shared" ca="1" si="76"/>
        <v>4.0235918247885066E-3</v>
      </c>
      <c r="J188" s="14">
        <f t="shared" ca="1" si="77"/>
        <v>3.1622766362675372E-3</v>
      </c>
      <c r="K188" s="14">
        <f t="shared" ca="1" si="78"/>
        <v>3.246096511130947E-3</v>
      </c>
      <c r="L188" s="8">
        <f t="shared" ca="1" si="89"/>
        <v>106.58721061032766</v>
      </c>
      <c r="M188" s="8">
        <f t="shared" ca="1" si="90"/>
        <v>106.93320298282103</v>
      </c>
      <c r="N188" s="14">
        <f t="shared" ca="1" si="79"/>
        <v>-5.0759810199063615E-4</v>
      </c>
      <c r="O188" s="8">
        <f t="shared" ca="1" si="91"/>
        <v>0.42886342923872517</v>
      </c>
      <c r="P188" s="8">
        <f t="shared" ca="1" si="92"/>
        <v>0.42864573897603042</v>
      </c>
      <c r="Q188" s="25">
        <f t="shared" si="80"/>
        <v>8.000320008538786E-5</v>
      </c>
      <c r="R188" s="8">
        <f t="shared" ca="1" si="93"/>
        <v>0.42886342923872517</v>
      </c>
      <c r="S188" s="5">
        <f t="shared" ca="1" si="81"/>
        <v>3.4310446738691309E-5</v>
      </c>
      <c r="T188" s="8">
        <f t="shared" ca="1" si="94"/>
        <v>1.3921320814034796E-3</v>
      </c>
      <c r="U188" s="8">
        <f t="shared" ca="1" si="95"/>
        <v>1.7255713878356986E-3</v>
      </c>
      <c r="V188" s="5">
        <f t="shared" ca="1" si="82"/>
        <v>1.3805123300263983E-7</v>
      </c>
      <c r="W188" s="5">
        <f t="shared" ca="1" si="96"/>
        <v>-8.758967613147485E-7</v>
      </c>
      <c r="X188" s="5">
        <f t="shared" ca="1" si="97"/>
        <v>107.01607403956639</v>
      </c>
      <c r="Y188" s="5">
        <f t="shared" ca="1" si="98"/>
        <v>107.36184872179706</v>
      </c>
      <c r="Z188" s="5">
        <f t="shared" ca="1" si="99"/>
        <v>1.3578216346647883E-3</v>
      </c>
      <c r="AA188" s="5">
        <f t="shared" ca="1" si="100"/>
        <v>-1.0139479943173883E-6</v>
      </c>
      <c r="AB188" s="4">
        <f t="shared" ca="1" si="101"/>
        <v>107.36320552948374</v>
      </c>
      <c r="AC188" s="30">
        <f t="shared" ca="1" si="102"/>
        <v>3.2437322433356286E-3</v>
      </c>
      <c r="AD188" s="30">
        <f t="shared" ca="1" si="103"/>
        <v>3.2437322433356789E-3</v>
      </c>
      <c r="AE188" s="32">
        <f t="shared" ca="1" si="104"/>
        <v>-5.0306980803327406E-17</v>
      </c>
      <c r="AF188" s="4">
        <f t="shared" si="83"/>
        <v>0.316</v>
      </c>
      <c r="AG188" s="4">
        <f t="shared" ca="1" si="84"/>
        <v>2.6514400163259486</v>
      </c>
      <c r="AH188" s="4">
        <f t="shared" ca="1" si="85"/>
        <v>2.6233330776808383</v>
      </c>
      <c r="AI188" s="8">
        <f t="shared" ca="1" si="105"/>
        <v>-4.0074674116727937E-3</v>
      </c>
      <c r="AJ188" s="4">
        <f t="shared" ca="1" si="86"/>
        <v>3.7642105233184342E-3</v>
      </c>
      <c r="AK188" s="4">
        <f t="shared" ca="1" si="106"/>
        <v>2.4487739317859414E-3</v>
      </c>
      <c r="AL188" s="4">
        <f t="shared" ca="1" si="87"/>
        <v>-4.0074674116727937E-3</v>
      </c>
      <c r="AM188" s="5">
        <f t="shared" ca="1" si="107"/>
        <v>-1.3578216346647883E-3</v>
      </c>
      <c r="AN188" s="5">
        <f t="shared" ca="1" si="108"/>
        <v>1.0139479943173883E-6</v>
      </c>
      <c r="AO188" s="5">
        <f t="shared" ca="1" si="88"/>
        <v>3.0114888766056723E-7</v>
      </c>
      <c r="AQ188" s="24">
        <f t="shared" ca="1" si="109"/>
        <v>-4.1069946250317559E-5</v>
      </c>
      <c r="AT188">
        <v>181</v>
      </c>
      <c r="AU188" s="12">
        <v>16.840915779508087</v>
      </c>
      <c r="AV188" s="12">
        <v>-25.32499757968435</v>
      </c>
      <c r="AW188" s="12">
        <v>-0.48794829872817175</v>
      </c>
    </row>
    <row r="189" spans="2:49" x14ac:dyDescent="0.2">
      <c r="B189" s="2">
        <v>173</v>
      </c>
      <c r="C189">
        <f t="shared" ca="1" si="74"/>
        <v>0.12146418320667729</v>
      </c>
      <c r="D189">
        <f ca="1">SQRT(-2*LN(C189))</f>
        <v>2.0533562029431676</v>
      </c>
      <c r="E189">
        <f ca="1">D189*COS(2*PI()*C190)</f>
        <v>2.0471346738927467</v>
      </c>
      <c r="F189">
        <f t="shared" ca="1" si="75"/>
        <v>0.16932681639298064</v>
      </c>
      <c r="G189">
        <f ca="1">SQRT(-2*LN(F189))</f>
        <v>1.8846350345255654</v>
      </c>
      <c r="H189">
        <f ca="1">G189*COS(2*PI()*F190)</f>
        <v>0.15044763876749889</v>
      </c>
      <c r="I189" s="8">
        <f t="shared" ca="1" si="76"/>
        <v>2.7144733286763199E-3</v>
      </c>
      <c r="J189" s="14">
        <f t="shared" ca="1" si="77"/>
        <v>3.1622771941519959E-3</v>
      </c>
      <c r="K189" s="14">
        <f t="shared" ca="1" si="78"/>
        <v>6.8972847499746415E-3</v>
      </c>
      <c r="L189" s="8">
        <f t="shared" ca="1" si="89"/>
        <v>107.07255992134415</v>
      </c>
      <c r="M189" s="8">
        <f t="shared" ca="1" si="90"/>
        <v>107.81106985603039</v>
      </c>
      <c r="N189" s="14">
        <f t="shared" ca="1" si="79"/>
        <v>1.3516057478746291E-4</v>
      </c>
      <c r="O189" s="8">
        <f t="shared" ca="1" si="91"/>
        <v>0.29064560813958573</v>
      </c>
      <c r="P189" s="8">
        <f t="shared" ca="1" si="92"/>
        <v>0.29068489196704134</v>
      </c>
      <c r="Q189" s="25">
        <f t="shared" si="80"/>
        <v>8.000320008538786E-5</v>
      </c>
      <c r="R189" s="8">
        <f t="shared" ca="1" si="93"/>
        <v>0.29064560813958573</v>
      </c>
      <c r="S189" s="5">
        <f t="shared" ca="1" si="81"/>
        <v>2.3252578741930512E-5</v>
      </c>
      <c r="T189" s="8">
        <f t="shared" ca="1" si="94"/>
        <v>2.0046655206682703E-3</v>
      </c>
      <c r="U189" s="8">
        <f t="shared" ca="1" si="95"/>
        <v>7.8894975139181471E-4</v>
      </c>
      <c r="V189" s="5">
        <f t="shared" ca="1" si="82"/>
        <v>6.311850481791636E-8</v>
      </c>
      <c r="W189" s="5">
        <f t="shared" ca="1" si="96"/>
        <v>1.0663490187654364E-7</v>
      </c>
      <c r="X189" s="5">
        <f t="shared" ca="1" si="97"/>
        <v>107.36320552948374</v>
      </c>
      <c r="Y189" s="5">
        <f t="shared" ca="1" si="98"/>
        <v>108.10175474799743</v>
      </c>
      <c r="Z189" s="5">
        <f t="shared" ca="1" si="99"/>
        <v>1.98141294192634E-3</v>
      </c>
      <c r="AA189" s="5">
        <f t="shared" ca="1" si="100"/>
        <v>4.3516397058627281E-8</v>
      </c>
      <c r="AB189" s="4">
        <f t="shared" ca="1" si="101"/>
        <v>108.10373620445576</v>
      </c>
      <c r="AC189" s="30">
        <f t="shared" ca="1" si="102"/>
        <v>6.8974344731971282E-3</v>
      </c>
      <c r="AD189" s="30">
        <f t="shared" ca="1" si="103"/>
        <v>6.8974344731971499E-3</v>
      </c>
      <c r="AE189" s="32">
        <f t="shared" ca="1" si="104"/>
        <v>-2.1684043449710089E-17</v>
      </c>
      <c r="AF189" s="4">
        <f t="shared" si="83"/>
        <v>0.312</v>
      </c>
      <c r="AG189" s="4">
        <f t="shared" ca="1" si="84"/>
        <v>2.7812950905142353</v>
      </c>
      <c r="AH189" s="4">
        <f t="shared" ca="1" si="85"/>
        <v>2.7533666104266974</v>
      </c>
      <c r="AI189" s="8">
        <f t="shared" ca="1" si="105"/>
        <v>-2.7071249103098882E-3</v>
      </c>
      <c r="AJ189" s="4">
        <f t="shared" ca="1" si="86"/>
        <v>2.4487739317859414E-3</v>
      </c>
      <c r="AK189" s="4">
        <f t="shared" ca="1" si="106"/>
        <v>9.8792528916497035E-4</v>
      </c>
      <c r="AL189" s="4">
        <f t="shared" ca="1" si="87"/>
        <v>-2.7071249103098882E-3</v>
      </c>
      <c r="AM189" s="5">
        <f t="shared" ca="1" si="107"/>
        <v>-1.98141294192634E-3</v>
      </c>
      <c r="AN189" s="5">
        <f t="shared" ca="1" si="108"/>
        <v>-4.3516397058627281E-8</v>
      </c>
      <c r="AO189" s="5">
        <f t="shared" ca="1" si="88"/>
        <v>1.959097508285526E-7</v>
      </c>
      <c r="AQ189" s="24">
        <f t="shared" ca="1" si="109"/>
        <v>-5.2041190595159903E-4</v>
      </c>
      <c r="AT189">
        <v>182</v>
      </c>
      <c r="AU189" s="12">
        <v>-3.5487323646878708</v>
      </c>
      <c r="AV189" s="12">
        <v>-0.39932317770204367</v>
      </c>
      <c r="AW189" s="12">
        <v>-13.236119218783216</v>
      </c>
    </row>
    <row r="190" spans="2:49" x14ac:dyDescent="0.2">
      <c r="B190" s="2">
        <v>174</v>
      </c>
      <c r="C190">
        <f t="shared" ca="1" si="74"/>
        <v>0.98760743325236433</v>
      </c>
      <c r="D190" t="s">
        <v>10</v>
      </c>
      <c r="E190">
        <f ca="1">D189*SIN(2*PI()*C190)</f>
        <v>-0.15972264432828737</v>
      </c>
      <c r="F190">
        <f t="shared" ca="1" si="75"/>
        <v>0.23728136240344178</v>
      </c>
      <c r="G190" t="s">
        <v>10</v>
      </c>
      <c r="H190">
        <f ca="1">G189*SIN(2*PI()*F190)</f>
        <v>1.8786204303558671</v>
      </c>
      <c r="I190" s="8">
        <f t="shared" ca="1" si="76"/>
        <v>1.1688460752755257E-3</v>
      </c>
      <c r="J190" s="14">
        <f t="shared" ca="1" si="77"/>
        <v>3.1622775737622311E-3</v>
      </c>
      <c r="K190" s="14">
        <f t="shared" ca="1" si="78"/>
        <v>-1.0508181470059164E-4</v>
      </c>
      <c r="L190" s="8">
        <f t="shared" ca="1" si="89"/>
        <v>107.977527095692</v>
      </c>
      <c r="M190" s="8">
        <f t="shared" ca="1" si="90"/>
        <v>107.96618062119789</v>
      </c>
      <c r="N190" s="14">
        <f t="shared" ca="1" si="79"/>
        <v>1.2288983613071292E-3</v>
      </c>
      <c r="O190" s="8">
        <f t="shared" ca="1" si="91"/>
        <v>0.12620910876375635</v>
      </c>
      <c r="P190" s="8">
        <f t="shared" ca="1" si="92"/>
        <v>0.12636420693069816</v>
      </c>
      <c r="Q190" s="25">
        <f t="shared" si="80"/>
        <v>8.000320008538786E-5</v>
      </c>
      <c r="R190" s="8">
        <f t="shared" ca="1" si="93"/>
        <v>0.12620910876375635</v>
      </c>
      <c r="S190" s="5">
        <f t="shared" ca="1" si="81"/>
        <v>1.0097132581025277E-5</v>
      </c>
      <c r="T190" s="8">
        <f t="shared" ca="1" si="94"/>
        <v>-1.326228218063986E-5</v>
      </c>
      <c r="U190" s="8">
        <f t="shared" ca="1" si="95"/>
        <v>1.4751902144253856E-4</v>
      </c>
      <c r="V190" s="5">
        <f t="shared" ca="1" si="82"/>
        <v>1.1801993788868035E-8</v>
      </c>
      <c r="W190" s="5">
        <f t="shared" ca="1" si="96"/>
        <v>1.8128588371236688E-7</v>
      </c>
      <c r="X190" s="5">
        <f t="shared" ca="1" si="97"/>
        <v>108.10373620445576</v>
      </c>
      <c r="Y190" s="5">
        <f t="shared" ca="1" si="98"/>
        <v>108.0925448281286</v>
      </c>
      <c r="Z190" s="5">
        <f t="shared" ca="1" si="99"/>
        <v>-2.3359414761665135E-5</v>
      </c>
      <c r="AA190" s="5">
        <f t="shared" ca="1" si="100"/>
        <v>1.6948388992349885E-7</v>
      </c>
      <c r="AB190" s="4">
        <f t="shared" ca="1" si="101"/>
        <v>108.09252163819771</v>
      </c>
      <c r="AC190" s="30">
        <f t="shared" ca="1" si="102"/>
        <v>-1.0373893310067217E-4</v>
      </c>
      <c r="AD190" s="30">
        <f t="shared" ca="1" si="103"/>
        <v>-1.0373893310049456E-4</v>
      </c>
      <c r="AE190" s="32">
        <f t="shared" ca="1" si="104"/>
        <v>-1.776058683802817E-16</v>
      </c>
      <c r="AF190" s="4">
        <f t="shared" si="83"/>
        <v>0.308</v>
      </c>
      <c r="AG190" s="4">
        <f t="shared" ca="1" si="84"/>
        <v>3.0439469722872974</v>
      </c>
      <c r="AH190" s="4">
        <f t="shared" ca="1" si="85"/>
        <v>3.016198098436274</v>
      </c>
      <c r="AI190" s="8">
        <f t="shared" ca="1" si="105"/>
        <v>-1.1674814691423618E-3</v>
      </c>
      <c r="AJ190" s="4">
        <f t="shared" ca="1" si="86"/>
        <v>9.8792528916497035E-4</v>
      </c>
      <c r="AK190" s="4">
        <f t="shared" ca="1" si="106"/>
        <v>9.363514604162626E-4</v>
      </c>
      <c r="AL190" s="4">
        <f t="shared" ca="1" si="87"/>
        <v>-1.1674814691423618E-3</v>
      </c>
      <c r="AM190" s="5">
        <f t="shared" ca="1" si="107"/>
        <v>2.3359414761665135E-5</v>
      </c>
      <c r="AN190" s="5">
        <f t="shared" ca="1" si="108"/>
        <v>-1.6948388992349885E-7</v>
      </c>
      <c r="AO190" s="5">
        <f t="shared" ca="1" si="88"/>
        <v>7.9037184578479789E-8</v>
      </c>
      <c r="AQ190" s="24">
        <f t="shared" ca="1" si="109"/>
        <v>7.4842796805027869E-5</v>
      </c>
      <c r="AT190">
        <v>183</v>
      </c>
      <c r="AU190" s="12">
        <v>3.0110255208026206</v>
      </c>
      <c r="AV190" s="12">
        <v>-9.3910869792512628</v>
      </c>
      <c r="AW190" s="12">
        <v>-5.8490621911591809</v>
      </c>
    </row>
    <row r="191" spans="2:49" x14ac:dyDescent="0.2">
      <c r="B191" s="2">
        <v>175</v>
      </c>
      <c r="C191">
        <f t="shared" ca="1" si="74"/>
        <v>0.69124249788933734</v>
      </c>
      <c r="D191">
        <f ca="1">SQRT(-2*LN(C191))</f>
        <v>0.85937719211935137</v>
      </c>
      <c r="E191">
        <f ca="1">D191*COS(2*PI()*C192)</f>
        <v>0.70885200110074253</v>
      </c>
      <c r="F191">
        <f t="shared" ca="1" si="75"/>
        <v>0.18206571088290002</v>
      </c>
      <c r="G191">
        <f ca="1">SQRT(-2*LN(F191))</f>
        <v>1.8457451656502504</v>
      </c>
      <c r="H191">
        <f ca="1">G191*COS(2*PI()*F192)</f>
        <v>0.68885012973716742</v>
      </c>
      <c r="I191" s="8">
        <f t="shared" ca="1" si="76"/>
        <v>1.1188442654744943E-3</v>
      </c>
      <c r="J191" s="14">
        <f t="shared" ca="1" si="77"/>
        <v>3.1622775809968051E-3</v>
      </c>
      <c r="K191" s="14">
        <f t="shared" ca="1" si="78"/>
        <v>2.6450788559004845E-3</v>
      </c>
      <c r="L191" s="8">
        <f t="shared" ca="1" si="89"/>
        <v>107.97171810056746</v>
      </c>
      <c r="M191" s="8">
        <f t="shared" ca="1" si="90"/>
        <v>108.25731180915052</v>
      </c>
      <c r="N191" s="14">
        <f t="shared" ca="1" si="79"/>
        <v>4.7578022281702381E-4</v>
      </c>
      <c r="O191" s="8">
        <f t="shared" ca="1" si="91"/>
        <v>0.12080353763024856</v>
      </c>
      <c r="P191" s="8">
        <f t="shared" ca="1" si="92"/>
        <v>0.12086101356429937</v>
      </c>
      <c r="Q191" s="25">
        <f t="shared" si="80"/>
        <v>8.000320008538786E-5</v>
      </c>
      <c r="R191" s="8">
        <f t="shared" ca="1" si="93"/>
        <v>0.12080353763024856</v>
      </c>
      <c r="S191" s="5">
        <f t="shared" ca="1" si="81"/>
        <v>9.6646695920554567E-6</v>
      </c>
      <c r="T191" s="8">
        <f t="shared" ca="1" si="94"/>
        <v>3.1953488310374899E-4</v>
      </c>
      <c r="U191" s="8">
        <f t="shared" ca="1" si="95"/>
        <v>1.3516034532663588E-4</v>
      </c>
      <c r="V191" s="5">
        <f t="shared" ca="1" si="82"/>
        <v>1.0813260150776969E-8</v>
      </c>
      <c r="W191" s="5">
        <f t="shared" ca="1" si="96"/>
        <v>6.4306619215532711E-8</v>
      </c>
      <c r="X191" s="5">
        <f t="shared" ca="1" si="97"/>
        <v>108.09252163819771</v>
      </c>
      <c r="Y191" s="5">
        <f t="shared" ca="1" si="98"/>
        <v>108.37817282271482</v>
      </c>
      <c r="Z191" s="5">
        <f t="shared" ca="1" si="99"/>
        <v>3.0987021351169353E-4</v>
      </c>
      <c r="AA191" s="5">
        <f t="shared" ca="1" si="100"/>
        <v>5.3493359064755742E-8</v>
      </c>
      <c r="AB191" s="4">
        <f t="shared" ca="1" si="101"/>
        <v>108.37848274642168</v>
      </c>
      <c r="AC191" s="30">
        <f t="shared" ca="1" si="102"/>
        <v>2.6455216687526484E-3</v>
      </c>
      <c r="AD191" s="30">
        <f t="shared" ca="1" si="103"/>
        <v>2.6455216687527746E-3</v>
      </c>
      <c r="AE191" s="32">
        <f t="shared" ca="1" si="104"/>
        <v>-1.2620113287731272E-16</v>
      </c>
      <c r="AF191" s="4">
        <f t="shared" si="83"/>
        <v>0.30399999999999999</v>
      </c>
      <c r="AG191" s="4">
        <f t="shared" ca="1" si="84"/>
        <v>3.0570610183045295</v>
      </c>
      <c r="AH191" s="4">
        <f t="shared" ca="1" si="85"/>
        <v>3.0294929208003492</v>
      </c>
      <c r="AI191" s="8">
        <f t="shared" ca="1" si="105"/>
        <v>-1.1175938520020523E-3</v>
      </c>
      <c r="AJ191" s="4">
        <f t="shared" ca="1" si="86"/>
        <v>9.363514604162626E-4</v>
      </c>
      <c r="AK191" s="4">
        <f t="shared" ca="1" si="106"/>
        <v>6.1694645129303782E-4</v>
      </c>
      <c r="AL191" s="4">
        <f t="shared" ca="1" si="87"/>
        <v>-1.1175938520020523E-3</v>
      </c>
      <c r="AM191" s="5">
        <f t="shared" ca="1" si="107"/>
        <v>-3.0987021351169353E-4</v>
      </c>
      <c r="AN191" s="5">
        <f t="shared" ca="1" si="108"/>
        <v>-5.3493359064755742E-8</v>
      </c>
      <c r="AO191" s="5">
        <f t="shared" ca="1" si="88"/>
        <v>7.4911113237927387E-8</v>
      </c>
      <c r="AQ191" s="24">
        <f t="shared" ca="1" si="109"/>
        <v>9.5562133657044258E-6</v>
      </c>
      <c r="AT191">
        <v>184</v>
      </c>
      <c r="AU191" s="12">
        <v>1.6821478675978321</v>
      </c>
      <c r="AV191" s="12">
        <v>-7.3109641050433796</v>
      </c>
      <c r="AW191" s="12">
        <v>-4.8939057041314236</v>
      </c>
    </row>
    <row r="192" spans="2:49" x14ac:dyDescent="0.2">
      <c r="B192" s="2">
        <v>176</v>
      </c>
      <c r="C192">
        <f t="shared" ca="1" si="74"/>
        <v>0.9043685122566707</v>
      </c>
      <c r="D192" t="s">
        <v>10</v>
      </c>
      <c r="E192">
        <f ca="1">D191*SIN(2*PI()*C192)</f>
        <v>-0.48585800278518981</v>
      </c>
      <c r="F192">
        <f t="shared" ca="1" si="75"/>
        <v>0.81087141352289915</v>
      </c>
      <c r="G192" t="s">
        <v>10</v>
      </c>
      <c r="H192">
        <f ca="1">G191*SIN(2*PI()*F192)</f>
        <v>-1.7123845115167204</v>
      </c>
      <c r="I192" s="8">
        <f t="shared" ca="1" si="76"/>
        <v>7.6082532409782965E-4</v>
      </c>
      <c r="J192" s="14">
        <f t="shared" ca="1" si="77"/>
        <v>3.1622776235583636E-3</v>
      </c>
      <c r="K192" s="14">
        <f t="shared" ca="1" si="78"/>
        <v>-1.1357724121576762E-3</v>
      </c>
      <c r="L192" s="8">
        <f t="shared" ca="1" si="89"/>
        <v>108.29608833991195</v>
      </c>
      <c r="M192" s="8">
        <f t="shared" ca="1" si="90"/>
        <v>108.17308863043088</v>
      </c>
      <c r="N192" s="14">
        <f t="shared" ca="1" si="79"/>
        <v>-1.0424633144757722E-3</v>
      </c>
      <c r="O192" s="8">
        <f t="shared" ca="1" si="91"/>
        <v>8.2394406509740697E-2</v>
      </c>
      <c r="P192" s="8">
        <f t="shared" ca="1" si="92"/>
        <v>8.2308513363636288E-2</v>
      </c>
      <c r="Q192" s="25">
        <f t="shared" si="80"/>
        <v>8.000320008538786E-5</v>
      </c>
      <c r="R192" s="8">
        <f t="shared" ca="1" si="93"/>
        <v>8.2394406509740697E-2</v>
      </c>
      <c r="S192" s="5">
        <f t="shared" ca="1" si="81"/>
        <v>6.5918161899155692E-6</v>
      </c>
      <c r="T192" s="8">
        <f t="shared" ca="1" si="94"/>
        <v>-9.3581293829868325E-5</v>
      </c>
      <c r="U192" s="8">
        <f t="shared" ca="1" si="95"/>
        <v>6.2687751036621787E-5</v>
      </c>
      <c r="V192" s="5">
        <f t="shared" ca="1" si="82"/>
        <v>5.015220689085833E-9</v>
      </c>
      <c r="W192" s="5">
        <f t="shared" ca="1" si="96"/>
        <v>-6.5349680722668781E-8</v>
      </c>
      <c r="X192" s="5">
        <f t="shared" ca="1" si="97"/>
        <v>108.37848274642168</v>
      </c>
      <c r="Y192" s="5">
        <f t="shared" ca="1" si="98"/>
        <v>108.25539714379453</v>
      </c>
      <c r="Z192" s="5">
        <f t="shared" ca="1" si="99"/>
        <v>-1.001731100197839E-4</v>
      </c>
      <c r="AA192" s="5">
        <f t="shared" ca="1" si="100"/>
        <v>-7.036490141175462E-8</v>
      </c>
      <c r="AB192" s="4">
        <f t="shared" ca="1" si="101"/>
        <v>108.25529690031961</v>
      </c>
      <c r="AC192" s="30">
        <f t="shared" ca="1" si="102"/>
        <v>-1.1366264131073001E-3</v>
      </c>
      <c r="AD192" s="30">
        <f t="shared" ca="1" si="103"/>
        <v>-1.1366264131074061E-3</v>
      </c>
      <c r="AE192" s="32">
        <f t="shared" ca="1" si="104"/>
        <v>1.0603497246908233E-16</v>
      </c>
      <c r="AF192" s="4">
        <f t="shared" si="83"/>
        <v>0.3</v>
      </c>
      <c r="AG192" s="4">
        <f t="shared" ca="1" si="84"/>
        <v>3.1707434165307173</v>
      </c>
      <c r="AH192" s="4">
        <f t="shared" ca="1" si="85"/>
        <v>3.143357288655459</v>
      </c>
      <c r="AI192" s="8">
        <f t="shared" ca="1" si="105"/>
        <v>-7.6024690899689773E-4</v>
      </c>
      <c r="AJ192" s="4">
        <f t="shared" ca="1" si="86"/>
        <v>6.1694645129303782E-4</v>
      </c>
      <c r="AK192" s="4">
        <f t="shared" ca="1" si="106"/>
        <v>6.6749159699458493E-4</v>
      </c>
      <c r="AL192" s="4">
        <f t="shared" ca="1" si="87"/>
        <v>-7.6024690899689773E-4</v>
      </c>
      <c r="AM192" s="5">
        <f t="shared" ca="1" si="107"/>
        <v>1.001731100197839E-4</v>
      </c>
      <c r="AN192" s="5">
        <f t="shared" ca="1" si="108"/>
        <v>7.036490141175462E-8</v>
      </c>
      <c r="AO192" s="5">
        <f t="shared" ca="1" si="88"/>
        <v>4.9357690384766898E-8</v>
      </c>
      <c r="AQ192" s="24">
        <f t="shared" ca="1" si="109"/>
        <v>4.9747686910033313E-5</v>
      </c>
      <c r="AT192">
        <v>185</v>
      </c>
      <c r="AU192" s="12">
        <v>-9.0433822131568942</v>
      </c>
      <c r="AV192" s="12">
        <v>-6.4470471048191991</v>
      </c>
      <c r="AW192" s="12">
        <v>-7.5058561288443757</v>
      </c>
    </row>
    <row r="193" spans="2:49" x14ac:dyDescent="0.2">
      <c r="B193" s="2">
        <v>177</v>
      </c>
      <c r="C193">
        <f t="shared" ca="1" si="74"/>
        <v>5.0980488065236695E-2</v>
      </c>
      <c r="D193">
        <f ca="1">SQRT(-2*LN(C193))</f>
        <v>2.4398001173944621</v>
      </c>
      <c r="E193">
        <f ca="1">D193*COS(2*PI()*C194)</f>
        <v>1.1485251241811805</v>
      </c>
      <c r="F193">
        <f t="shared" ca="1" si="75"/>
        <v>0.64732886375772924</v>
      </c>
      <c r="G193">
        <f ca="1">SQRT(-2*LN(F193))</f>
        <v>0.93263157079258707</v>
      </c>
      <c r="H193">
        <f ca="1">G193*COS(2*PI()*F194)</f>
        <v>0.43221691412868279</v>
      </c>
      <c r="I193" s="8">
        <f t="shared" ca="1" si="76"/>
        <v>8.2499287722451447E-4</v>
      </c>
      <c r="J193" s="14">
        <f t="shared" ca="1" si="77"/>
        <v>3.162277617122618E-3</v>
      </c>
      <c r="K193" s="14">
        <f t="shared" ca="1" si="78"/>
        <v>4.040094560020302E-3</v>
      </c>
      <c r="L193" s="8">
        <f t="shared" ca="1" si="89"/>
        <v>108.16606067070883</v>
      </c>
      <c r="M193" s="8">
        <f t="shared" ca="1" si="90"/>
        <v>108.60306178400339</v>
      </c>
      <c r="N193" s="14">
        <f t="shared" ca="1" si="79"/>
        <v>3.1340708011917684E-4</v>
      </c>
      <c r="O193" s="8">
        <f t="shared" ca="1" si="91"/>
        <v>8.9236229610769477E-2</v>
      </c>
      <c r="P193" s="8">
        <f t="shared" ca="1" si="92"/>
        <v>8.9264196876932628E-2</v>
      </c>
      <c r="Q193" s="25">
        <f t="shared" si="80"/>
        <v>8.000320008538786E-5</v>
      </c>
      <c r="R193" s="8">
        <f t="shared" ca="1" si="93"/>
        <v>8.9236229610769477E-2</v>
      </c>
      <c r="S193" s="5">
        <f t="shared" ca="1" si="81"/>
        <v>7.1391839324160032E-6</v>
      </c>
      <c r="T193" s="8">
        <f t="shared" ca="1" si="94"/>
        <v>3.6052280580719235E-4</v>
      </c>
      <c r="U193" s="8">
        <f t="shared" ca="1" si="95"/>
        <v>7.3619253819256128E-5</v>
      </c>
      <c r="V193" s="5">
        <f t="shared" ca="1" si="82"/>
        <v>5.8897758934389025E-9</v>
      </c>
      <c r="W193" s="5">
        <f t="shared" ca="1" si="96"/>
        <v>2.307279538004562E-8</v>
      </c>
      <c r="X193" s="5">
        <f t="shared" ca="1" si="97"/>
        <v>108.25529690031961</v>
      </c>
      <c r="Y193" s="5">
        <f t="shared" ca="1" si="98"/>
        <v>108.69232598088033</v>
      </c>
      <c r="Z193" s="5">
        <f t="shared" ca="1" si="99"/>
        <v>3.5338362187477637E-4</v>
      </c>
      <c r="AA193" s="5">
        <f t="shared" ca="1" si="100"/>
        <v>1.7183019486606715E-8</v>
      </c>
      <c r="AB193" s="4">
        <f t="shared" ca="1" si="101"/>
        <v>108.69267938168522</v>
      </c>
      <c r="AC193" s="30">
        <f t="shared" ca="1" si="102"/>
        <v>4.0402871165587939E-3</v>
      </c>
      <c r="AD193" s="30">
        <f t="shared" ca="1" si="103"/>
        <v>4.0402871165588468E-3</v>
      </c>
      <c r="AE193" s="32">
        <f t="shared" ca="1" si="104"/>
        <v>-5.2909066017292616E-17</v>
      </c>
      <c r="AF193" s="4">
        <f t="shared" si="83"/>
        <v>0.29599999999999999</v>
      </c>
      <c r="AG193" s="4">
        <f t="shared" ca="1" si="84"/>
        <v>3.1471638212558291</v>
      </c>
      <c r="AH193" s="4">
        <f t="shared" ca="1" si="85"/>
        <v>3.119960880238358</v>
      </c>
      <c r="AI193" s="8">
        <f t="shared" ca="1" si="105"/>
        <v>-8.2431282501527203E-4</v>
      </c>
      <c r="AJ193" s="4">
        <f t="shared" ca="1" si="86"/>
        <v>6.6749159699458493E-4</v>
      </c>
      <c r="AK193" s="4">
        <f t="shared" ca="1" si="106"/>
        <v>3.5575958504399652E-4</v>
      </c>
      <c r="AL193" s="4">
        <f t="shared" ca="1" si="87"/>
        <v>-8.2431282501527203E-4</v>
      </c>
      <c r="AM193" s="5">
        <f t="shared" ca="1" si="107"/>
        <v>-3.5338362187477637E-4</v>
      </c>
      <c r="AN193" s="5">
        <f t="shared" ca="1" si="108"/>
        <v>-1.7183019486606715E-8</v>
      </c>
      <c r="AO193" s="5">
        <f t="shared" ca="1" si="88"/>
        <v>5.3401463789672857E-8</v>
      </c>
      <c r="AQ193" s="24">
        <f t="shared" ca="1" si="109"/>
        <v>-4.161539147988488E-5</v>
      </c>
      <c r="AT193">
        <v>186</v>
      </c>
      <c r="AU193" s="12">
        <v>-4.5528387277458702</v>
      </c>
      <c r="AV193" s="12">
        <v>22.027043735977578</v>
      </c>
      <c r="AW193" s="12">
        <v>31.454805186880257</v>
      </c>
    </row>
    <row r="194" spans="2:49" x14ac:dyDescent="0.2">
      <c r="B194" s="2">
        <v>178</v>
      </c>
      <c r="C194">
        <f t="shared" ca="1" si="74"/>
        <v>0.17199248691711155</v>
      </c>
      <c r="D194" t="s">
        <v>10</v>
      </c>
      <c r="E194">
        <f ca="1">D193*SIN(2*PI()*C194)</f>
        <v>2.1525600228478265</v>
      </c>
      <c r="F194">
        <f t="shared" ca="1" si="75"/>
        <v>0.17330783571621533</v>
      </c>
      <c r="G194" t="s">
        <v>10</v>
      </c>
      <c r="H194">
        <f ca="1">G193*SIN(2*PI()*F194)</f>
        <v>0.82643220289393815</v>
      </c>
      <c r="I194" s="8">
        <f t="shared" ca="1" si="76"/>
        <v>4.5885756124396711E-4</v>
      </c>
      <c r="J194" s="14">
        <f t="shared" ca="1" si="77"/>
        <v>3.1622776468520119E-3</v>
      </c>
      <c r="K194" s="14">
        <f t="shared" ca="1" si="78"/>
        <v>7.2330253157935065E-3</v>
      </c>
      <c r="L194" s="8">
        <f t="shared" ca="1" si="89"/>
        <v>108.64282779867487</v>
      </c>
      <c r="M194" s="8">
        <f t="shared" ca="1" si="90"/>
        <v>109.42864412252209</v>
      </c>
      <c r="N194" s="14">
        <f t="shared" ca="1" si="79"/>
        <v>5.6283995356909422E-4</v>
      </c>
      <c r="O194" s="8">
        <f t="shared" ca="1" si="91"/>
        <v>4.9851583010348227E-2</v>
      </c>
      <c r="P194" s="8">
        <f t="shared" ca="1" si="92"/>
        <v>4.9879641473015116E-2</v>
      </c>
      <c r="Q194" s="25">
        <f t="shared" si="80"/>
        <v>8.000320008538786E-5</v>
      </c>
      <c r="R194" s="8">
        <f t="shared" ca="1" si="93"/>
        <v>4.9851583010348227E-2</v>
      </c>
      <c r="S194" s="5">
        <f t="shared" ca="1" si="81"/>
        <v>3.9882861701502111E-6</v>
      </c>
      <c r="T194" s="8">
        <f t="shared" ca="1" si="94"/>
        <v>3.6057776194623018E-4</v>
      </c>
      <c r="U194" s="8">
        <f t="shared" ca="1" si="95"/>
        <v>2.2874775804279574E-5</v>
      </c>
      <c r="V194" s="5">
        <f t="shared" ca="1" si="82"/>
        <v>1.8300552655781677E-9</v>
      </c>
      <c r="W194" s="5">
        <f t="shared" ca="1" si="96"/>
        <v>1.2874837751584155E-8</v>
      </c>
      <c r="X194" s="5">
        <f t="shared" ca="1" si="97"/>
        <v>108.69267938168522</v>
      </c>
      <c r="Y194" s="5">
        <f t="shared" ca="1" si="98"/>
        <v>109.4785237639951</v>
      </c>
      <c r="Z194" s="5">
        <f t="shared" ca="1" si="99"/>
        <v>3.5658947577607998E-4</v>
      </c>
      <c r="AA194" s="5">
        <f t="shared" ca="1" si="100"/>
        <v>1.1044782486005987E-8</v>
      </c>
      <c r="AB194" s="4">
        <f t="shared" ca="1" si="101"/>
        <v>109.47888036451565</v>
      </c>
      <c r="AC194" s="30">
        <f t="shared" ca="1" si="102"/>
        <v>7.2332468690885499E-3</v>
      </c>
      <c r="AD194" s="30">
        <f t="shared" ca="1" si="103"/>
        <v>7.2332468690886886E-3</v>
      </c>
      <c r="AE194" s="32">
        <f t="shared" ca="1" si="104"/>
        <v>-1.3877787807814457E-16</v>
      </c>
      <c r="AF194" s="4">
        <f t="shared" si="83"/>
        <v>0.29199999999999998</v>
      </c>
      <c r="AG194" s="4">
        <f t="shared" ca="1" si="84"/>
        <v>3.3147368850551877</v>
      </c>
      <c r="AH194" s="4">
        <f t="shared" ca="1" si="85"/>
        <v>3.2877183728829751</v>
      </c>
      <c r="AI194" s="8">
        <f t="shared" ca="1" si="105"/>
        <v>-4.586471075507248E-4</v>
      </c>
      <c r="AJ194" s="4">
        <f t="shared" ca="1" si="86"/>
        <v>3.5575958504399652E-4</v>
      </c>
      <c r="AK194" s="4">
        <f t="shared" ca="1" si="106"/>
        <v>1.1416694954955245E-4</v>
      </c>
      <c r="AL194" s="4">
        <f t="shared" ca="1" si="87"/>
        <v>-4.586471075507248E-4</v>
      </c>
      <c r="AM194" s="5">
        <f t="shared" ca="1" si="107"/>
        <v>-3.5658947577607998E-4</v>
      </c>
      <c r="AN194" s="5">
        <f t="shared" ca="1" si="108"/>
        <v>-1.1044782486005987E-8</v>
      </c>
      <c r="AO194" s="5">
        <f t="shared" ca="1" si="88"/>
        <v>2.8461905264569411E-8</v>
      </c>
      <c r="AQ194" s="24">
        <f t="shared" ca="1" si="109"/>
        <v>-1.1497942315885734E-4</v>
      </c>
      <c r="AT194">
        <v>187</v>
      </c>
      <c r="AU194" s="12">
        <v>-1.6485417674914511</v>
      </c>
      <c r="AV194" s="12">
        <v>11.782987119611503</v>
      </c>
      <c r="AW194" s="12">
        <v>-12.141448900452968</v>
      </c>
    </row>
    <row r="195" spans="2:49" x14ac:dyDescent="0.2">
      <c r="B195" s="2">
        <v>179</v>
      </c>
      <c r="C195">
        <f t="shared" ca="1" si="74"/>
        <v>0.53264994422996259</v>
      </c>
      <c r="D195">
        <f ca="1">SQRT(-2*LN(C195))</f>
        <v>1.1223999604667729</v>
      </c>
      <c r="E195">
        <f ca="1">D195*COS(2*PI()*C196)</f>
        <v>-0.55103928261156454</v>
      </c>
      <c r="F195">
        <f t="shared" ca="1" si="75"/>
        <v>9.0277083998379193E-2</v>
      </c>
      <c r="G195">
        <f ca="1">SQRT(-2*LN(F195))</f>
        <v>2.193112686154099</v>
      </c>
      <c r="H195">
        <f ca="1">G195*COS(2*PI()*F196)</f>
        <v>3.1185101081342172E-2</v>
      </c>
      <c r="I195" s="8">
        <f t="shared" ca="1" si="76"/>
        <v>1.572435156345513E-4</v>
      </c>
      <c r="J195" s="14">
        <f t="shared" ca="1" si="77"/>
        <v>3.1622776586045999E-3</v>
      </c>
      <c r="K195" s="14">
        <f t="shared" ca="1" si="78"/>
        <v>-1.3416384098136058E-3</v>
      </c>
      <c r="L195" s="8">
        <f t="shared" ca="1" si="89"/>
        <v>109.46166822697641</v>
      </c>
      <c r="M195" s="8">
        <f t="shared" ca="1" si="90"/>
        <v>109.31481024848082</v>
      </c>
      <c r="N195" s="14">
        <f t="shared" ca="1" si="79"/>
        <v>5.9724973161090489E-5</v>
      </c>
      <c r="O195" s="8">
        <f t="shared" ca="1" si="91"/>
        <v>1.7212137539232633E-2</v>
      </c>
      <c r="P195" s="8">
        <f t="shared" ca="1" si="92"/>
        <v>1.721316553368521E-2</v>
      </c>
      <c r="Q195" s="25">
        <f t="shared" si="80"/>
        <v>8.000320008538786E-5</v>
      </c>
      <c r="R195" s="8">
        <f t="shared" ca="1" si="93"/>
        <v>1.7212137539232633E-2</v>
      </c>
      <c r="S195" s="5">
        <f t="shared" ca="1" si="81"/>
        <v>1.3770260834484438E-6</v>
      </c>
      <c r="T195" s="8">
        <f t="shared" ca="1" si="94"/>
        <v>-2.3092464837629141E-5</v>
      </c>
      <c r="U195" s="8">
        <f t="shared" ca="1" si="95"/>
        <v>2.706497018254374E-6</v>
      </c>
      <c r="V195" s="5">
        <f t="shared" ca="1" si="82"/>
        <v>2.1652842248191031E-10</v>
      </c>
      <c r="W195" s="5">
        <f t="shared" ca="1" si="96"/>
        <v>1.6164546177581393E-10</v>
      </c>
      <c r="X195" s="5">
        <f t="shared" ca="1" si="97"/>
        <v>109.47888036451565</v>
      </c>
      <c r="Y195" s="5">
        <f t="shared" ca="1" si="98"/>
        <v>109.33202341401451</v>
      </c>
      <c r="Z195" s="5">
        <f t="shared" ca="1" si="99"/>
        <v>-2.4469490921077585E-5</v>
      </c>
      <c r="AA195" s="5">
        <f t="shared" ca="1" si="100"/>
        <v>-5.4882960706096388E-11</v>
      </c>
      <c r="AB195" s="4">
        <f t="shared" ca="1" si="101"/>
        <v>109.33199894446871</v>
      </c>
      <c r="AC195" s="30">
        <f t="shared" ca="1" si="102"/>
        <v>-1.3416415984333074E-3</v>
      </c>
      <c r="AD195" s="30">
        <f t="shared" ca="1" si="103"/>
        <v>-1.3416415984332983E-3</v>
      </c>
      <c r="AE195" s="32">
        <f t="shared" ca="1" si="104"/>
        <v>-9.1072982488782372E-18</v>
      </c>
      <c r="AF195" s="4">
        <f t="shared" si="83"/>
        <v>0.28799999999999998</v>
      </c>
      <c r="AG195" s="4">
        <f t="shared" ca="1" si="84"/>
        <v>3.6031056992091348</v>
      </c>
      <c r="AH195" s="4">
        <f t="shared" ca="1" si="85"/>
        <v>3.5762728834791373</v>
      </c>
      <c r="AI195" s="8">
        <f t="shared" ca="1" si="105"/>
        <v>-1.5721879399865912E-4</v>
      </c>
      <c r="AJ195" s="4">
        <f t="shared" ca="1" si="86"/>
        <v>1.1416694954955245E-4</v>
      </c>
      <c r="AK195" s="4">
        <f t="shared" ca="1" si="106"/>
        <v>1.2699164856555187E-4</v>
      </c>
      <c r="AL195" s="4">
        <f t="shared" ca="1" si="87"/>
        <v>-1.5721879399865912E-4</v>
      </c>
      <c r="AM195" s="5">
        <f t="shared" ca="1" si="107"/>
        <v>2.4469490921077585E-5</v>
      </c>
      <c r="AN195" s="5">
        <f t="shared" ca="1" si="108"/>
        <v>5.4882960706096388E-11</v>
      </c>
      <c r="AO195" s="5">
        <f t="shared" ca="1" si="88"/>
        <v>9.1337213079512254E-9</v>
      </c>
      <c r="AQ195" s="24">
        <f t="shared" ca="1" si="109"/>
        <v>1.1653980509346824E-5</v>
      </c>
      <c r="AT195">
        <v>188</v>
      </c>
      <c r="AU195" s="12">
        <v>1.5797495136344666</v>
      </c>
      <c r="AV195" s="12">
        <v>1.6000997843669444</v>
      </c>
      <c r="AW195" s="12">
        <v>-0.9771333015065975</v>
      </c>
    </row>
    <row r="196" spans="2:49" x14ac:dyDescent="0.2">
      <c r="B196" s="2">
        <v>180</v>
      </c>
      <c r="C196">
        <f t="shared" ca="1" si="74"/>
        <v>0.33167463045765211</v>
      </c>
      <c r="D196" t="s">
        <v>10</v>
      </c>
      <c r="E196">
        <f ca="1">D195*SIN(2*PI()*C196)</f>
        <v>0.97782277549397756</v>
      </c>
      <c r="F196">
        <f t="shared" ca="1" si="75"/>
        <v>0.75226318980008255</v>
      </c>
      <c r="G196" t="s">
        <v>10</v>
      </c>
      <c r="H196">
        <f ca="1">G195*SIN(2*PI()*F196)</f>
        <v>-2.1928909557113401</v>
      </c>
      <c r="I196" s="8">
        <f t="shared" ca="1" si="76"/>
        <v>1.7526768912785008E-4</v>
      </c>
      <c r="J196" s="14">
        <f t="shared" ca="1" si="77"/>
        <v>3.1622776582255542E-3</v>
      </c>
      <c r="K196" s="14">
        <f t="shared" ca="1" si="78"/>
        <v>3.4982517664341461E-3</v>
      </c>
      <c r="L196" s="8">
        <f t="shared" ca="1" si="89"/>
        <v>109.31283993562118</v>
      </c>
      <c r="M196" s="8">
        <f t="shared" ca="1" si="90"/>
        <v>109.6952437710199</v>
      </c>
      <c r="N196" s="14">
        <f t="shared" ca="1" si="79"/>
        <v>-1.3459993452906716E-3</v>
      </c>
      <c r="O196" s="8">
        <f t="shared" ca="1" si="91"/>
        <v>1.915900884751889E-2</v>
      </c>
      <c r="P196" s="8">
        <f t="shared" ca="1" si="92"/>
        <v>1.9133220834153711E-2</v>
      </c>
      <c r="Q196" s="25">
        <f t="shared" si="80"/>
        <v>8.000320008538786E-5</v>
      </c>
      <c r="R196" s="8">
        <f t="shared" ca="1" si="93"/>
        <v>1.915900884751889E-2</v>
      </c>
      <c r="S196" s="5">
        <f t="shared" ca="1" si="81"/>
        <v>1.5327820182657701E-6</v>
      </c>
      <c r="T196" s="8">
        <f t="shared" ca="1" si="94"/>
        <v>6.7023036543960388E-5</v>
      </c>
      <c r="U196" s="8">
        <f t="shared" ca="1" si="95"/>
        <v>3.3579552066846705E-6</v>
      </c>
      <c r="V196" s="5">
        <f t="shared" ca="1" si="82"/>
        <v>2.6864716227816363E-10</v>
      </c>
      <c r="W196" s="5">
        <f t="shared" ca="1" si="96"/>
        <v>-4.5198055097129683E-9</v>
      </c>
      <c r="X196" s="5">
        <f t="shared" ca="1" si="97"/>
        <v>109.33199894446871</v>
      </c>
      <c r="Y196" s="5">
        <f t="shared" ca="1" si="98"/>
        <v>109.71437699185405</v>
      </c>
      <c r="Z196" s="5">
        <f t="shared" ca="1" si="99"/>
        <v>6.5490254525694613E-5</v>
      </c>
      <c r="AA196" s="5">
        <f t="shared" ca="1" si="100"/>
        <v>-4.7884526719911317E-9</v>
      </c>
      <c r="AB196" s="4">
        <f t="shared" ca="1" si="101"/>
        <v>109.71444247732013</v>
      </c>
      <c r="AC196" s="30">
        <f t="shared" ca="1" si="102"/>
        <v>3.4980018342634089E-3</v>
      </c>
      <c r="AD196" s="30">
        <f t="shared" ca="1" si="103"/>
        <v>3.4980018342633278E-3</v>
      </c>
      <c r="AE196" s="32">
        <f t="shared" ca="1" si="104"/>
        <v>8.1098322501915732E-17</v>
      </c>
      <c r="AF196" s="4">
        <f t="shared" si="83"/>
        <v>0.28399999999999997</v>
      </c>
      <c r="AG196" s="4">
        <f t="shared" ca="1" si="84"/>
        <v>3.5748162498930651</v>
      </c>
      <c r="AH196" s="4">
        <f t="shared" ca="1" si="85"/>
        <v>3.5481704247041166</v>
      </c>
      <c r="AI196" s="8">
        <f t="shared" ca="1" si="105"/>
        <v>-1.7523697574806096E-4</v>
      </c>
      <c r="AJ196" s="4">
        <f t="shared" ca="1" si="86"/>
        <v>1.2699164856555187E-4</v>
      </c>
      <c r="AK196" s="4">
        <f t="shared" ca="1" si="106"/>
        <v>6.7065768584059077E-5</v>
      </c>
      <c r="AL196" s="4">
        <f t="shared" ca="1" si="87"/>
        <v>-1.7523697574806096E-4</v>
      </c>
      <c r="AM196" s="5">
        <f t="shared" ca="1" si="107"/>
        <v>-6.5490254525694613E-5</v>
      </c>
      <c r="AN196" s="5">
        <f t="shared" ca="1" si="108"/>
        <v>4.7884526719911317E-9</v>
      </c>
      <c r="AO196" s="5">
        <f t="shared" ca="1" si="88"/>
        <v>1.0159738269363105E-8</v>
      </c>
      <c r="AQ196" s="24">
        <f t="shared" ca="1" si="109"/>
        <v>-5.5494263532604677E-6</v>
      </c>
      <c r="AT196">
        <v>189</v>
      </c>
      <c r="AU196" s="12">
        <v>-5.3689650424130697</v>
      </c>
      <c r="AV196" s="12">
        <v>8.1593011492815286</v>
      </c>
      <c r="AW196" s="12">
        <v>5.9142646801388477</v>
      </c>
    </row>
    <row r="197" spans="2:49" x14ac:dyDescent="0.2">
      <c r="B197" s="2">
        <v>181</v>
      </c>
      <c r="C197">
        <f t="shared" ca="1" si="74"/>
        <v>0.1267291871567332</v>
      </c>
      <c r="D197">
        <f ca="1">SQRT(-2*LN(C197))</f>
        <v>2.0325859656533254</v>
      </c>
      <c r="E197">
        <f ca="1">D197*COS(2*PI()*C198)</f>
        <v>1.2227398539729706</v>
      </c>
      <c r="F197">
        <f t="shared" ca="1" si="75"/>
        <v>0.56540267132850219</v>
      </c>
      <c r="G197">
        <f ca="1">SQRT(-2*LN(F197))</f>
        <v>1.0679111471125857</v>
      </c>
      <c r="H197">
        <f ca="1">G197*COS(2*PI()*F198)</f>
        <v>-3.980127876779193E-2</v>
      </c>
      <c r="I197" s="8">
        <f t="shared" ca="1" si="76"/>
        <v>9.6118850885708846E-5</v>
      </c>
      <c r="J197" s="14">
        <f t="shared" ca="1" si="77"/>
        <v>3.1622776595840642E-3</v>
      </c>
      <c r="K197" s="14">
        <f t="shared" ca="1" si="78"/>
        <v>4.2757580036074661E-3</v>
      </c>
      <c r="L197" s="8">
        <f t="shared" ca="1" si="89"/>
        <v>109.70389786471969</v>
      </c>
      <c r="M197" s="8">
        <f t="shared" ca="1" si="90"/>
        <v>110.1729651840417</v>
      </c>
      <c r="N197" s="14">
        <f t="shared" ca="1" si="79"/>
        <v>1.4827570988584782E-5</v>
      </c>
      <c r="O197" s="8">
        <f t="shared" ca="1" si="91"/>
        <v>1.0544612600440024E-2</v>
      </c>
      <c r="P197" s="8">
        <f t="shared" ca="1" si="92"/>
        <v>1.0544768951431905E-2</v>
      </c>
      <c r="Q197" s="25">
        <f t="shared" si="80"/>
        <v>8.000320008538786E-5</v>
      </c>
      <c r="R197" s="8">
        <f t="shared" ca="1" si="93"/>
        <v>1.0544612600440024E-2</v>
      </c>
      <c r="S197" s="5">
        <f t="shared" ca="1" si="81"/>
        <v>8.4360275169590521E-7</v>
      </c>
      <c r="T197" s="8">
        <f t="shared" ca="1" si="94"/>
        <v>4.5086211721271566E-5</v>
      </c>
      <c r="U197" s="8">
        <f t="shared" ca="1" si="95"/>
        <v>1.0135360461892613E-6</v>
      </c>
      <c r="V197" s="5">
        <f t="shared" ca="1" si="82"/>
        <v>8.1086127097032378E-11</v>
      </c>
      <c r="W197" s="5">
        <f t="shared" ca="1" si="96"/>
        <v>1.5028277674360816E-11</v>
      </c>
      <c r="X197" s="5">
        <f t="shared" ca="1" si="97"/>
        <v>109.71444247732013</v>
      </c>
      <c r="Y197" s="5">
        <f t="shared" ca="1" si="98"/>
        <v>110.18350995299313</v>
      </c>
      <c r="Z197" s="5">
        <f t="shared" ca="1" si="99"/>
        <v>4.4242608969575661E-5</v>
      </c>
      <c r="AA197" s="5">
        <f t="shared" ca="1" si="100"/>
        <v>-6.6057849422671555E-11</v>
      </c>
      <c r="AB197" s="4">
        <f t="shared" ca="1" si="101"/>
        <v>110.18355419553605</v>
      </c>
      <c r="AC197" s="30">
        <f t="shared" ca="1" si="102"/>
        <v>4.2757517390008548E-3</v>
      </c>
      <c r="AD197" s="30">
        <f t="shared" ca="1" si="103"/>
        <v>4.2757517390008912E-3</v>
      </c>
      <c r="AE197" s="32">
        <f t="shared" ca="1" si="104"/>
        <v>-3.6429192995512949E-17</v>
      </c>
      <c r="AF197" s="4">
        <f t="shared" si="83"/>
        <v>0.28000000000000003</v>
      </c>
      <c r="AG197" s="4">
        <f t="shared" ca="1" si="84"/>
        <v>3.7290287458381211</v>
      </c>
      <c r="AH197" s="4">
        <f t="shared" ca="1" si="85"/>
        <v>3.7025712327274753</v>
      </c>
      <c r="AI197" s="8">
        <f t="shared" ca="1" si="105"/>
        <v>-9.6109612940153966E-5</v>
      </c>
      <c r="AJ197" s="4">
        <f t="shared" ca="1" si="86"/>
        <v>6.7065768584059077E-5</v>
      </c>
      <c r="AK197" s="4">
        <f t="shared" ca="1" si="106"/>
        <v>3.0198546622579175E-5</v>
      </c>
      <c r="AL197" s="4">
        <f t="shared" ca="1" si="87"/>
        <v>-9.6109612940153966E-5</v>
      </c>
      <c r="AM197" s="5">
        <f t="shared" ca="1" si="107"/>
        <v>-4.4242608969575661E-5</v>
      </c>
      <c r="AN197" s="5">
        <f t="shared" ca="1" si="108"/>
        <v>6.6057849422671555E-11</v>
      </c>
      <c r="AO197" s="5">
        <f t="shared" ca="1" si="88"/>
        <v>5.3654761029107973E-9</v>
      </c>
      <c r="AQ197" s="24">
        <f t="shared" ca="1" si="109"/>
        <v>-7.3699554741434262E-6</v>
      </c>
      <c r="AT197">
        <v>190</v>
      </c>
      <c r="AU197" s="12">
        <v>-2.2091577265082472</v>
      </c>
      <c r="AV197" s="12">
        <v>-5.6680728442690089</v>
      </c>
      <c r="AW197" s="12">
        <v>17.97284238791843</v>
      </c>
    </row>
    <row r="198" spans="2:49" x14ac:dyDescent="0.2">
      <c r="B198" s="2">
        <v>182</v>
      </c>
      <c r="C198">
        <f t="shared" ca="1" si="74"/>
        <v>0.85272867149921261</v>
      </c>
      <c r="D198" t="s">
        <v>10</v>
      </c>
      <c r="E198">
        <f ca="1">D197*SIN(2*PI()*C198)</f>
        <v>-1.6236726755343946</v>
      </c>
      <c r="F198">
        <f t="shared" ca="1" si="75"/>
        <v>0.2559331131786543</v>
      </c>
      <c r="G198" t="s">
        <v>10</v>
      </c>
      <c r="H198">
        <f ca="1">G197*SIN(2*PI()*F198)</f>
        <v>1.0671691882432548</v>
      </c>
      <c r="I198" s="8">
        <f t="shared" ca="1" si="76"/>
        <v>4.5176860176810919E-5</v>
      </c>
      <c r="J198" s="14">
        <f t="shared" ca="1" si="77"/>
        <v>3.1622776600392986E-3</v>
      </c>
      <c r="K198" s="14">
        <f t="shared" ca="1" si="78"/>
        <v>-4.7233137326218033E-3</v>
      </c>
      <c r="L198" s="8">
        <f t="shared" ca="1" si="89"/>
        <v>110.17857667338319</v>
      </c>
      <c r="M198" s="8">
        <f t="shared" ca="1" si="90"/>
        <v>109.65816868914108</v>
      </c>
      <c r="N198" s="14">
        <f t="shared" ca="1" si="79"/>
        <v>7.1519268513364764E-4</v>
      </c>
      <c r="O198" s="8">
        <f t="shared" ca="1" si="91"/>
        <v>4.9775221528534737E-3</v>
      </c>
      <c r="P198" s="8">
        <f t="shared" ca="1" si="92"/>
        <v>4.9810820402872852E-3</v>
      </c>
      <c r="Q198" s="25">
        <f t="shared" si="80"/>
        <v>8.000320008538786E-5</v>
      </c>
      <c r="R198" s="8">
        <f t="shared" ca="1" si="93"/>
        <v>4.9775221528534737E-3</v>
      </c>
      <c r="S198" s="5">
        <f t="shared" ca="1" si="81"/>
        <v>3.9821770072418701E-7</v>
      </c>
      <c r="T198" s="8">
        <f t="shared" ca="1" si="94"/>
        <v>-2.3510398739002056E-5</v>
      </c>
      <c r="U198" s="8">
        <f t="shared" ca="1" si="95"/>
        <v>2.2486882232644027E-7</v>
      </c>
      <c r="V198" s="5">
        <f t="shared" ca="1" si="82"/>
        <v>1.7990225385547735E-11</v>
      </c>
      <c r="W198" s="5">
        <f t="shared" ca="1" si="96"/>
        <v>1.6082453684248795E-10</v>
      </c>
      <c r="X198" s="5">
        <f t="shared" ca="1" si="97"/>
        <v>110.18355419553605</v>
      </c>
      <c r="Y198" s="5">
        <f t="shared" ca="1" si="98"/>
        <v>109.66314977118137</v>
      </c>
      <c r="Z198" s="5">
        <f t="shared" ca="1" si="99"/>
        <v>-2.3908616439726242E-5</v>
      </c>
      <c r="AA198" s="5">
        <f t="shared" ca="1" si="100"/>
        <v>1.4283431145694023E-10</v>
      </c>
      <c r="AB198" s="4">
        <f t="shared" ca="1" si="101"/>
        <v>109.66312586270776</v>
      </c>
      <c r="AC198" s="30">
        <f t="shared" ca="1" si="102"/>
        <v>-4.7232850367552315E-3</v>
      </c>
      <c r="AD198" s="30">
        <f t="shared" ca="1" si="103"/>
        <v>-4.7232850367552514E-3</v>
      </c>
      <c r="AE198" s="32">
        <f t="shared" ca="1" si="104"/>
        <v>1.9949319973733282E-17</v>
      </c>
      <c r="AF198" s="4">
        <f t="shared" si="83"/>
        <v>0.27600000000000002</v>
      </c>
      <c r="AG198" s="4">
        <f t="shared" ca="1" si="84"/>
        <v>3.9151456787405325</v>
      </c>
      <c r="AH198" s="4">
        <f t="shared" ca="1" si="85"/>
        <v>3.8888778276674052</v>
      </c>
      <c r="AI198" s="8">
        <f t="shared" ca="1" si="105"/>
        <v>-4.5174819320314974E-5</v>
      </c>
      <c r="AJ198" s="4">
        <f t="shared" ca="1" si="86"/>
        <v>3.0198546622579175E-5</v>
      </c>
      <c r="AK198" s="4">
        <f t="shared" ca="1" si="106"/>
        <v>5.824777405033163E-5</v>
      </c>
      <c r="AL198" s="4">
        <f t="shared" ca="1" si="87"/>
        <v>-4.5174819320314974E-5</v>
      </c>
      <c r="AM198" s="5">
        <f t="shared" ca="1" si="107"/>
        <v>2.3908616439726242E-5</v>
      </c>
      <c r="AN198" s="5">
        <f t="shared" ca="1" si="108"/>
        <v>-1.4283431145694023E-10</v>
      </c>
      <c r="AO198" s="5">
        <f t="shared" ca="1" si="88"/>
        <v>2.4159803677341157E-9</v>
      </c>
      <c r="AQ198" s="24">
        <f t="shared" ca="1" si="109"/>
        <v>-4.1383378419699351E-6</v>
      </c>
      <c r="AT198">
        <v>191</v>
      </c>
      <c r="AU198" s="12">
        <v>-1.7673846021328039</v>
      </c>
      <c r="AV198" s="12">
        <v>3.4726618569511953</v>
      </c>
      <c r="AW198" s="12">
        <v>-13.606947403501925</v>
      </c>
    </row>
    <row r="199" spans="2:49" x14ac:dyDescent="0.2">
      <c r="B199" s="2">
        <v>183</v>
      </c>
      <c r="C199">
        <f t="shared" ca="1" si="74"/>
        <v>0.47469779410386126</v>
      </c>
      <c r="D199">
        <f ca="1">SQRT(-2*LN(C199))</f>
        <v>1.2207185591793335</v>
      </c>
      <c r="E199">
        <f ca="1">D199*COS(2*PI()*C200)</f>
        <v>0.90270093109558369</v>
      </c>
      <c r="F199">
        <f t="shared" ca="1" si="75"/>
        <v>0.76285746682467559</v>
      </c>
      <c r="G199">
        <f ca="1">SQRT(-2*LN(F199))</f>
        <v>0.73577723722164579</v>
      </c>
      <c r="H199">
        <f ca="1">G199*COS(2*PI()*F200)</f>
        <v>-0.20320526556780955</v>
      </c>
      <c r="I199" s="8">
        <f t="shared" ca="1" si="76"/>
        <v>8.5300779375523645E-5</v>
      </c>
      <c r="J199" s="14">
        <f t="shared" ca="1" si="77"/>
        <v>3.1622776597081906E-3</v>
      </c>
      <c r="K199" s="14">
        <f t="shared" ca="1" si="78"/>
        <v>3.2598929193627946E-3</v>
      </c>
      <c r="L199" s="8">
        <f t="shared" ca="1" si="89"/>
        <v>109.65377231046821</v>
      </c>
      <c r="M199" s="8">
        <f t="shared" ca="1" si="90"/>
        <v>110.01123186640453</v>
      </c>
      <c r="N199" s="14">
        <f t="shared" ca="1" si="79"/>
        <v>-8.8514376718085153E-5</v>
      </c>
      <c r="O199" s="8">
        <f t="shared" ca="1" si="91"/>
        <v>9.3535522395491524E-3</v>
      </c>
      <c r="P199" s="8">
        <f t="shared" ca="1" si="92"/>
        <v>9.352724315702568E-3</v>
      </c>
      <c r="Q199" s="25">
        <f t="shared" si="80"/>
        <v>8.000320008538786E-5</v>
      </c>
      <c r="R199" s="8">
        <f t="shared" ca="1" si="93"/>
        <v>9.3535522395491524E-3</v>
      </c>
      <c r="S199" s="5">
        <f t="shared" ca="1" si="81"/>
        <v>7.4831411132977856E-7</v>
      </c>
      <c r="T199" s="8">
        <f t="shared" ca="1" si="94"/>
        <v>3.0491578716596292E-5</v>
      </c>
      <c r="U199" s="8">
        <f t="shared" ca="1" si="95"/>
        <v>7.978652959632173E-7</v>
      </c>
      <c r="V199" s="5">
        <f t="shared" ca="1" si="82"/>
        <v>6.3831776914132474E-11</v>
      </c>
      <c r="W199" s="5">
        <f t="shared" ca="1" si="96"/>
        <v>-7.0622549377174716E-11</v>
      </c>
      <c r="X199" s="5">
        <f t="shared" ca="1" si="97"/>
        <v>109.66312586270776</v>
      </c>
      <c r="Y199" s="5">
        <f t="shared" ca="1" si="98"/>
        <v>110.02058459072023</v>
      </c>
      <c r="Z199" s="5">
        <f t="shared" ca="1" si="99"/>
        <v>2.9743264605266514E-5</v>
      </c>
      <c r="AA199" s="5">
        <f t="shared" ca="1" si="100"/>
        <v>-1.3445432629130718E-10</v>
      </c>
      <c r="AB199" s="4">
        <f t="shared" ca="1" si="101"/>
        <v>110.02061433385039</v>
      </c>
      <c r="AC199" s="30">
        <f t="shared" ca="1" si="102"/>
        <v>3.2598785446822376E-3</v>
      </c>
      <c r="AD199" s="30">
        <f t="shared" ca="1" si="103"/>
        <v>3.2598785446821548E-3</v>
      </c>
      <c r="AE199" s="32">
        <f t="shared" ca="1" si="104"/>
        <v>8.2833045977892539E-17</v>
      </c>
      <c r="AF199" s="4">
        <f t="shared" si="83"/>
        <v>0.27200000000000002</v>
      </c>
      <c r="AG199" s="4">
        <f t="shared" ca="1" si="84"/>
        <v>3.7590100187531257</v>
      </c>
      <c r="AH199" s="4">
        <f t="shared" ca="1" si="85"/>
        <v>3.7329332091323151</v>
      </c>
      <c r="AI199" s="8">
        <f t="shared" ca="1" si="105"/>
        <v>-8.5293503773176127E-5</v>
      </c>
      <c r="AJ199" s="4">
        <f t="shared" ca="1" si="86"/>
        <v>5.824777405033163E-5</v>
      </c>
      <c r="AK199" s="4">
        <f t="shared" ca="1" si="106"/>
        <v>3.0462358108725163E-5</v>
      </c>
      <c r="AL199" s="4">
        <f t="shared" ca="1" si="87"/>
        <v>-8.5293503773176127E-5</v>
      </c>
      <c r="AM199" s="5">
        <f t="shared" ca="1" si="107"/>
        <v>-2.9743264605266514E-5</v>
      </c>
      <c r="AN199" s="5">
        <f t="shared" ca="1" si="108"/>
        <v>1.3445432629130718E-10</v>
      </c>
      <c r="AO199" s="5">
        <f t="shared" ca="1" si="88"/>
        <v>4.660008321877144E-9</v>
      </c>
      <c r="AQ199" s="24">
        <f t="shared" ca="1" si="109"/>
        <v>-1.9530542010118781E-6</v>
      </c>
      <c r="AT199">
        <v>192</v>
      </c>
      <c r="AU199" s="12">
        <v>3.8426195286740898</v>
      </c>
      <c r="AV199" s="12">
        <v>15.718113028209876</v>
      </c>
      <c r="AW199" s="12">
        <v>-22.79928435868737</v>
      </c>
    </row>
    <row r="200" spans="2:49" x14ac:dyDescent="0.2">
      <c r="B200" s="2">
        <v>184</v>
      </c>
      <c r="C200">
        <f t="shared" ca="1" si="74"/>
        <v>0.11753495766805211</v>
      </c>
      <c r="D200" t="s">
        <v>10</v>
      </c>
      <c r="E200">
        <f ca="1">D199*SIN(2*PI()*C200)</f>
        <v>0.82175715982523334</v>
      </c>
      <c r="F200">
        <f t="shared" ca="1" si="75"/>
        <v>0.70546608409497258</v>
      </c>
      <c r="G200" t="s">
        <v>10</v>
      </c>
      <c r="H200">
        <f ca="1">G199*SIN(2*PI()*F200)</f>
        <v>-0.70716035158868595</v>
      </c>
      <c r="I200" s="8">
        <f t="shared" ca="1" si="76"/>
        <v>4.6263075135737537E-5</v>
      </c>
      <c r="J200" s="14">
        <f t="shared" ca="1" si="77"/>
        <v>3.1622776600330168E-3</v>
      </c>
      <c r="K200" s="14">
        <f t="shared" ca="1" si="78"/>
        <v>3.003124679542335E-3</v>
      </c>
      <c r="L200" s="8">
        <f t="shared" ca="1" si="89"/>
        <v>110.01552467736614</v>
      </c>
      <c r="M200" s="8">
        <f t="shared" ca="1" si="90"/>
        <v>110.34591501465754</v>
      </c>
      <c r="N200" s="14">
        <f t="shared" ca="1" si="79"/>
        <v>-4.0716456239953125E-4</v>
      </c>
      <c r="O200" s="8">
        <f t="shared" ca="1" si="91"/>
        <v>5.0896564842465766E-3</v>
      </c>
      <c r="P200" s="8">
        <f t="shared" ca="1" si="92"/>
        <v>5.0875841564914041E-3</v>
      </c>
      <c r="Q200" s="25">
        <f t="shared" si="80"/>
        <v>8.000320008538786E-5</v>
      </c>
      <c r="R200" s="8">
        <f t="shared" ca="1" si="93"/>
        <v>5.0896564842465766E-3</v>
      </c>
      <c r="S200" s="5">
        <f t="shared" ca="1" si="81"/>
        <v>4.0718880607507056E-7</v>
      </c>
      <c r="T200" s="8">
        <f t="shared" ca="1" si="94"/>
        <v>1.5284872998233566E-5</v>
      </c>
      <c r="U200" s="8">
        <f t="shared" ca="1" si="95"/>
        <v>2.3546316034579315E-7</v>
      </c>
      <c r="V200" s="5">
        <f t="shared" ca="1" si="82"/>
        <v>1.8837806329882255E-11</v>
      </c>
      <c r="W200" s="5">
        <f t="shared" ca="1" si="96"/>
        <v>-9.5872254643405531E-11</v>
      </c>
      <c r="X200" s="5">
        <f t="shared" ca="1" si="97"/>
        <v>110.02061433385039</v>
      </c>
      <c r="Y200" s="5">
        <f t="shared" ca="1" si="98"/>
        <v>110.35100259881402</v>
      </c>
      <c r="Z200" s="5">
        <f t="shared" ca="1" si="99"/>
        <v>1.4877684192158495E-5</v>
      </c>
      <c r="AA200" s="5">
        <f t="shared" ca="1" si="100"/>
        <v>-1.1471006097328779E-10</v>
      </c>
      <c r="AB200" s="4">
        <f t="shared" ca="1" si="101"/>
        <v>110.3510174763835</v>
      </c>
      <c r="AC200" s="30">
        <f t="shared" ca="1" si="102"/>
        <v>3.0031021416634385E-3</v>
      </c>
      <c r="AD200" s="30">
        <f t="shared" ca="1" si="103"/>
        <v>3.0031021416635356E-3</v>
      </c>
      <c r="AE200" s="32">
        <f t="shared" ca="1" si="104"/>
        <v>-9.7144514654701197E-17</v>
      </c>
      <c r="AF200" s="4">
        <f t="shared" si="83"/>
        <v>0.26800000000000002</v>
      </c>
      <c r="AG200" s="4">
        <f t="shared" ca="1" si="84"/>
        <v>3.9094098627571756</v>
      </c>
      <c r="AH200" s="4">
        <f t="shared" ca="1" si="85"/>
        <v>3.8835255045460859</v>
      </c>
      <c r="AI200" s="8">
        <f t="shared" ca="1" si="105"/>
        <v>-4.6260934962627509E-5</v>
      </c>
      <c r="AJ200" s="4">
        <f t="shared" ca="1" si="86"/>
        <v>3.0462358108725163E-5</v>
      </c>
      <c r="AK200" s="4">
        <f t="shared" ca="1" si="106"/>
        <v>1.6131907812289275E-5</v>
      </c>
      <c r="AL200" s="4">
        <f t="shared" ca="1" si="87"/>
        <v>-4.6260934962627509E-5</v>
      </c>
      <c r="AM200" s="5">
        <f t="shared" ca="1" si="107"/>
        <v>-1.4877684192158495E-5</v>
      </c>
      <c r="AN200" s="5">
        <f t="shared" ca="1" si="108"/>
        <v>1.1471006097328779E-10</v>
      </c>
      <c r="AO200" s="5">
        <f t="shared" ca="1" si="88"/>
        <v>2.4370861308450765E-9</v>
      </c>
      <c r="AQ200" s="24">
        <f t="shared" ca="1" si="109"/>
        <v>-5.4468209953078909E-7</v>
      </c>
      <c r="AT200">
        <v>193</v>
      </c>
      <c r="AU200" s="12">
        <v>1.1446782630162036</v>
      </c>
      <c r="AV200" s="12">
        <v>0.33687241112864802</v>
      </c>
      <c r="AW200" s="12">
        <v>-10.122996780250279</v>
      </c>
    </row>
    <row r="201" spans="2:49" x14ac:dyDescent="0.2">
      <c r="B201" s="2">
        <v>185</v>
      </c>
      <c r="C201">
        <f t="shared" ca="1" si="74"/>
        <v>0.77135544834653014</v>
      </c>
      <c r="D201">
        <f ca="1">SQRT(-2*LN(C201))</f>
        <v>0.72056365320252835</v>
      </c>
      <c r="E201">
        <f ca="1">D201*COS(2*PI()*C202)</f>
        <v>-0.41449696785310475</v>
      </c>
      <c r="F201">
        <f t="shared" ca="1" si="75"/>
        <v>0.42949801176728364</v>
      </c>
      <c r="G201">
        <f ca="1">SQRT(-2*LN(F201))</f>
        <v>1.300106277769878</v>
      </c>
      <c r="H201">
        <f ca="1">G201*COS(2*PI()*F202)</f>
        <v>0.99145279368997619</v>
      </c>
      <c r="I201" s="8">
        <f t="shared" ca="1" si="76"/>
        <v>2.5355996387947437E-5</v>
      </c>
      <c r="J201" s="14">
        <f t="shared" ca="1" si="77"/>
        <v>3.162277660127717E-3</v>
      </c>
      <c r="K201" s="14">
        <f t="shared" ca="1" si="78"/>
        <v>-9.1033989063060705E-4</v>
      </c>
      <c r="L201" s="8">
        <f t="shared" ca="1" si="89"/>
        <v>110.34821948732876</v>
      </c>
      <c r="M201" s="8">
        <f t="shared" ca="1" si="90"/>
        <v>110.24776510126938</v>
      </c>
      <c r="N201" s="14">
        <f t="shared" ca="1" si="79"/>
        <v>6.6727233131613772E-4</v>
      </c>
      <c r="O201" s="8">
        <f t="shared" ca="1" si="91"/>
        <v>2.7979890547371392E-3</v>
      </c>
      <c r="P201" s="8">
        <f t="shared" ca="1" si="92"/>
        <v>2.7998560754166906E-3</v>
      </c>
      <c r="Q201" s="25">
        <f t="shared" si="80"/>
        <v>8.000320008538786E-5</v>
      </c>
      <c r="R201" s="8">
        <f t="shared" ca="1" si="93"/>
        <v>2.7979890547371392E-3</v>
      </c>
      <c r="S201" s="5">
        <f t="shared" ca="1" si="81"/>
        <v>2.2384807818286059E-7</v>
      </c>
      <c r="T201" s="8">
        <f t="shared" ca="1" si="94"/>
        <v>-2.5471210500750429E-6</v>
      </c>
      <c r="U201" s="8">
        <f t="shared" ca="1" si="95"/>
        <v>7.0945800365431369E-8</v>
      </c>
      <c r="V201" s="5">
        <f t="shared" ca="1" si="82"/>
        <v>5.6758910618535892E-12</v>
      </c>
      <c r="W201" s="5">
        <f t="shared" ca="1" si="96"/>
        <v>4.7340169606930684E-11</v>
      </c>
      <c r="X201" s="5">
        <f t="shared" ca="1" si="97"/>
        <v>110.3510174763835</v>
      </c>
      <c r="Y201" s="5">
        <f t="shared" ca="1" si="98"/>
        <v>110.25056495734479</v>
      </c>
      <c r="Z201" s="5">
        <f t="shared" ca="1" si="99"/>
        <v>-2.7709691282579034E-6</v>
      </c>
      <c r="AA201" s="5">
        <f t="shared" ca="1" si="100"/>
        <v>4.1664278545077097E-11</v>
      </c>
      <c r="AB201" s="4">
        <f t="shared" ca="1" si="101"/>
        <v>110.25056218641733</v>
      </c>
      <c r="AC201" s="30">
        <f t="shared" ca="1" si="102"/>
        <v>-9.1032499983678683E-4</v>
      </c>
      <c r="AD201" s="30">
        <f t="shared" ca="1" si="103"/>
        <v>-9.1032499983663678E-4</v>
      </c>
      <c r="AE201" s="32">
        <f t="shared" ca="1" si="104"/>
        <v>-1.5005358067199381E-16</v>
      </c>
      <c r="AF201" s="4">
        <f t="shared" si="83"/>
        <v>0.26400000000000001</v>
      </c>
      <c r="AG201" s="4">
        <f t="shared" ca="1" si="84"/>
        <v>4.0523270591680314</v>
      </c>
      <c r="AH201" s="4">
        <f t="shared" ca="1" si="85"/>
        <v>4.026636594010701</v>
      </c>
      <c r="AI201" s="8">
        <f t="shared" ca="1" si="105"/>
        <v>-2.5355353477696241E-5</v>
      </c>
      <c r="AJ201" s="4">
        <f t="shared" ca="1" si="86"/>
        <v>1.6131907812289275E-5</v>
      </c>
      <c r="AK201" s="4">
        <f t="shared" ca="1" si="106"/>
        <v>1.6577571442172052E-5</v>
      </c>
      <c r="AL201" s="4">
        <f t="shared" ca="1" si="87"/>
        <v>-2.5355353477696241E-5</v>
      </c>
      <c r="AM201" s="5">
        <f t="shared" ca="1" si="107"/>
        <v>2.7709691282579034E-6</v>
      </c>
      <c r="AN201" s="5">
        <f t="shared" ca="1" si="108"/>
        <v>-4.1664278545077097E-11</v>
      </c>
      <c r="AO201" s="5">
        <f t="shared" ca="1" si="88"/>
        <v>1.2906042484656103E-9</v>
      </c>
      <c r="AQ201" s="24">
        <f t="shared" ca="1" si="109"/>
        <v>2.3265544383450473E-6</v>
      </c>
      <c r="AT201">
        <v>194</v>
      </c>
      <c r="AU201" s="12">
        <v>-27.120981340178066</v>
      </c>
      <c r="AV201" s="12">
        <v>41.259732416789369</v>
      </c>
      <c r="AW201" s="12">
        <v>-39.257680867275312</v>
      </c>
    </row>
    <row r="202" spans="2:49" x14ac:dyDescent="0.2">
      <c r="B202" s="2">
        <v>186</v>
      </c>
      <c r="C202">
        <f t="shared" ca="1" si="74"/>
        <v>0.34754565184011765</v>
      </c>
      <c r="D202" t="s">
        <v>10</v>
      </c>
      <c r="E202">
        <f ca="1">D201*SIN(2*PI()*C202)</f>
        <v>0.5894100796195767</v>
      </c>
      <c r="F202">
        <f t="shared" ca="1" si="75"/>
        <v>0.88803718081159444</v>
      </c>
      <c r="G202" t="s">
        <v>10</v>
      </c>
      <c r="H202">
        <f ca="1">G201*SIN(2*PI()*F202)</f>
        <v>-0.84100992347355141</v>
      </c>
      <c r="I202" s="8">
        <f t="shared" ca="1" si="76"/>
        <v>2.6237876289506974E-5</v>
      </c>
      <c r="J202" s="14">
        <f t="shared" ca="1" si="77"/>
        <v>3.1622776601248396E-3</v>
      </c>
      <c r="K202" s="14">
        <f t="shared" ca="1" si="78"/>
        <v>2.2664428348531107E-3</v>
      </c>
      <c r="L202" s="8">
        <f t="shared" ca="1" si="89"/>
        <v>110.24766952170322</v>
      </c>
      <c r="M202" s="8">
        <f t="shared" ca="1" si="90"/>
        <v>110.49753956234993</v>
      </c>
      <c r="N202" s="14">
        <f t="shared" ca="1" si="79"/>
        <v>-4.9178041494779556E-4</v>
      </c>
      <c r="O202" s="8">
        <f t="shared" ca="1" si="91"/>
        <v>2.8926647141168972E-3</v>
      </c>
      <c r="P202" s="8">
        <f t="shared" ca="1" si="92"/>
        <v>2.8912421582634839E-3</v>
      </c>
      <c r="Q202" s="25">
        <f t="shared" si="80"/>
        <v>8.000320008538786E-5</v>
      </c>
      <c r="R202" s="8">
        <f t="shared" ca="1" si="93"/>
        <v>2.8926647141168972E-3</v>
      </c>
      <c r="S202" s="5">
        <f t="shared" ca="1" si="81"/>
        <v>2.3142243390343539E-7</v>
      </c>
      <c r="T202" s="8">
        <f t="shared" ca="1" si="94"/>
        <v>6.5560592149426632E-6</v>
      </c>
      <c r="U202" s="8">
        <f t="shared" ca="1" si="95"/>
        <v>7.5897378916021216E-8</v>
      </c>
      <c r="V202" s="5">
        <f t="shared" ca="1" si="82"/>
        <v>6.0720331913749431E-12</v>
      </c>
      <c r="W202" s="5">
        <f t="shared" ca="1" si="96"/>
        <v>-3.7324844496770986E-11</v>
      </c>
      <c r="X202" s="5">
        <f t="shared" ca="1" si="97"/>
        <v>110.25056218641733</v>
      </c>
      <c r="Y202" s="5">
        <f t="shared" ca="1" si="98"/>
        <v>110.5004308045082</v>
      </c>
      <c r="Z202" s="5">
        <f t="shared" ca="1" si="99"/>
        <v>6.3246367810392277E-6</v>
      </c>
      <c r="AA202" s="5">
        <f t="shared" ca="1" si="100"/>
        <v>-4.3396877688145931E-11</v>
      </c>
      <c r="AB202" s="4">
        <f t="shared" ca="1" si="101"/>
        <v>110.50043712910158</v>
      </c>
      <c r="AC202" s="30">
        <f t="shared" ca="1" si="102"/>
        <v>2.2664278324653342E-3</v>
      </c>
      <c r="AD202" s="30">
        <f t="shared" ca="1" si="103"/>
        <v>2.266427832465355E-3</v>
      </c>
      <c r="AE202" s="32">
        <f t="shared" ca="1" si="104"/>
        <v>-2.0816681711721685E-17</v>
      </c>
      <c r="AF202" s="4">
        <f t="shared" si="83"/>
        <v>0.26</v>
      </c>
      <c r="AG202" s="4">
        <f t="shared" ca="1" si="84"/>
        <v>4.0443237076274814</v>
      </c>
      <c r="AH202" s="4">
        <f t="shared" ca="1" si="85"/>
        <v>4.0188286100595176</v>
      </c>
      <c r="AI202" s="8">
        <f t="shared" ca="1" si="105"/>
        <v>-2.6237187881417157E-5</v>
      </c>
      <c r="AJ202" s="4">
        <f t="shared" ca="1" si="86"/>
        <v>1.6577571442172052E-5</v>
      </c>
      <c r="AK202" s="4">
        <f t="shared" ca="1" si="106"/>
        <v>9.6793606577040732E-6</v>
      </c>
      <c r="AL202" s="4">
        <f t="shared" ca="1" si="87"/>
        <v>-2.6237187881417157E-5</v>
      </c>
      <c r="AM202" s="5">
        <f t="shared" ca="1" si="107"/>
        <v>-6.3246367810392277E-6</v>
      </c>
      <c r="AN202" s="5">
        <f t="shared" ca="1" si="108"/>
        <v>4.3396877688145931E-11</v>
      </c>
      <c r="AO202" s="5">
        <f t="shared" ca="1" si="88"/>
        <v>1.3262587650179024E-9</v>
      </c>
      <c r="AQ202" s="24">
        <f t="shared" ca="1" si="109"/>
        <v>5.7494365907145683E-7</v>
      </c>
      <c r="AT202">
        <v>195</v>
      </c>
      <c r="AU202" s="12">
        <v>0.16600723110140519</v>
      </c>
      <c r="AV202" s="12">
        <v>-13.298917792277148</v>
      </c>
      <c r="AW202" s="12">
        <v>-40.356769811525815</v>
      </c>
    </row>
    <row r="203" spans="2:49" x14ac:dyDescent="0.2">
      <c r="B203" s="2">
        <v>187</v>
      </c>
      <c r="C203">
        <f t="shared" ca="1" si="74"/>
        <v>0.45229040133800635</v>
      </c>
      <c r="D203">
        <f ca="1">SQRT(-2*LN(C203))</f>
        <v>1.2597069695894059</v>
      </c>
      <c r="E203">
        <f ca="1">D203*COS(2*PI()*C204)</f>
        <v>0.16823492588682895</v>
      </c>
      <c r="F203">
        <f t="shared" ca="1" si="75"/>
        <v>0.67903935446794883</v>
      </c>
      <c r="G203">
        <f ca="1">SQRT(-2*LN(F203))</f>
        <v>0.87985929971895505</v>
      </c>
      <c r="H203">
        <f ca="1">G203*COS(2*PI()*F204)</f>
        <v>-3.4998849104356237E-2</v>
      </c>
      <c r="I203" s="8">
        <f t="shared" ca="1" si="76"/>
        <v>1.5779073132151528E-5</v>
      </c>
      <c r="J203" s="14">
        <f t="shared" ca="1" si="77"/>
        <v>3.1622776601526324E-3</v>
      </c>
      <c r="K203" s="14">
        <f t="shared" ca="1" si="78"/>
        <v>9.3243999991998727E-4</v>
      </c>
      <c r="L203" s="8">
        <f t="shared" ca="1" si="89"/>
        <v>110.49869356213486</v>
      </c>
      <c r="M203" s="8">
        <f t="shared" ca="1" si="90"/>
        <v>110.60172696395109</v>
      </c>
      <c r="N203" s="14">
        <f t="shared" ca="1" si="79"/>
        <v>1.7864943845369297E-5</v>
      </c>
      <c r="O203" s="8">
        <f t="shared" ca="1" si="91"/>
        <v>1.743566966724127E-3</v>
      </c>
      <c r="P203" s="8">
        <f t="shared" ca="1" si="92"/>
        <v>1.7435981154500782E-3</v>
      </c>
      <c r="Q203" s="25">
        <f t="shared" si="80"/>
        <v>8.000320008538786E-5</v>
      </c>
      <c r="R203" s="8">
        <f t="shared" ca="1" si="93"/>
        <v>1.743566966724127E-3</v>
      </c>
      <c r="S203" s="5">
        <f t="shared" ca="1" si="81"/>
        <v>1.3949093690110313E-7</v>
      </c>
      <c r="T203" s="8">
        <f t="shared" ca="1" si="94"/>
        <v>1.6257715823127375E-6</v>
      </c>
      <c r="U203" s="8">
        <f t="shared" ca="1" si="95"/>
        <v>2.7511870678743611E-8</v>
      </c>
      <c r="V203" s="5">
        <f t="shared" ca="1" si="82"/>
        <v>2.2010376946348407E-12</v>
      </c>
      <c r="W203" s="5">
        <f t="shared" ca="1" si="96"/>
        <v>4.9149802475681672E-13</v>
      </c>
      <c r="X203" s="5">
        <f t="shared" ca="1" si="97"/>
        <v>110.50043712910158</v>
      </c>
      <c r="Y203" s="5">
        <f t="shared" ca="1" si="98"/>
        <v>110.60347056206655</v>
      </c>
      <c r="Z203" s="5">
        <f t="shared" ca="1" si="99"/>
        <v>1.4862806454116344E-6</v>
      </c>
      <c r="AA203" s="5">
        <f t="shared" ca="1" si="100"/>
        <v>-1.709539669878024E-12</v>
      </c>
      <c r="AB203" s="4">
        <f t="shared" ca="1" si="101"/>
        <v>110.60347204834549</v>
      </c>
      <c r="AC203" s="30">
        <f t="shared" ca="1" si="102"/>
        <v>9.3243901943607099E-4</v>
      </c>
      <c r="AD203" s="30">
        <f t="shared" ca="1" si="103"/>
        <v>9.3243901943589774E-4</v>
      </c>
      <c r="AE203" s="32">
        <f t="shared" ca="1" si="104"/>
        <v>1.7325550716318361E-16</v>
      </c>
      <c r="AF203" s="4">
        <f t="shared" si="83"/>
        <v>0.25600000000000001</v>
      </c>
      <c r="AG203" s="4">
        <f t="shared" ca="1" si="84"/>
        <v>4.1619246551137987</v>
      </c>
      <c r="AH203" s="4">
        <f t="shared" ca="1" si="85"/>
        <v>4.1366264338324514</v>
      </c>
      <c r="AI203" s="8">
        <f t="shared" ca="1" si="105"/>
        <v>-1.5778824156931215E-5</v>
      </c>
      <c r="AJ203" s="4">
        <f t="shared" ca="1" si="86"/>
        <v>9.6793606577040732E-6</v>
      </c>
      <c r="AK203" s="4">
        <f t="shared" ca="1" si="106"/>
        <v>7.0679389235612199E-6</v>
      </c>
      <c r="AL203" s="4">
        <f t="shared" ca="1" si="87"/>
        <v>-1.5778824156931215E-5</v>
      </c>
      <c r="AM203" s="5">
        <f t="shared" ca="1" si="107"/>
        <v>-1.4862806454116344E-6</v>
      </c>
      <c r="AN203" s="5">
        <f t="shared" ca="1" si="108"/>
        <v>1.709539669878024E-12</v>
      </c>
      <c r="AO203" s="5">
        <f t="shared" ca="1" si="88"/>
        <v>7.7437982739693037E-10</v>
      </c>
      <c r="AQ203" s="24">
        <f t="shared" ca="1" si="109"/>
        <v>1.1259171780982858E-6</v>
      </c>
      <c r="AT203">
        <v>196</v>
      </c>
      <c r="AU203" s="12">
        <v>-1.7162420995067584</v>
      </c>
      <c r="AV203" s="12">
        <v>-3.2852471688140321</v>
      </c>
      <c r="AW203" s="12">
        <v>-17.904743903216303</v>
      </c>
    </row>
    <row r="204" spans="2:49" x14ac:dyDescent="0.2">
      <c r="B204" s="2">
        <v>188</v>
      </c>
      <c r="C204">
        <f t="shared" ca="1" si="74"/>
        <v>0.77131897340062172</v>
      </c>
      <c r="D204" t="s">
        <v>10</v>
      </c>
      <c r="E204">
        <f ca="1">D203*SIN(2*PI()*C204)</f>
        <v>-1.2484224681348768</v>
      </c>
      <c r="F204">
        <f t="shared" ca="1" si="75"/>
        <v>0.74366749908194663</v>
      </c>
      <c r="G204" t="s">
        <v>10</v>
      </c>
      <c r="H204">
        <f ca="1">G203*SIN(2*PI()*F204)</f>
        <v>-0.87916293590170225</v>
      </c>
      <c r="I204" s="8">
        <f t="shared" ca="1" si="76"/>
        <v>1.1759141463176814E-5</v>
      </c>
      <c r="J204" s="14">
        <f t="shared" ca="1" si="77"/>
        <v>3.1622776601596338E-3</v>
      </c>
      <c r="K204" s="14">
        <f t="shared" ca="1" si="78"/>
        <v>-3.5415722679182915E-3</v>
      </c>
      <c r="L204" s="8">
        <f t="shared" ca="1" si="89"/>
        <v>110.60217146176514</v>
      </c>
      <c r="M204" s="8">
        <f t="shared" ca="1" si="90"/>
        <v>110.21046587854461</v>
      </c>
      <c r="N204" s="14">
        <f t="shared" ca="1" si="79"/>
        <v>-5.1589834103415999E-4</v>
      </c>
      <c r="O204" s="8">
        <f t="shared" ca="1" si="91"/>
        <v>1.3005865803534338E-3</v>
      </c>
      <c r="P204" s="8">
        <f t="shared" ca="1" si="92"/>
        <v>1.2999156098942582E-3</v>
      </c>
      <c r="Q204" s="25">
        <f t="shared" si="80"/>
        <v>8.000320008538786E-5</v>
      </c>
      <c r="R204" s="8">
        <f t="shared" ca="1" si="93"/>
        <v>1.3005865803534338E-3</v>
      </c>
      <c r="S204" s="5">
        <f t="shared" ca="1" si="81"/>
        <v>1.0405108841638614E-7</v>
      </c>
      <c r="T204" s="8">
        <f t="shared" ca="1" si="94"/>
        <v>-4.6061213650064054E-6</v>
      </c>
      <c r="U204" s="8">
        <f t="shared" ca="1" si="95"/>
        <v>1.5293781583485406E-8</v>
      </c>
      <c r="V204" s="5">
        <f t="shared" ca="1" si="82"/>
        <v>1.2235514680858029E-12</v>
      </c>
      <c r="W204" s="5">
        <f t="shared" ca="1" si="96"/>
        <v>-7.890036547058909E-12</v>
      </c>
      <c r="X204" s="5">
        <f t="shared" ca="1" si="97"/>
        <v>110.60347204834549</v>
      </c>
      <c r="Y204" s="5">
        <f t="shared" ca="1" si="98"/>
        <v>110.2117657941545</v>
      </c>
      <c r="Z204" s="5">
        <f t="shared" ca="1" si="99"/>
        <v>-4.7101724534227916E-6</v>
      </c>
      <c r="AA204" s="5">
        <f t="shared" ca="1" si="100"/>
        <v>-9.1135880151447123E-12</v>
      </c>
      <c r="AB204" s="4">
        <f t="shared" ca="1" si="101"/>
        <v>110.21176108397295</v>
      </c>
      <c r="AC204" s="30">
        <f t="shared" ca="1" si="102"/>
        <v>-3.5415792752087061E-3</v>
      </c>
      <c r="AD204" s="30">
        <f t="shared" ca="1" si="103"/>
        <v>-3.5415792752088115E-3</v>
      </c>
      <c r="AE204" s="32">
        <f t="shared" ca="1" si="104"/>
        <v>1.0538445116559103E-16</v>
      </c>
      <c r="AF204" s="4">
        <f t="shared" si="83"/>
        <v>0.252</v>
      </c>
      <c r="AG204" s="4">
        <f t="shared" ca="1" si="84"/>
        <v>4.228571227003588</v>
      </c>
      <c r="AH204" s="4">
        <f t="shared" ca="1" si="85"/>
        <v>4.2034714262075656</v>
      </c>
      <c r="AI204" s="8">
        <f t="shared" ca="1" si="105"/>
        <v>-1.1759003187394867E-5</v>
      </c>
      <c r="AJ204" s="4">
        <f t="shared" ca="1" si="86"/>
        <v>7.0679389235612199E-6</v>
      </c>
      <c r="AK204" s="4">
        <f t="shared" ca="1" si="106"/>
        <v>1.1681432220808988E-5</v>
      </c>
      <c r="AL204" s="4">
        <f t="shared" ca="1" si="87"/>
        <v>-1.1759003187394867E-5</v>
      </c>
      <c r="AM204" s="5">
        <f t="shared" ca="1" si="107"/>
        <v>4.7101724534227916E-6</v>
      </c>
      <c r="AN204" s="5">
        <f t="shared" ca="1" si="108"/>
        <v>9.1135880151447123E-12</v>
      </c>
      <c r="AO204" s="5">
        <f t="shared" ca="1" si="88"/>
        <v>5.6545773189296918E-10</v>
      </c>
      <c r="AQ204" s="24">
        <f t="shared" ca="1" si="109"/>
        <v>9.7253727494931854E-8</v>
      </c>
      <c r="AT204">
        <v>197</v>
      </c>
      <c r="AU204" s="12">
        <v>-2.97210667987112</v>
      </c>
      <c r="AV204" s="12">
        <v>-37.699304707657078</v>
      </c>
      <c r="AW204" s="12">
        <v>-1.5668122950134552E-3</v>
      </c>
    </row>
    <row r="205" spans="2:49" x14ac:dyDescent="0.2">
      <c r="B205" s="2">
        <v>189</v>
      </c>
      <c r="C205">
        <f t="shared" ca="1" si="74"/>
        <v>0.6114915349537674</v>
      </c>
      <c r="D205">
        <f ca="1">SQRT(-2*LN(C205))</f>
        <v>0.99182071669765592</v>
      </c>
      <c r="E205">
        <f ca="1">D205*COS(2*PI()*C206)</f>
        <v>0.73517879384059781</v>
      </c>
      <c r="F205">
        <f t="shared" ca="1" si="75"/>
        <v>0.11371129362170862</v>
      </c>
      <c r="G205">
        <f ca="1">SQRT(-2*LN(F205))</f>
        <v>2.0852302294524474</v>
      </c>
      <c r="H205">
        <f ca="1">G205*COS(2*PI()*F206)</f>
        <v>1.5299670973000472</v>
      </c>
      <c r="I205" s="8">
        <f t="shared" ca="1" si="76"/>
        <v>1.9222427659247719E-5</v>
      </c>
      <c r="J205" s="14">
        <f t="shared" ca="1" si="77"/>
        <v>3.1622776601450101E-3</v>
      </c>
      <c r="K205" s="14">
        <f t="shared" ca="1" si="78"/>
        <v>2.7285552252329648E-3</v>
      </c>
      <c r="L205" s="8">
        <f t="shared" ca="1" si="89"/>
        <v>110.20964258709097</v>
      </c>
      <c r="M205" s="8">
        <f t="shared" ca="1" si="90"/>
        <v>110.51035568324303</v>
      </c>
      <c r="N205" s="14">
        <f t="shared" ca="1" si="79"/>
        <v>1.0081439903837364E-3</v>
      </c>
      <c r="O205" s="8">
        <f t="shared" ca="1" si="91"/>
        <v>2.118496881981903E-3</v>
      </c>
      <c r="P205" s="8">
        <f t="shared" ca="1" si="92"/>
        <v>2.1206326318821199E-3</v>
      </c>
      <c r="Q205" s="25">
        <f t="shared" si="80"/>
        <v>8.000320008538786E-5</v>
      </c>
      <c r="R205" s="8">
        <f t="shared" ca="1" si="93"/>
        <v>2.118496881981903E-3</v>
      </c>
      <c r="S205" s="5">
        <f t="shared" ca="1" si="81"/>
        <v>1.694865299294685E-7</v>
      </c>
      <c r="T205" s="8">
        <f t="shared" ca="1" si="94"/>
        <v>5.7804357369714653E-6</v>
      </c>
      <c r="U205" s="8">
        <f t="shared" ca="1" si="95"/>
        <v>4.0722653060238977E-8</v>
      </c>
      <c r="V205" s="5">
        <f t="shared" ca="1" si="82"/>
        <v>3.2579425607861311E-12</v>
      </c>
      <c r="W205" s="5">
        <f t="shared" ca="1" si="96"/>
        <v>4.1054297955161792E-11</v>
      </c>
      <c r="X205" s="5">
        <f t="shared" ca="1" si="97"/>
        <v>110.21176108397295</v>
      </c>
      <c r="Y205" s="5">
        <f t="shared" ca="1" si="98"/>
        <v>110.51247631587492</v>
      </c>
      <c r="Z205" s="5">
        <f t="shared" ca="1" si="99"/>
        <v>5.610949207041997E-6</v>
      </c>
      <c r="AA205" s="5">
        <f t="shared" ca="1" si="100"/>
        <v>3.7796355394375661E-11</v>
      </c>
      <c r="AB205" s="4">
        <f t="shared" ca="1" si="101"/>
        <v>110.51248192686192</v>
      </c>
      <c r="AC205" s="30">
        <f t="shared" ca="1" si="102"/>
        <v>2.7285730663522134E-3</v>
      </c>
      <c r="AD205" s="30">
        <f t="shared" ca="1" si="103"/>
        <v>2.728573066352164E-3</v>
      </c>
      <c r="AE205" s="32">
        <f t="shared" ca="1" si="104"/>
        <v>4.9439619065339002E-17</v>
      </c>
      <c r="AF205" s="4">
        <f t="shared" si="83"/>
        <v>0.248</v>
      </c>
      <c r="AG205" s="4">
        <f t="shared" ca="1" si="84"/>
        <v>4.1166368101683766</v>
      </c>
      <c r="AH205" s="4">
        <f t="shared" ca="1" si="85"/>
        <v>4.0917370109723992</v>
      </c>
      <c r="AI205" s="8">
        <f t="shared" ca="1" si="105"/>
        <v>-1.9222058164625189E-5</v>
      </c>
      <c r="AJ205" s="4">
        <f t="shared" ca="1" si="86"/>
        <v>1.1681432220808988E-5</v>
      </c>
      <c r="AK205" s="4">
        <f t="shared" ca="1" si="106"/>
        <v>6.083306387962787E-6</v>
      </c>
      <c r="AL205" s="4">
        <f t="shared" ca="1" si="87"/>
        <v>-1.9222058164625189E-5</v>
      </c>
      <c r="AM205" s="5">
        <f t="shared" ca="1" si="107"/>
        <v>-5.610949207041997E-6</v>
      </c>
      <c r="AN205" s="5">
        <f t="shared" ca="1" si="108"/>
        <v>-3.7796355394375661E-11</v>
      </c>
      <c r="AO205" s="5">
        <f t="shared" ca="1" si="88"/>
        <v>9.3455195924527802E-10</v>
      </c>
      <c r="AQ205" s="24">
        <f t="shared" ca="1" si="109"/>
        <v>-1.1926618591945411E-8</v>
      </c>
      <c r="AT205">
        <v>198</v>
      </c>
      <c r="AU205" s="12">
        <v>-8.5086572454417606</v>
      </c>
      <c r="AV205" s="12">
        <v>10.247689261280945</v>
      </c>
      <c r="AW205" s="12">
        <v>-13.230693869583563</v>
      </c>
    </row>
    <row r="206" spans="2:49" x14ac:dyDescent="0.2">
      <c r="B206" s="2">
        <v>190</v>
      </c>
      <c r="C206">
        <f t="shared" ca="1" si="74"/>
        <v>0.11711863851765536</v>
      </c>
      <c r="D206" t="s">
        <v>10</v>
      </c>
      <c r="E206">
        <f ca="1">D205*SIN(2*PI()*C206)</f>
        <v>0.66574805681859528</v>
      </c>
      <c r="F206">
        <f t="shared" ca="1" si="75"/>
        <v>0.88110789877478846</v>
      </c>
      <c r="G206" t="s">
        <v>10</v>
      </c>
      <c r="H206">
        <f ca="1">G205*SIN(2*PI()*F206)</f>
        <v>-1.4168224274769137</v>
      </c>
      <c r="I206" s="8">
        <f t="shared" ca="1" si="76"/>
        <v>1.0353631917813428E-5</v>
      </c>
      <c r="J206" s="14">
        <f t="shared" ca="1" si="77"/>
        <v>3.1622776601615997E-3</v>
      </c>
      <c r="K206" s="14">
        <f t="shared" ca="1" si="78"/>
        <v>2.5084210441765897E-3</v>
      </c>
      <c r="L206" s="8">
        <f t="shared" ca="1" si="89"/>
        <v>110.5113377331483</v>
      </c>
      <c r="M206" s="8">
        <f t="shared" ca="1" si="90"/>
        <v>110.78854669833824</v>
      </c>
      <c r="N206" s="14">
        <f t="shared" ca="1" si="79"/>
        <v>-8.5571085263913549E-4</v>
      </c>
      <c r="O206" s="8">
        <f t="shared" ca="1" si="91"/>
        <v>1.1441937136341836E-3</v>
      </c>
      <c r="P206" s="8">
        <f t="shared" ca="1" si="92"/>
        <v>1.1432146146559054E-3</v>
      </c>
      <c r="Q206" s="25">
        <f t="shared" si="80"/>
        <v>8.000320008538786E-5</v>
      </c>
      <c r="R206" s="8">
        <f t="shared" ca="1" si="93"/>
        <v>1.1441937136341836E-3</v>
      </c>
      <c r="S206" s="5">
        <f t="shared" ca="1" si="81"/>
        <v>9.1539158608318576E-8</v>
      </c>
      <c r="T206" s="8">
        <f t="shared" ca="1" si="94"/>
        <v>2.8701195898945486E-6</v>
      </c>
      <c r="U206" s="8">
        <f t="shared" ca="1" si="95"/>
        <v>1.1846560553644359E-8</v>
      </c>
      <c r="V206" s="5">
        <f t="shared" ca="1" si="82"/>
        <v>9.4776275429687286E-13</v>
      </c>
      <c r="W206" s="5">
        <f t="shared" ca="1" si="96"/>
        <v>-1.0137230432200163E-11</v>
      </c>
      <c r="X206" s="5">
        <f t="shared" ca="1" si="97"/>
        <v>110.51248192686192</v>
      </c>
      <c r="Y206" s="5">
        <f t="shared" ca="1" si="98"/>
        <v>110.78968991295289</v>
      </c>
      <c r="Z206" s="5">
        <f t="shared" ca="1" si="99"/>
        <v>2.77858043128623E-6</v>
      </c>
      <c r="AA206" s="5">
        <f t="shared" ca="1" si="100"/>
        <v>-1.1084993186497035E-11</v>
      </c>
      <c r="AB206" s="4">
        <f t="shared" ca="1" si="101"/>
        <v>110.78969269152225</v>
      </c>
      <c r="AC206" s="30">
        <f t="shared" ca="1" si="102"/>
        <v>2.5084113561379962E-3</v>
      </c>
      <c r="AD206" s="30">
        <f t="shared" ca="1" si="103"/>
        <v>2.5084113561377073E-3</v>
      </c>
      <c r="AE206" s="32">
        <f t="shared" ca="1" si="104"/>
        <v>2.8883145875013838E-16</v>
      </c>
      <c r="AF206" s="4">
        <f t="shared" si="83"/>
        <v>0.24399999999999999</v>
      </c>
      <c r="AG206" s="4">
        <f t="shared" ca="1" si="84"/>
        <v>4.2571272627706831</v>
      </c>
      <c r="AH206" s="4">
        <f t="shared" ca="1" si="85"/>
        <v>4.2324290847002262</v>
      </c>
      <c r="AI206" s="8">
        <f t="shared" ca="1" si="105"/>
        <v>-1.0353524721229412E-5</v>
      </c>
      <c r="AJ206" s="4">
        <f t="shared" ca="1" si="86"/>
        <v>6.083306387962787E-6</v>
      </c>
      <c r="AK206" s="4">
        <f t="shared" ca="1" si="106"/>
        <v>3.2059081827285046E-6</v>
      </c>
      <c r="AL206" s="4">
        <f t="shared" ca="1" si="87"/>
        <v>-1.0353524721229412E-5</v>
      </c>
      <c r="AM206" s="5">
        <f t="shared" ca="1" si="107"/>
        <v>-2.77858043128623E-6</v>
      </c>
      <c r="AN206" s="5">
        <f t="shared" ca="1" si="108"/>
        <v>1.1084993186497035E-11</v>
      </c>
      <c r="AO206" s="5">
        <f t="shared" ca="1" si="88"/>
        <v>4.8668397813690499E-10</v>
      </c>
      <c r="AQ206" s="24">
        <f t="shared" ca="1" si="109"/>
        <v>9.9315542919375828E-8</v>
      </c>
      <c r="AT206">
        <v>199</v>
      </c>
      <c r="AU206" s="12">
        <v>1.6403629318190331</v>
      </c>
      <c r="AV206" s="12">
        <v>-4.4543191277745571</v>
      </c>
      <c r="AW206" s="12">
        <v>1.2508300315830656</v>
      </c>
    </row>
    <row r="207" spans="2:49" x14ac:dyDescent="0.2">
      <c r="B207" s="2">
        <v>191</v>
      </c>
      <c r="C207">
        <f t="shared" ca="1" si="74"/>
        <v>0.21860484188002094</v>
      </c>
      <c r="D207">
        <f ca="1">SQRT(-2*LN(C207))</f>
        <v>1.7438403332806027</v>
      </c>
      <c r="E207">
        <f ca="1">D207*COS(2*PI()*C208)</f>
        <v>0.97960129922210426</v>
      </c>
      <c r="F207">
        <f t="shared" ca="1" si="75"/>
        <v>0.33418715794100684</v>
      </c>
      <c r="G207">
        <f ca="1">SQRT(-2*LN(F207))</f>
        <v>1.4805769752551419</v>
      </c>
      <c r="H207">
        <f ca="1">G207*COS(2*PI()*F208)</f>
        <v>-0.45174029207653155</v>
      </c>
      <c r="I207" s="8">
        <f t="shared" ca="1" si="76"/>
        <v>5.6347159400814289E-6</v>
      </c>
      <c r="J207" s="14">
        <f t="shared" ca="1" si="77"/>
        <v>3.1622776601663715E-3</v>
      </c>
      <c r="K207" s="14">
        <f t="shared" ca="1" si="78"/>
        <v>3.5038956448811831E-3</v>
      </c>
      <c r="L207" s="8">
        <f t="shared" ca="1" si="89"/>
        <v>110.78906842659239</v>
      </c>
      <c r="M207" s="8">
        <f t="shared" ca="1" si="90"/>
        <v>111.17726176095277</v>
      </c>
      <c r="N207" s="14">
        <f t="shared" ca="1" si="79"/>
        <v>-2.4567546360598769E-4</v>
      </c>
      <c r="O207" s="8">
        <f t="shared" ca="1" si="91"/>
        <v>6.2426492985009235E-4</v>
      </c>
      <c r="P207" s="8">
        <f t="shared" ca="1" si="92"/>
        <v>6.2411156327403842E-4</v>
      </c>
      <c r="Q207" s="25">
        <f t="shared" si="80"/>
        <v>8.000320008538786E-5</v>
      </c>
      <c r="R207" s="8">
        <f t="shared" ca="1" si="93"/>
        <v>6.2426492985009235E-4</v>
      </c>
      <c r="S207" s="5">
        <f t="shared" ca="1" si="81"/>
        <v>4.9943192089087551E-8</v>
      </c>
      <c r="T207" s="8">
        <f t="shared" ca="1" si="94"/>
        <v>2.1873591689537961E-6</v>
      </c>
      <c r="U207" s="8">
        <f t="shared" ca="1" si="95"/>
        <v>3.5175555510601306E-9</v>
      </c>
      <c r="V207" s="5">
        <f t="shared" ca="1" si="82"/>
        <v>2.814157005629304E-13</v>
      </c>
      <c r="W207" s="5">
        <f t="shared" ca="1" si="96"/>
        <v>-8.6417709076651311E-13</v>
      </c>
      <c r="X207" s="5">
        <f t="shared" ca="1" si="97"/>
        <v>110.78969269152225</v>
      </c>
      <c r="Y207" s="5">
        <f t="shared" ca="1" si="98"/>
        <v>111.17788587251604</v>
      </c>
      <c r="Z207" s="5">
        <f t="shared" ca="1" si="99"/>
        <v>2.1374159768647084E-6</v>
      </c>
      <c r="AA207" s="5">
        <f t="shared" ca="1" si="100"/>
        <v>-1.1455927913294435E-12</v>
      </c>
      <c r="AB207" s="4">
        <f t="shared" ca="1" si="101"/>
        <v>111.17788800993087</v>
      </c>
      <c r="AC207" s="30">
        <f t="shared" ca="1" si="102"/>
        <v>3.5038938097742278E-3</v>
      </c>
      <c r="AD207" s="30">
        <f t="shared" ca="1" si="103"/>
        <v>3.5038938097744256E-3</v>
      </c>
      <c r="AE207" s="32">
        <f t="shared" ca="1" si="104"/>
        <v>-1.9775847626135601E-16</v>
      </c>
      <c r="AF207" s="4">
        <f t="shared" si="83"/>
        <v>0.24</v>
      </c>
      <c r="AG207" s="4">
        <f t="shared" ca="1" si="84"/>
        <v>4.3912638566865887</v>
      </c>
      <c r="AH207" s="4">
        <f t="shared" ca="1" si="85"/>
        <v>4.3667689592587573</v>
      </c>
      <c r="AI207" s="8">
        <f t="shared" ca="1" si="105"/>
        <v>-5.6346841902366052E-6</v>
      </c>
      <c r="AJ207" s="4">
        <f t="shared" ca="1" si="86"/>
        <v>3.2059081827285046E-6</v>
      </c>
      <c r="AK207" s="4">
        <f t="shared" ca="1" si="106"/>
        <v>1.3419953761340279E-6</v>
      </c>
      <c r="AL207" s="4">
        <f t="shared" ca="1" si="87"/>
        <v>-5.6346841902366052E-6</v>
      </c>
      <c r="AM207" s="5">
        <f t="shared" ca="1" si="107"/>
        <v>-2.1374159768647084E-6</v>
      </c>
      <c r="AN207" s="5">
        <f t="shared" ca="1" si="108"/>
        <v>1.1455927913294435E-12</v>
      </c>
      <c r="AO207" s="5">
        <f t="shared" ca="1" si="88"/>
        <v>2.5648291379821073E-10</v>
      </c>
      <c r="AQ207" s="24">
        <f t="shared" ca="1" si="109"/>
        <v>-2.732455417636422E-7</v>
      </c>
      <c r="AT207">
        <v>200</v>
      </c>
      <c r="AU207" s="12">
        <v>-1.9495538839352193</v>
      </c>
      <c r="AV207" s="12">
        <v>-5.073966894066313</v>
      </c>
      <c r="AW207" s="12">
        <v>-71.152821465055709</v>
      </c>
    </row>
    <row r="208" spans="2:49" x14ac:dyDescent="0.2">
      <c r="B208" s="2">
        <v>192</v>
      </c>
      <c r="C208">
        <f t="shared" ca="1" si="74"/>
        <v>0.84493574575122088</v>
      </c>
      <c r="D208" t="s">
        <v>10</v>
      </c>
      <c r="E208">
        <f ca="1">D207*SIN(2*PI()*C208)</f>
        <v>-1.4426920678157791</v>
      </c>
      <c r="F208">
        <f t="shared" ca="1" si="75"/>
        <v>0.29934678016482619</v>
      </c>
      <c r="G208" t="s">
        <v>10</v>
      </c>
      <c r="H208">
        <f ca="1">G207*SIN(2*PI()*F208)</f>
        <v>1.4099783289718586</v>
      </c>
      <c r="I208" s="8">
        <f t="shared" ca="1" si="76"/>
        <v>2.4523587723574843E-6</v>
      </c>
      <c r="J208" s="14">
        <f t="shared" ca="1" si="77"/>
        <v>3.1622776601679991E-3</v>
      </c>
      <c r="K208" s="14">
        <f t="shared" ca="1" si="78"/>
        <v>-4.1535429767409759E-3</v>
      </c>
      <c r="L208" s="8">
        <f t="shared" ca="1" si="89"/>
        <v>111.17761536253055</v>
      </c>
      <c r="M208" s="8">
        <f t="shared" ca="1" si="90"/>
        <v>110.7158343590707</v>
      </c>
      <c r="N208" s="14">
        <f t="shared" ca="1" si="79"/>
        <v>9.3218280677587195E-4</v>
      </c>
      <c r="O208" s="8">
        <f t="shared" ca="1" si="91"/>
        <v>2.72647400324088E-4</v>
      </c>
      <c r="P208" s="8">
        <f t="shared" ca="1" si="92"/>
        <v>2.7290155754298225E-4</v>
      </c>
      <c r="Q208" s="25">
        <f t="shared" si="80"/>
        <v>8.000320008538786E-5</v>
      </c>
      <c r="R208" s="8">
        <f t="shared" ca="1" si="93"/>
        <v>2.72647400324088E-4</v>
      </c>
      <c r="S208" s="5">
        <f t="shared" ca="1" si="81"/>
        <v>2.1812664520888854E-8</v>
      </c>
      <c r="T208" s="8">
        <f t="shared" ca="1" si="94"/>
        <v>-1.132452694742801E-6</v>
      </c>
      <c r="U208" s="8">
        <f t="shared" ca="1" si="95"/>
        <v>6.6862924394524002E-10</v>
      </c>
      <c r="V208" s="5">
        <f t="shared" ca="1" si="82"/>
        <v>5.3492479186292648E-14</v>
      </c>
      <c r="W208" s="5">
        <f t="shared" ca="1" si="96"/>
        <v>6.2328468531330304E-13</v>
      </c>
      <c r="X208" s="5">
        <f t="shared" ca="1" si="97"/>
        <v>111.17788800993087</v>
      </c>
      <c r="Y208" s="5">
        <f t="shared" ca="1" si="98"/>
        <v>110.71610726062823</v>
      </c>
      <c r="Z208" s="5">
        <f t="shared" ca="1" si="99"/>
        <v>-1.1542653592636897E-6</v>
      </c>
      <c r="AA208" s="5">
        <f t="shared" ca="1" si="100"/>
        <v>5.697922061270104E-13</v>
      </c>
      <c r="AB208" s="4">
        <f t="shared" ca="1" si="101"/>
        <v>110.71610610636344</v>
      </c>
      <c r="AC208" s="30">
        <f t="shared" ca="1" si="102"/>
        <v>-4.1535408868909052E-3</v>
      </c>
      <c r="AD208" s="30">
        <f t="shared" ca="1" si="103"/>
        <v>-4.1535408868908419E-3</v>
      </c>
      <c r="AE208" s="32">
        <f t="shared" ca="1" si="104"/>
        <v>-6.3317406873153459E-17</v>
      </c>
      <c r="AF208" s="4">
        <f t="shared" si="83"/>
        <v>0.23599999999999999</v>
      </c>
      <c r="AG208" s="4">
        <f t="shared" ca="1" si="84"/>
        <v>4.5688230884654955</v>
      </c>
      <c r="AH208" s="4">
        <f t="shared" ca="1" si="85"/>
        <v>4.5445331728625131</v>
      </c>
      <c r="AI208" s="8">
        <f t="shared" ca="1" si="105"/>
        <v>-2.4523527583086846E-6</v>
      </c>
      <c r="AJ208" s="4">
        <f t="shared" ca="1" si="86"/>
        <v>1.3419953761340279E-6</v>
      </c>
      <c r="AK208" s="4">
        <f t="shared" ca="1" si="106"/>
        <v>2.5928213173411147E-6</v>
      </c>
      <c r="AL208" s="4">
        <f t="shared" ca="1" si="87"/>
        <v>-2.4523527583086846E-6</v>
      </c>
      <c r="AM208" s="5">
        <f t="shared" ca="1" si="107"/>
        <v>1.1542653592636897E-6</v>
      </c>
      <c r="AN208" s="5">
        <f t="shared" ca="1" si="108"/>
        <v>-5.697922061270104E-13</v>
      </c>
      <c r="AO208" s="5">
        <f t="shared" ca="1" si="88"/>
        <v>1.0736392459051598E-10</v>
      </c>
      <c r="AQ208" s="24">
        <f t="shared" ca="1" si="109"/>
        <v>-9.6453787811012639E-8</v>
      </c>
      <c r="AT208">
        <v>201</v>
      </c>
      <c r="AU208" s="12">
        <v>7.9824669865813167</v>
      </c>
      <c r="AV208" s="12">
        <v>9.6022804677571845</v>
      </c>
      <c r="AW208" s="12">
        <v>-19.200622866686327</v>
      </c>
    </row>
    <row r="209" spans="2:49" x14ac:dyDescent="0.2">
      <c r="B209" s="2">
        <v>193</v>
      </c>
      <c r="C209">
        <f t="shared" ref="C209:C266" ca="1" si="110">RAND()+sim_num*0</f>
        <v>5.6594353804135467E-2</v>
      </c>
      <c r="D209">
        <f ca="1">SQRT(-2*LN(C209))</f>
        <v>2.3966001146873261</v>
      </c>
      <c r="E209">
        <f ca="1">D209*COS(2*PI()*C210)</f>
        <v>-1.8694778587431284</v>
      </c>
      <c r="F209">
        <f t="shared" ref="F209:F266" ca="1" si="111">RAND()+sim_num*0</f>
        <v>0.59076943104345725</v>
      </c>
      <c r="G209">
        <f ca="1">SQRT(-2*LN(F209))</f>
        <v>1.025991687389485</v>
      </c>
      <c r="H209">
        <f ca="1">G209*COS(2*PI()*F210)</f>
        <v>-0.15506318863137364</v>
      </c>
      <c r="I209" s="8">
        <f t="shared" ref="I209:I266" ca="1" si="112">IFERROR(MIN(Leverage_Cap,-AL209/(1+AL209)),Leverage_Cap)</f>
        <v>4.6749735308293253E-6</v>
      </c>
      <c r="J209" s="14">
        <f t="shared" ref="J209:J272" ca="1" si="113">IFERROR(SQRT(sigma_unit*sigma_unit-I209*I209*sigma_unit_m*sigma_unit_m),0)</f>
        <v>3.1622776601669973E-3</v>
      </c>
      <c r="K209" s="14">
        <f t="shared" ref="K209:K272" ca="1" si="114">EXP(mu_unit_E+J209*E209)-1</f>
        <v>-5.4966459245198163E-3</v>
      </c>
      <c r="L209" s="8">
        <f t="shared" ca="1" si="89"/>
        <v>110.71558851391769</v>
      </c>
      <c r="M209" s="8">
        <f t="shared" ca="1" si="90"/>
        <v>110.10702412553185</v>
      </c>
      <c r="N209" s="14">
        <f t="shared" ref="N209:N266" ca="1" si="115">EXP(mu_unit_m+sigma_unit_m*H209)-1</f>
        <v>-5.8068885401718617E-5</v>
      </c>
      <c r="O209" s="8">
        <f t="shared" ca="1" si="91"/>
        <v>5.1759244575275652E-4</v>
      </c>
      <c r="P209" s="8">
        <f t="shared" ca="1" si="92"/>
        <v>5.1756238973633929E-4</v>
      </c>
      <c r="Q209" s="25">
        <f t="shared" ref="Q209:Q266" si="116">EXP(r_OIS/t_per_yr)-1</f>
        <v>8.000320008538786E-5</v>
      </c>
      <c r="R209" s="8">
        <f t="shared" ca="1" si="93"/>
        <v>5.1759244575275652E-4</v>
      </c>
      <c r="S209" s="5">
        <f t="shared" ref="S209:S272" ca="1" si="117">R209*Q209</f>
        <v>4.1409052000243039E-8</v>
      </c>
      <c r="T209" s="8">
        <f t="shared" ca="1" si="94"/>
        <v>-2.8450224075091332E-6</v>
      </c>
      <c r="U209" s="8">
        <f t="shared" ca="1" si="95"/>
        <v>2.4197309836513499E-9</v>
      </c>
      <c r="V209" s="5">
        <f t="shared" ref="V209:V272" ca="1" si="118">U209*Q209</f>
        <v>1.9358622203787133E-13</v>
      </c>
      <c r="W209" s="5">
        <f t="shared" ca="1" si="96"/>
        <v>-1.4051108119263809E-13</v>
      </c>
      <c r="X209" s="5">
        <f t="shared" ca="1" si="97"/>
        <v>110.71610610636344</v>
      </c>
      <c r="Y209" s="5">
        <f t="shared" ca="1" si="98"/>
        <v>110.10754168792158</v>
      </c>
      <c r="Z209" s="5">
        <f t="shared" ca="1" si="99"/>
        <v>-2.8864314595093763E-6</v>
      </c>
      <c r="AA209" s="5">
        <f t="shared" ca="1" si="100"/>
        <v>-3.3409730323050942E-13</v>
      </c>
      <c r="AB209" s="4">
        <f t="shared" ca="1" si="101"/>
        <v>110.10753880148978</v>
      </c>
      <c r="AC209" s="30">
        <f t="shared" ca="1" si="102"/>
        <v>-5.4966465700032607E-3</v>
      </c>
      <c r="AD209" s="30">
        <f t="shared" ca="1" si="103"/>
        <v>-5.496646570003161E-3</v>
      </c>
      <c r="AE209" s="32">
        <f t="shared" ca="1" si="104"/>
        <v>-9.9746599868666408E-17</v>
      </c>
      <c r="AF209" s="4">
        <f t="shared" ref="AF209:AF266" si="119">($B$266-B208)/t_per_yr</f>
        <v>0.23200000000000001</v>
      </c>
      <c r="AG209" s="4">
        <f t="shared" ref="AG209:AG266" ca="1" si="120">(LN(X209/strike)+(r_OIS+sigma*sigma*0.5)*AF209)/(sigma*SQRT(AF209))</f>
        <v>4.4316861744276972</v>
      </c>
      <c r="AH209" s="4">
        <f t="shared" ref="AH209:AH266" ca="1" si="121">AG209-sigma*SQRT(AF209)</f>
        <v>4.4076029852701124</v>
      </c>
      <c r="AI209" s="8">
        <f t="shared" ca="1" si="105"/>
        <v>-4.6749516755539844E-6</v>
      </c>
      <c r="AJ209" s="4">
        <f t="shared" ref="AJ209:AJ266" ca="1" si="122">IF(X209&lt;=0,strike*EXP(-r_OIS*AF209),strike*EXP(-r_OIS*AF209)*NORMDIST(-AH209,0,1,TRUE)-X209*NORMDIST(-AG209,0,1,TRUE))</f>
        <v>2.5928213173411147E-6</v>
      </c>
      <c r="AK209" s="4">
        <f t="shared" ca="1" si="106"/>
        <v>6.465037396231714E-6</v>
      </c>
      <c r="AL209" s="4">
        <f t="shared" ref="AL209:AL266" ca="1" si="123">IF(MOD(B208,rebal_interv)=0,AI209,AL208)</f>
        <v>-4.6749516755539844E-6</v>
      </c>
      <c r="AM209" s="5">
        <f t="shared" ca="1" si="107"/>
        <v>2.8864314595093763E-6</v>
      </c>
      <c r="AN209" s="5">
        <f t="shared" ca="1" si="108"/>
        <v>3.3409730323050942E-13</v>
      </c>
      <c r="AO209" s="5">
        <f t="shared" ref="AO209:AO266" ca="1" si="124">AJ209*Q209</f>
        <v>2.0743400263690012E-10</v>
      </c>
      <c r="AQ209" s="24">
        <f t="shared" ca="1" si="109"/>
        <v>-9.8557685128128283E-7</v>
      </c>
      <c r="AT209">
        <v>202</v>
      </c>
      <c r="AU209" s="12">
        <v>-5.633451676673098</v>
      </c>
      <c r="AV209" s="12">
        <v>-9.9770683238658773</v>
      </c>
      <c r="AW209" s="12">
        <v>-32.129797123691084</v>
      </c>
    </row>
    <row r="210" spans="2:49" x14ac:dyDescent="0.2">
      <c r="B210" s="2">
        <v>194</v>
      </c>
      <c r="C210">
        <f t="shared" ca="1" si="110"/>
        <v>0.6075957407229543</v>
      </c>
      <c r="D210" t="s">
        <v>10</v>
      </c>
      <c r="E210">
        <f ca="1">D209*SIN(2*PI()*C210)</f>
        <v>-1.4995814900793198</v>
      </c>
      <c r="F210">
        <f t="shared" ca="1" si="111"/>
        <v>0.27414639865191415</v>
      </c>
      <c r="G210" t="s">
        <v>10</v>
      </c>
      <c r="H210">
        <f ca="1">G209*SIN(2*PI()*F210)</f>
        <v>1.0142062660641542</v>
      </c>
      <c r="I210" s="8">
        <f t="shared" ca="1" si="112"/>
        <v>1.1378635853767878E-5</v>
      </c>
      <c r="J210" s="14">
        <f t="shared" ca="1" si="113"/>
        <v>3.1622776601601911E-3</v>
      </c>
      <c r="K210" s="14">
        <f t="shared" ca="1" si="114"/>
        <v>-4.3326797889995383E-3</v>
      </c>
      <c r="L210" s="8">
        <f t="shared" ref="L210:L266" ca="1" si="125">AB209-O210</f>
        <v>110.10628594215683</v>
      </c>
      <c r="M210" s="8">
        <f t="shared" ref="M210:M266" ca="1" si="126">L210*(1+K210)</f>
        <v>109.62923066241345</v>
      </c>
      <c r="N210" s="14">
        <f t="shared" ca="1" si="115"/>
        <v>6.816725968281645E-4</v>
      </c>
      <c r="O210" s="8">
        <f t="shared" ref="O210:O266" ca="1" si="127">-AB209*AL210</f>
        <v>1.2528593329466438E-3</v>
      </c>
      <c r="P210" s="8">
        <f t="shared" ref="P210:P266" ca="1" si="128">O210*(1+N210)</f>
        <v>1.253713372821594E-3</v>
      </c>
      <c r="Q210" s="25">
        <f t="shared" si="116"/>
        <v>8.000320008538786E-5</v>
      </c>
      <c r="R210" s="8">
        <f t="shared" ref="R210:R266" ca="1" si="129">-AL210*AB209</f>
        <v>1.2528593329466438E-3</v>
      </c>
      <c r="S210" s="5">
        <f t="shared" ca="1" si="117"/>
        <v>1.0023275589257592E-7</v>
      </c>
      <c r="T210" s="8">
        <f t="shared" ref="T210:T266" ca="1" si="130">R210*K210</f>
        <v>-5.4282383103173674E-6</v>
      </c>
      <c r="U210" s="8">
        <f t="shared" ref="U210:U266" ca="1" si="131">-AL210*I210*AB209</f>
        <v>1.425583012559439E-8</v>
      </c>
      <c r="V210" s="5">
        <f t="shared" ca="1" si="118"/>
        <v>1.140512029921228E-12</v>
      </c>
      <c r="W210" s="5">
        <f t="shared" ref="W210:W266" ca="1" si="132">U210*N210</f>
        <v>9.7178087416551062E-12</v>
      </c>
      <c r="X210" s="5">
        <f t="shared" ref="X210:X266" ca="1" si="133">AB209</f>
        <v>110.10753880148978</v>
      </c>
      <c r="Y210" s="5">
        <f t="shared" ref="Y210:Y266" ca="1" si="134">M210+P210</f>
        <v>109.63048437578627</v>
      </c>
      <c r="Z210" s="5">
        <f t="shared" ref="Z210:Z266" ca="1" si="135">MAX(-Y210+0.1,-S210+T210)</f>
        <v>-5.5284710662099434E-6</v>
      </c>
      <c r="AA210" s="5">
        <f t="shared" ref="AA210:AA266" ca="1" si="136">MAX(-(Y210+Z210),-V210+W210)</f>
        <v>8.577296711733878E-12</v>
      </c>
      <c r="AB210" s="4">
        <f t="shared" ref="AB210:AB266" ca="1" si="137">SUM(Y210:AA210)</f>
        <v>109.63047884732379</v>
      </c>
      <c r="AC210" s="30">
        <f t="shared" ref="AC210:AC266" ca="1" si="138">AB210/X210-1</f>
        <v>-4.3326729428224686E-3</v>
      </c>
      <c r="AD210" s="30">
        <f t="shared" ref="AD210:AD266" ca="1" si="139">K210+I210*(N210-Q210)</f>
        <v>-4.3326729428225684E-3</v>
      </c>
      <c r="AE210" s="32">
        <f t="shared" ref="AE210:AE266" ca="1" si="140">AC210-AD210</f>
        <v>9.9746599868666408E-17</v>
      </c>
      <c r="AF210" s="4">
        <f t="shared" si="119"/>
        <v>0.22800000000000001</v>
      </c>
      <c r="AG210" s="4">
        <f t="shared" ca="1" si="120"/>
        <v>4.235967071507508</v>
      </c>
      <c r="AH210" s="4">
        <f t="shared" ca="1" si="121"/>
        <v>4.2120923987348817</v>
      </c>
      <c r="AI210" s="8">
        <f t="shared" ref="AI210:AI266" ca="1" si="141">IF(X210&lt;=0,-1,NORMDIST(AG210,0,1,TRUE)-1)</f>
        <v>-1.1378506381887199E-5</v>
      </c>
      <c r="AJ210" s="4">
        <f t="shared" ca="1" si="122"/>
        <v>6.465037396231714E-6</v>
      </c>
      <c r="AK210" s="4">
        <f t="shared" ref="AK210:AK265" ca="1" si="142">AJ211</f>
        <v>1.265165958341417E-5</v>
      </c>
      <c r="AL210" s="4">
        <f t="shared" ca="1" si="123"/>
        <v>-1.1378506381887199E-5</v>
      </c>
      <c r="AM210" s="5">
        <f t="shared" ref="AM210:AM266" ca="1" si="143">-Z210</f>
        <v>5.5284710662099434E-6</v>
      </c>
      <c r="AN210" s="5">
        <f t="shared" ref="AN210:AN266" ca="1" si="144">-AA210</f>
        <v>-8.577296711733878E-12</v>
      </c>
      <c r="AO210" s="5">
        <f t="shared" ca="1" si="124"/>
        <v>5.1722368037024072E-10</v>
      </c>
      <c r="AQ210" s="24">
        <f t="shared" ref="AQ210:AQ266" ca="1" si="145">AJ210-AK210+AM210+AN210+AO210</f>
        <v>-6.5764247458885432E-7</v>
      </c>
      <c r="AT210">
        <v>203</v>
      </c>
      <c r="AU210" s="12">
        <v>14.478478395873683</v>
      </c>
      <c r="AV210" s="12">
        <v>-8.7311662033987627</v>
      </c>
      <c r="AW210" s="12">
        <v>-12.47717099433989</v>
      </c>
    </row>
    <row r="211" spans="2:49" x14ac:dyDescent="0.2">
      <c r="B211" s="2">
        <v>195</v>
      </c>
      <c r="C211">
        <f t="shared" ca="1" si="110"/>
        <v>0.19032121953617132</v>
      </c>
      <c r="D211">
        <f ca="1">SQRT(-2*LN(C211))</f>
        <v>1.8215608719933867</v>
      </c>
      <c r="E211">
        <f ca="1">D211*COS(2*PI()*C212)</f>
        <v>-1.667935461262952</v>
      </c>
      <c r="F211">
        <f t="shared" ca="1" si="111"/>
        <v>0.51468216066046391</v>
      </c>
      <c r="G211">
        <f ca="1">SQRT(-2*LN(F211))</f>
        <v>1.1525673365217679</v>
      </c>
      <c r="H211">
        <f ca="1">G211*COS(2*PI()*F212)</f>
        <v>-0.66330497063124805</v>
      </c>
      <c r="I211" s="8">
        <f t="shared" ca="1" si="112"/>
        <v>2.1892962048263007E-5</v>
      </c>
      <c r="J211" s="14">
        <f t="shared" ca="1" si="113"/>
        <v>3.1622776601380655E-3</v>
      </c>
      <c r="K211" s="14">
        <f t="shared" ca="1" si="114"/>
        <v>-4.8626140740412049E-3</v>
      </c>
      <c r="L211" s="8">
        <f t="shared" ca="1" si="125"/>
        <v>109.62807876395598</v>
      </c>
      <c r="M211" s="8">
        <f t="shared" ca="1" si="126"/>
        <v>109.09499972524827</v>
      </c>
      <c r="N211" s="14">
        <f t="shared" ca="1" si="115"/>
        <v>-3.7943889294944633E-4</v>
      </c>
      <c r="O211" s="8">
        <f t="shared" ca="1" si="127"/>
        <v>2.400083367803276E-3</v>
      </c>
      <c r="P211" s="8">
        <f t="shared" ca="1" si="128"/>
        <v>2.3991726828272103E-3</v>
      </c>
      <c r="Q211" s="25">
        <f t="shared" si="116"/>
        <v>8.000320008538786E-5</v>
      </c>
      <c r="R211" s="8">
        <f t="shared" ca="1" si="129"/>
        <v>2.400083367803276E-3</v>
      </c>
      <c r="S211" s="5">
        <f t="shared" ca="1" si="117"/>
        <v>1.9201434989597704E-7</v>
      </c>
      <c r="T211" s="8">
        <f t="shared" ca="1" si="130"/>
        <v>-1.1670679163152424E-5</v>
      </c>
      <c r="U211" s="8">
        <f t="shared" ca="1" si="131"/>
        <v>5.2544934083984393E-8</v>
      </c>
      <c r="V211" s="5">
        <f t="shared" ca="1" si="118"/>
        <v>4.2037628749945198E-12</v>
      </c>
      <c r="W211" s="5">
        <f t="shared" ca="1" si="132"/>
        <v>-1.9937591618928668E-11</v>
      </c>
      <c r="X211" s="5">
        <f t="shared" ca="1" si="133"/>
        <v>109.63047884732379</v>
      </c>
      <c r="Y211" s="5">
        <f t="shared" ca="1" si="134"/>
        <v>109.0973988979311</v>
      </c>
      <c r="Z211" s="5">
        <f t="shared" ca="1" si="135"/>
        <v>-1.1862693513048402E-5</v>
      </c>
      <c r="AA211" s="5">
        <f t="shared" ca="1" si="136"/>
        <v>-2.4141354493923189E-11</v>
      </c>
      <c r="AB211" s="4">
        <f t="shared" ca="1" si="137"/>
        <v>109.09738703521344</v>
      </c>
      <c r="AC211" s="30">
        <f t="shared" ca="1" si="138"/>
        <v>-4.8626241325895325E-3</v>
      </c>
      <c r="AD211" s="30">
        <f t="shared" ca="1" si="139"/>
        <v>-4.8626241325895108E-3</v>
      </c>
      <c r="AE211" s="32">
        <f t="shared" ca="1" si="140"/>
        <v>-2.1684043449710089E-17</v>
      </c>
      <c r="AF211" s="4">
        <f t="shared" si="119"/>
        <v>0.224</v>
      </c>
      <c r="AG211" s="4">
        <f t="shared" ca="1" si="120"/>
        <v>4.0865423170264092</v>
      </c>
      <c r="AH211" s="4">
        <f t="shared" ca="1" si="121"/>
        <v>4.0628779978940104</v>
      </c>
      <c r="AI211" s="8">
        <f t="shared" ca="1" si="141"/>
        <v>-2.1892482756968867E-5</v>
      </c>
      <c r="AJ211" s="4">
        <f t="shared" ca="1" si="122"/>
        <v>1.265165958341417E-5</v>
      </c>
      <c r="AK211" s="4">
        <f t="shared" ca="1" si="142"/>
        <v>2.7040845295784634E-5</v>
      </c>
      <c r="AL211" s="4">
        <f t="shared" ca="1" si="123"/>
        <v>-2.1892482756968867E-5</v>
      </c>
      <c r="AM211" s="5">
        <f t="shared" ca="1" si="143"/>
        <v>1.1862693513048402E-5</v>
      </c>
      <c r="AN211" s="5">
        <f t="shared" ca="1" si="144"/>
        <v>2.4141354493923189E-11</v>
      </c>
      <c r="AO211" s="5">
        <f t="shared" ca="1" si="124"/>
        <v>1.0121732530640987E-9</v>
      </c>
      <c r="AQ211" s="24">
        <f t="shared" ca="1" si="145"/>
        <v>-2.5254558847145035E-6</v>
      </c>
      <c r="AT211">
        <v>204</v>
      </c>
      <c r="AU211" s="12">
        <v>1.2056214051698844</v>
      </c>
      <c r="AV211" s="12">
        <v>-29.783403970135019</v>
      </c>
      <c r="AW211" s="12">
        <v>-15.136786362974831</v>
      </c>
    </row>
    <row r="212" spans="2:49" x14ac:dyDescent="0.2">
      <c r="B212" s="2">
        <v>196</v>
      </c>
      <c r="C212">
        <f t="shared" ca="1" si="110"/>
        <v>0.56583326610233642</v>
      </c>
      <c r="D212" t="s">
        <v>10</v>
      </c>
      <c r="E212">
        <f ca="1">D211*SIN(2*PI()*C212)</f>
        <v>-0.73217163796397522</v>
      </c>
      <c r="F212">
        <f t="shared" ca="1" si="111"/>
        <v>0.65240331924028205</v>
      </c>
      <c r="G212" t="s">
        <v>10</v>
      </c>
      <c r="H212">
        <f ca="1">G211*SIN(2*PI()*F212)</f>
        <v>-0.9425698813100073</v>
      </c>
      <c r="I212" s="8">
        <f t="shared" ca="1" si="112"/>
        <v>4.5759656451512167E-5</v>
      </c>
      <c r="J212" s="14">
        <f t="shared" ca="1" si="113"/>
        <v>3.1622776600359467E-3</v>
      </c>
      <c r="K212" s="14">
        <f t="shared" ca="1" si="114"/>
        <v>-1.9134969400147472E-3</v>
      </c>
      <c r="L212" s="8">
        <f t="shared" ca="1" si="125"/>
        <v>109.09239500469656</v>
      </c>
      <c r="M212" s="8">
        <f t="shared" ca="1" si="126"/>
        <v>108.88364704067619</v>
      </c>
      <c r="N212" s="14">
        <f t="shared" ca="1" si="115"/>
        <v>-5.559789221712963E-4</v>
      </c>
      <c r="O212" s="8">
        <f t="shared" ca="1" si="127"/>
        <v>4.9920305168875767E-3</v>
      </c>
      <c r="P212" s="8">
        <f t="shared" ca="1" si="128"/>
        <v>4.9892550531413513E-3</v>
      </c>
      <c r="Q212" s="25">
        <f t="shared" si="116"/>
        <v>8.000320008538786E-5</v>
      </c>
      <c r="R212" s="8">
        <f t="shared" ca="1" si="129"/>
        <v>4.9920305168875767E-3</v>
      </c>
      <c r="S212" s="5">
        <f t="shared" ca="1" si="117"/>
        <v>3.9937841627491899E-7</v>
      </c>
      <c r="T212" s="8">
        <f t="shared" ca="1" si="130"/>
        <v>-9.5522351185246144E-6</v>
      </c>
      <c r="U212" s="8">
        <f t="shared" ca="1" si="131"/>
        <v>2.284336014482402E-7</v>
      </c>
      <c r="V212" s="5">
        <f t="shared" ca="1" si="118"/>
        <v>1.8275419122889308E-11</v>
      </c>
      <c r="W212" s="5">
        <f t="shared" ca="1" si="132"/>
        <v>-1.2700426752090005E-10</v>
      </c>
      <c r="X212" s="5">
        <f t="shared" ca="1" si="133"/>
        <v>109.09738703521344</v>
      </c>
      <c r="Y212" s="5">
        <f t="shared" ca="1" si="134"/>
        <v>108.88863629572934</v>
      </c>
      <c r="Z212" s="5">
        <f t="shared" ca="1" si="135"/>
        <v>-9.9516135347995338E-6</v>
      </c>
      <c r="AA212" s="5">
        <f t="shared" ca="1" si="136"/>
        <v>-1.4527968664378935E-10</v>
      </c>
      <c r="AB212" s="4">
        <f t="shared" ca="1" si="137"/>
        <v>108.88862634397053</v>
      </c>
      <c r="AC212" s="30">
        <f t="shared" ca="1" si="138"/>
        <v>-1.9135260423380762E-3</v>
      </c>
      <c r="AD212" s="30">
        <f t="shared" ca="1" si="139"/>
        <v>-1.913526042338171E-3</v>
      </c>
      <c r="AE212" s="32">
        <f t="shared" ca="1" si="140"/>
        <v>9.4759269875233088E-17</v>
      </c>
      <c r="AF212" s="4">
        <f t="shared" si="119"/>
        <v>0.22</v>
      </c>
      <c r="AG212" s="4">
        <f t="shared" ca="1" si="120"/>
        <v>3.9120521966784287</v>
      </c>
      <c r="AH212" s="4">
        <f t="shared" ca="1" si="121"/>
        <v>3.8886001178793115</v>
      </c>
      <c r="AI212" s="8">
        <f t="shared" ca="1" si="141"/>
        <v>-4.5757562601167479E-5</v>
      </c>
      <c r="AJ212" s="4">
        <f t="shared" ca="1" si="122"/>
        <v>2.7040845295784634E-5</v>
      </c>
      <c r="AK212" s="4">
        <f t="shared" ca="1" si="142"/>
        <v>3.3209145672800401E-5</v>
      </c>
      <c r="AL212" s="4">
        <f t="shared" ca="1" si="123"/>
        <v>-4.5757562601167479E-5</v>
      </c>
      <c r="AM212" s="5">
        <f t="shared" ca="1" si="143"/>
        <v>9.9516135347995338E-6</v>
      </c>
      <c r="AN212" s="5">
        <f t="shared" ca="1" si="144"/>
        <v>1.4527968664378935E-10</v>
      </c>
      <c r="AO212" s="5">
        <f t="shared" ca="1" si="124"/>
        <v>2.1633541566766773E-9</v>
      </c>
      <c r="AQ212" s="24">
        <f t="shared" ca="1" si="145"/>
        <v>3.7856217916270866E-6</v>
      </c>
      <c r="AT212">
        <v>205</v>
      </c>
      <c r="AU212" s="12">
        <v>-5.0853571325662443</v>
      </c>
      <c r="AV212" s="12">
        <v>13.206697924140741</v>
      </c>
      <c r="AW212" s="12">
        <v>-5.6479795987834764</v>
      </c>
    </row>
    <row r="213" spans="2:49" x14ac:dyDescent="0.2">
      <c r="B213" s="2">
        <v>197</v>
      </c>
      <c r="C213">
        <f t="shared" ca="1" si="110"/>
        <v>0.97447016367458605</v>
      </c>
      <c r="D213">
        <f ca="1">SQRT(-2*LN(C213))</f>
        <v>0.22742637298118648</v>
      </c>
      <c r="E213">
        <f ca="1">D213*COS(2*PI()*C214)</f>
        <v>-0.22574337746006126</v>
      </c>
      <c r="F213">
        <f t="shared" ca="1" si="111"/>
        <v>7.2601531472566205E-2</v>
      </c>
      <c r="G213">
        <f ca="1">SQRT(-2*LN(F213))</f>
        <v>2.2903140669831417</v>
      </c>
      <c r="H213">
        <f ca="1">G213*COS(2*PI()*F214)</f>
        <v>-1.8958903571001313</v>
      </c>
      <c r="I213" s="8">
        <f t="shared" ca="1" si="112"/>
        <v>5.6228232074725144E-5</v>
      </c>
      <c r="J213" s="14">
        <f t="shared" ca="1" si="113"/>
        <v>3.1622776599684213E-3</v>
      </c>
      <c r="K213" s="14">
        <f t="shared" ca="1" si="114"/>
        <v>-3.1381398951391137E-4</v>
      </c>
      <c r="L213" s="8">
        <f t="shared" ca="1" si="125"/>
        <v>108.88250407326262</v>
      </c>
      <c r="M213" s="8">
        <f t="shared" ca="1" si="126"/>
        <v>108.84833522027112</v>
      </c>
      <c r="N213" s="14">
        <f t="shared" ca="1" si="115"/>
        <v>-1.1583948865283578E-3</v>
      </c>
      <c r="O213" s="8">
        <f t="shared" ca="1" si="127"/>
        <v>6.1222707079086171E-3</v>
      </c>
      <c r="P213" s="8">
        <f t="shared" ca="1" si="128"/>
        <v>6.1151787008266335E-3</v>
      </c>
      <c r="Q213" s="25">
        <f t="shared" si="116"/>
        <v>8.000320008538786E-5</v>
      </c>
      <c r="R213" s="8">
        <f t="shared" ca="1" si="129"/>
        <v>6.1222707079086171E-3</v>
      </c>
      <c r="S213" s="5">
        <f t="shared" ca="1" si="117"/>
        <v>4.8980124842172228E-7</v>
      </c>
      <c r="T213" s="8">
        <f t="shared" ca="1" si="130"/>
        <v>-1.9212541957329614E-6</v>
      </c>
      <c r="U213" s="8">
        <f t="shared" ca="1" si="131"/>
        <v>3.4424445818857748E-7</v>
      </c>
      <c r="V213" s="5">
        <f t="shared" ca="1" si="118"/>
        <v>2.7540658266746698E-11</v>
      </c>
      <c r="W213" s="5">
        <f t="shared" ca="1" si="132"/>
        <v>-3.9877102008137322E-10</v>
      </c>
      <c r="X213" s="5">
        <f t="shared" ca="1" si="133"/>
        <v>108.88862634397053</v>
      </c>
      <c r="Y213" s="5">
        <f t="shared" ca="1" si="134"/>
        <v>108.85445039897195</v>
      </c>
      <c r="Z213" s="5">
        <f t="shared" ca="1" si="135"/>
        <v>-2.4110554441546837E-6</v>
      </c>
      <c r="AA213" s="5">
        <f t="shared" ca="1" si="136"/>
        <v>-4.2631167834811994E-10</v>
      </c>
      <c r="AB213" s="4">
        <f t="shared" ca="1" si="137"/>
        <v>108.85444798749019</v>
      </c>
      <c r="AC213" s="30">
        <f t="shared" ca="1" si="138"/>
        <v>-3.1388362244899604E-4</v>
      </c>
      <c r="AD213" s="30">
        <f t="shared" ca="1" si="139"/>
        <v>-3.1388362244892638E-4</v>
      </c>
      <c r="AE213" s="32">
        <f t="shared" ca="1" si="140"/>
        <v>-6.965998958219366E-17</v>
      </c>
      <c r="AF213" s="4">
        <f t="shared" si="119"/>
        <v>0.216</v>
      </c>
      <c r="AG213" s="4">
        <f t="shared" ca="1" si="120"/>
        <v>3.8620269866157595</v>
      </c>
      <c r="AH213" s="4">
        <f t="shared" ca="1" si="121"/>
        <v>3.8387890865385148</v>
      </c>
      <c r="AI213" s="8">
        <f t="shared" ca="1" si="141"/>
        <v>-5.6225070638404873E-5</v>
      </c>
      <c r="AJ213" s="4">
        <f t="shared" ca="1" si="122"/>
        <v>3.3209145672800401E-5</v>
      </c>
      <c r="AK213" s="4">
        <f t="shared" ca="1" si="142"/>
        <v>3.0307458251367658E-5</v>
      </c>
      <c r="AL213" s="4">
        <f t="shared" ca="1" si="123"/>
        <v>-5.6225070638404873E-5</v>
      </c>
      <c r="AM213" s="5">
        <f t="shared" ca="1" si="143"/>
        <v>2.4110554441546837E-6</v>
      </c>
      <c r="AN213" s="5">
        <f t="shared" ca="1" si="144"/>
        <v>4.2631167834811994E-10</v>
      </c>
      <c r="AO213" s="5">
        <f t="shared" ca="1" si="124"/>
        <v>2.6568379259258428E-9</v>
      </c>
      <c r="AQ213" s="24">
        <f t="shared" ca="1" si="145"/>
        <v>5.3158260151917005E-6</v>
      </c>
      <c r="AT213">
        <v>206</v>
      </c>
      <c r="AU213" s="12">
        <v>-15.47153569949975</v>
      </c>
      <c r="AV213" s="12">
        <v>-3.0861001287047434</v>
      </c>
      <c r="AW213" s="12">
        <v>-8.3495821804606365</v>
      </c>
    </row>
    <row r="214" spans="2:49" x14ac:dyDescent="0.2">
      <c r="B214" s="2">
        <v>198</v>
      </c>
      <c r="C214">
        <f t="shared" ca="1" si="110"/>
        <v>0.4806257730658714</v>
      </c>
      <c r="D214" t="s">
        <v>10</v>
      </c>
      <c r="E214">
        <f ca="1">D213*SIN(2*PI()*C214)</f>
        <v>2.7616709802256442E-2</v>
      </c>
      <c r="F214">
        <f t="shared" ca="1" si="111"/>
        <v>0.40519998152726955</v>
      </c>
      <c r="G214" t="s">
        <v>10</v>
      </c>
      <c r="H214">
        <f ca="1">G213*SIN(2*PI()*F214)</f>
        <v>1.2849662560844135</v>
      </c>
      <c r="I214" s="8">
        <f t="shared" ca="1" si="112"/>
        <v>5.2024668121028475E-5</v>
      </c>
      <c r="J214" s="14">
        <f t="shared" ca="1" si="113"/>
        <v>3.1622776599972012E-3</v>
      </c>
      <c r="K214" s="14">
        <f t="shared" ca="1" si="114"/>
        <v>4.8745046983733609E-4</v>
      </c>
      <c r="L214" s="8">
        <f t="shared" ca="1" si="125"/>
        <v>108.84878516556657</v>
      </c>
      <c r="M214" s="8">
        <f t="shared" ca="1" si="126"/>
        <v>108.90184355703674</v>
      </c>
      <c r="N214" s="14">
        <f t="shared" ca="1" si="115"/>
        <v>8.5304765550264783E-4</v>
      </c>
      <c r="O214" s="8">
        <f t="shared" ca="1" si="127"/>
        <v>5.6628219236157283E-3</v>
      </c>
      <c r="P214" s="8">
        <f t="shared" ca="1" si="128"/>
        <v>5.6676525805811982E-3</v>
      </c>
      <c r="Q214" s="25">
        <f t="shared" si="116"/>
        <v>8.000320008538786E-5</v>
      </c>
      <c r="R214" s="8">
        <f t="shared" ca="1" si="129"/>
        <v>5.6628219236157283E-3</v>
      </c>
      <c r="S214" s="5">
        <f t="shared" ca="1" si="117"/>
        <v>4.530438754029501E-7</v>
      </c>
      <c r="T214" s="8">
        <f t="shared" ca="1" si="130"/>
        <v>2.7603452072716543E-6</v>
      </c>
      <c r="U214" s="8">
        <f t="shared" ca="1" si="131"/>
        <v>2.9460643120459232E-7</v>
      </c>
      <c r="V214" s="5">
        <f t="shared" ca="1" si="118"/>
        <v>2.3569457262103052E-11</v>
      </c>
      <c r="W214" s="5">
        <f t="shared" ca="1" si="132"/>
        <v>2.5131332543507959E-10</v>
      </c>
      <c r="X214" s="5">
        <f t="shared" ca="1" si="133"/>
        <v>108.85444798749019</v>
      </c>
      <c r="Y214" s="5">
        <f t="shared" ca="1" si="134"/>
        <v>108.90751120961733</v>
      </c>
      <c r="Z214" s="5">
        <f t="shared" ca="1" si="135"/>
        <v>2.3073013318687041E-6</v>
      </c>
      <c r="AA214" s="5">
        <f t="shared" ca="1" si="136"/>
        <v>2.2774386817297654E-10</v>
      </c>
      <c r="AB214" s="4">
        <f t="shared" ca="1" si="137"/>
        <v>108.9075135171464</v>
      </c>
      <c r="AC214" s="30">
        <f t="shared" ca="1" si="138"/>
        <v>4.8749068721853916E-4</v>
      </c>
      <c r="AD214" s="30">
        <f t="shared" ca="1" si="139"/>
        <v>4.8749068721857196E-4</v>
      </c>
      <c r="AE214" s="32">
        <f t="shared" ca="1" si="140"/>
        <v>-3.2797115717686509E-17</v>
      </c>
      <c r="AF214" s="4">
        <f t="shared" si="119"/>
        <v>0.21199999999999999</v>
      </c>
      <c r="AG214" s="4">
        <f t="shared" ca="1" si="120"/>
        <v>3.8809624088054369</v>
      </c>
      <c r="AH214" s="4">
        <f t="shared" ca="1" si="121"/>
        <v>3.8579406799389941</v>
      </c>
      <c r="AI214" s="8">
        <f t="shared" ca="1" si="141"/>
        <v>-5.2021961695736252E-5</v>
      </c>
      <c r="AJ214" s="4">
        <f t="shared" ca="1" si="122"/>
        <v>3.0307458251367658E-5</v>
      </c>
      <c r="AK214" s="4">
        <f t="shared" ca="1" si="142"/>
        <v>2.3665559662037171E-5</v>
      </c>
      <c r="AL214" s="4">
        <f t="shared" ca="1" si="123"/>
        <v>-5.2021961695736252E-5</v>
      </c>
      <c r="AM214" s="5">
        <f t="shared" ca="1" si="143"/>
        <v>-2.3073013318687041E-6</v>
      </c>
      <c r="AN214" s="5">
        <f t="shared" ca="1" si="144"/>
        <v>-2.2774386817297654E-10</v>
      </c>
      <c r="AO214" s="5">
        <f t="shared" ca="1" si="124"/>
        <v>2.4246936465637062E-9</v>
      </c>
      <c r="AQ214" s="24">
        <f t="shared" ca="1" si="145"/>
        <v>4.3367942072401741E-6</v>
      </c>
      <c r="AT214">
        <v>207</v>
      </c>
      <c r="AU214" s="12">
        <v>-14.692476241808331</v>
      </c>
      <c r="AV214" s="12">
        <v>0.89800154860813908</v>
      </c>
      <c r="AW214" s="12">
        <v>-2.6846959052450896</v>
      </c>
    </row>
    <row r="215" spans="2:49" x14ac:dyDescent="0.2">
      <c r="B215" s="2">
        <v>199</v>
      </c>
      <c r="C215">
        <f t="shared" ca="1" si="110"/>
        <v>2.413932917063577E-2</v>
      </c>
      <c r="D215">
        <f ca="1">SQRT(-2*LN(C215))</f>
        <v>2.7290704838164896</v>
      </c>
      <c r="E215">
        <f ca="1">D215*COS(2*PI()*C216)</f>
        <v>-0.53780760774494141</v>
      </c>
      <c r="F215">
        <f t="shared" ca="1" si="111"/>
        <v>0.95676465818727907</v>
      </c>
      <c r="G215">
        <f ca="1">SQRT(-2*LN(F215))</f>
        <v>0.29731408974776757</v>
      </c>
      <c r="H215">
        <f ca="1">G215*COS(2*PI()*F216)</f>
        <v>-0.12991497948178901</v>
      </c>
      <c r="I215" s="8">
        <f t="shared" ca="1" si="112"/>
        <v>4.1470905766490621E-5</v>
      </c>
      <c r="J215" s="14">
        <f t="shared" ca="1" si="113"/>
        <v>3.1622776600596075E-3</v>
      </c>
      <c r="K215" s="14">
        <f t="shared" ca="1" si="114"/>
        <v>-1.2998514436973752E-3</v>
      </c>
      <c r="L215" s="8">
        <f t="shared" ca="1" si="125"/>
        <v>108.90299721121136</v>
      </c>
      <c r="M215" s="8">
        <f t="shared" ca="1" si="126"/>
        <v>108.76143949306339</v>
      </c>
      <c r="N215" s="14">
        <f t="shared" ca="1" si="115"/>
        <v>-4.2164558517354678E-5</v>
      </c>
      <c r="O215" s="8">
        <f t="shared" ca="1" si="127"/>
        <v>4.5163059350345376E-3</v>
      </c>
      <c r="P215" s="8">
        <f t="shared" ca="1" si="128"/>
        <v>4.5161155069886579E-3</v>
      </c>
      <c r="Q215" s="25">
        <f t="shared" si="116"/>
        <v>8.000320008538786E-5</v>
      </c>
      <c r="R215" s="8">
        <f t="shared" ca="1" si="129"/>
        <v>4.5163059350345376E-3</v>
      </c>
      <c r="S215" s="5">
        <f t="shared" ca="1" si="117"/>
        <v>3.6131892736739279E-7</v>
      </c>
      <c r="T215" s="8">
        <f t="shared" ca="1" si="130"/>
        <v>-5.8705267898336672E-6</v>
      </c>
      <c r="U215" s="8">
        <f t="shared" ca="1" si="131"/>
        <v>1.8729529784445961E-7</v>
      </c>
      <c r="V215" s="5">
        <f t="shared" ca="1" si="118"/>
        <v>1.4984223188502617E-11</v>
      </c>
      <c r="W215" s="5">
        <f t="shared" ca="1" si="132"/>
        <v>-7.8972235459880914E-12</v>
      </c>
      <c r="X215" s="5">
        <f t="shared" ca="1" si="133"/>
        <v>108.9075135171464</v>
      </c>
      <c r="Y215" s="5">
        <f t="shared" ca="1" si="134"/>
        <v>108.76595560857038</v>
      </c>
      <c r="Z215" s="5">
        <f t="shared" ca="1" si="135"/>
        <v>-6.2318457172010601E-6</v>
      </c>
      <c r="AA215" s="5">
        <f t="shared" ca="1" si="136"/>
        <v>-2.2881446734490709E-11</v>
      </c>
      <c r="AB215" s="4">
        <f t="shared" ca="1" si="137"/>
        <v>108.76594937670178</v>
      </c>
      <c r="AC215" s="30">
        <f t="shared" ca="1" si="138"/>
        <v>-1.2998565101050019E-3</v>
      </c>
      <c r="AD215" s="30">
        <f t="shared" ca="1" si="139"/>
        <v>-1.2998565101049798E-3</v>
      </c>
      <c r="AE215" s="32">
        <f t="shared" ca="1" si="140"/>
        <v>-2.211772431870429E-17</v>
      </c>
      <c r="AF215" s="4">
        <f t="shared" si="119"/>
        <v>0.20799999999999999</v>
      </c>
      <c r="AG215" s="4">
        <f t="shared" ca="1" si="120"/>
        <v>3.9357468264503055</v>
      </c>
      <c r="AH215" s="4">
        <f t="shared" ca="1" si="121"/>
        <v>3.9129433179483226</v>
      </c>
      <c r="AI215" s="8">
        <f t="shared" ca="1" si="141"/>
        <v>-4.1469186001785729E-5</v>
      </c>
      <c r="AJ215" s="4">
        <f t="shared" ca="1" si="122"/>
        <v>2.3665559662037171E-5</v>
      </c>
      <c r="AK215" s="4">
        <f t="shared" ca="1" si="142"/>
        <v>2.5872186485030244E-5</v>
      </c>
      <c r="AL215" s="4">
        <f t="shared" ca="1" si="123"/>
        <v>-4.1469186001785729E-5</v>
      </c>
      <c r="AM215" s="5">
        <f t="shared" ca="1" si="143"/>
        <v>6.2318457172010601E-6</v>
      </c>
      <c r="AN215" s="5">
        <f t="shared" ca="1" si="144"/>
        <v>2.2881446734490709E-11</v>
      </c>
      <c r="AO215" s="5">
        <f t="shared" ca="1" si="124"/>
        <v>1.8933205047746436E-9</v>
      </c>
      <c r="AQ215" s="24">
        <f t="shared" ca="1" si="145"/>
        <v>4.0271350961594965E-6</v>
      </c>
      <c r="AT215">
        <v>208</v>
      </c>
      <c r="AU215" s="12">
        <v>-2.9313095573210606</v>
      </c>
      <c r="AV215" s="12">
        <v>7.7650453737300422</v>
      </c>
      <c r="AW215" s="12">
        <v>0.59918134866010975</v>
      </c>
    </row>
    <row r="216" spans="2:49" x14ac:dyDescent="0.2">
      <c r="B216" s="2">
        <v>200</v>
      </c>
      <c r="C216">
        <f t="shared" ca="1" si="110"/>
        <v>0.28157069952803082</v>
      </c>
      <c r="D216" t="s">
        <v>10</v>
      </c>
      <c r="E216">
        <f ca="1">D215*SIN(2*PI()*C216)</f>
        <v>2.675553902034125</v>
      </c>
      <c r="F216">
        <f t="shared" ca="1" si="111"/>
        <v>0.32197280325520128</v>
      </c>
      <c r="G216" t="s">
        <v>10</v>
      </c>
      <c r="H216">
        <f ca="1">G215*SIN(2*PI()*F216)</f>
        <v>0.26742805774411543</v>
      </c>
      <c r="I216" s="8">
        <f t="shared" ca="1" si="112"/>
        <v>4.5620895960686515E-5</v>
      </c>
      <c r="J216" s="14">
        <f t="shared" ca="1" si="113"/>
        <v>3.1622776600367486E-3</v>
      </c>
      <c r="K216" s="14">
        <f t="shared" ca="1" si="114"/>
        <v>8.9002178219674821E-3</v>
      </c>
      <c r="L216" s="8">
        <f t="shared" ca="1" si="125"/>
        <v>108.76098760300177</v>
      </c>
      <c r="M216" s="8">
        <f t="shared" ca="1" si="126"/>
        <v>109.72898408320079</v>
      </c>
      <c r="N216" s="14">
        <f t="shared" ca="1" si="115"/>
        <v>2.0915822507339143E-4</v>
      </c>
      <c r="O216" s="8">
        <f t="shared" ca="1" si="127"/>
        <v>4.9617737000180592E-3</v>
      </c>
      <c r="P216" s="8">
        <f t="shared" ca="1" si="128"/>
        <v>4.9628114957983704E-3</v>
      </c>
      <c r="Q216" s="25">
        <f t="shared" si="116"/>
        <v>8.000320008538786E-5</v>
      </c>
      <c r="R216" s="8">
        <f t="shared" ca="1" si="129"/>
        <v>4.9617737000180592E-3</v>
      </c>
      <c r="S216" s="5">
        <f t="shared" ca="1" si="117"/>
        <v>3.9695777410096003E-7</v>
      </c>
      <c r="T216" s="8">
        <f t="shared" ca="1" si="130"/>
        <v>4.4160866713470264E-5</v>
      </c>
      <c r="U216" s="8">
        <f t="shared" ca="1" si="131"/>
        <v>2.2636056174899446E-7</v>
      </c>
      <c r="V216" s="5">
        <f t="shared" ca="1" si="118"/>
        <v>1.8109569313045597E-11</v>
      </c>
      <c r="W216" s="5">
        <f t="shared" ca="1" si="132"/>
        <v>4.7345173322035502E-11</v>
      </c>
      <c r="X216" s="5">
        <f t="shared" ca="1" si="133"/>
        <v>108.76594937670178</v>
      </c>
      <c r="Y216" s="5">
        <f t="shared" ca="1" si="134"/>
        <v>109.73394689469659</v>
      </c>
      <c r="Z216" s="5">
        <f t="shared" ca="1" si="135"/>
        <v>4.3763908939369301E-5</v>
      </c>
      <c r="AA216" s="5">
        <f t="shared" ca="1" si="136"/>
        <v>2.9235604008989905E-11</v>
      </c>
      <c r="AB216" s="4">
        <f t="shared" ca="1" si="137"/>
        <v>109.73399065863475</v>
      </c>
      <c r="AC216" s="30">
        <f t="shared" ca="1" si="138"/>
        <v>8.9002237141353469E-3</v>
      </c>
      <c r="AD216" s="30">
        <f t="shared" ca="1" si="139"/>
        <v>8.9002237141354405E-3</v>
      </c>
      <c r="AE216" s="32">
        <f t="shared" ca="1" si="140"/>
        <v>-9.3675067702747583E-17</v>
      </c>
      <c r="AF216" s="4">
        <f t="shared" si="119"/>
        <v>0.20399999999999999</v>
      </c>
      <c r="AG216" s="4">
        <f t="shared" ca="1" si="120"/>
        <v>3.9127853473522562</v>
      </c>
      <c r="AH216" s="4">
        <f t="shared" ca="1" si="121"/>
        <v>3.8902021677709837</v>
      </c>
      <c r="AI216" s="8">
        <f t="shared" ca="1" si="141"/>
        <v>-4.5618814789483153E-5</v>
      </c>
      <c r="AJ216" s="4">
        <f t="shared" ca="1" si="122"/>
        <v>2.5872186485030244E-5</v>
      </c>
      <c r="AK216" s="4">
        <f t="shared" ca="1" si="142"/>
        <v>3.6273177286416528E-6</v>
      </c>
      <c r="AL216" s="4">
        <f t="shared" ca="1" si="123"/>
        <v>-4.5618814789483153E-5</v>
      </c>
      <c r="AM216" s="5">
        <f t="shared" ca="1" si="143"/>
        <v>-4.3763908939369301E-5</v>
      </c>
      <c r="AN216" s="5">
        <f t="shared" ca="1" si="144"/>
        <v>-2.9235604008989905E-11</v>
      </c>
      <c r="AO216" s="5">
        <f t="shared" ca="1" si="124"/>
        <v>2.0698577120083421E-9</v>
      </c>
      <c r="AQ216" s="24">
        <f t="shared" ca="1" si="145"/>
        <v>-2.151699956087271E-5</v>
      </c>
      <c r="AT216">
        <v>209</v>
      </c>
      <c r="AU216" s="12">
        <v>1.1270448872686161</v>
      </c>
      <c r="AV216" s="12">
        <v>1.899151672051357</v>
      </c>
      <c r="AW216" s="12">
        <v>31.889432652421828</v>
      </c>
    </row>
    <row r="217" spans="2:49" x14ac:dyDescent="0.2">
      <c r="B217" s="2">
        <v>201</v>
      </c>
      <c r="C217">
        <f t="shared" ca="1" si="110"/>
        <v>0.51983704449401935</v>
      </c>
      <c r="D217">
        <f ca="1">SQRT(-2*LN(C217))</f>
        <v>1.1438880124314745</v>
      </c>
      <c r="E217">
        <f ca="1">D217*COS(2*PI()*C218)</f>
        <v>-8.0517293719749999E-2</v>
      </c>
      <c r="F217">
        <f t="shared" ca="1" si="111"/>
        <v>0.52430927727343746</v>
      </c>
      <c r="G217">
        <f ca="1">SQRT(-2*LN(F217))</f>
        <v>1.1363745377034697</v>
      </c>
      <c r="H217">
        <f ca="1">G217*COS(2*PI()*F218)</f>
        <v>0.68217575406778419</v>
      </c>
      <c r="I217" s="8">
        <f t="shared" ca="1" si="112"/>
        <v>6.9896547092554305E-6</v>
      </c>
      <c r="J217" s="14">
        <f t="shared" ca="1" si="113"/>
        <v>3.1622776601652894E-3</v>
      </c>
      <c r="K217" s="14">
        <f t="shared" ca="1" si="114"/>
        <v>1.4539252928247315E-4</v>
      </c>
      <c r="L217" s="8">
        <f t="shared" ca="1" si="125"/>
        <v>109.73322366129122</v>
      </c>
      <c r="M217" s="8">
        <f t="shared" ca="1" si="126"/>
        <v>109.74917805222566</v>
      </c>
      <c r="N217" s="14">
        <f t="shared" ca="1" si="115"/>
        <v>4.7155697753065162E-4</v>
      </c>
      <c r="O217" s="8">
        <f t="shared" ca="1" si="127"/>
        <v>7.6699734352592358E-4</v>
      </c>
      <c r="P217" s="8">
        <f t="shared" ca="1" si="128"/>
        <v>7.6735902647501067E-4</v>
      </c>
      <c r="Q217" s="25">
        <f t="shared" si="116"/>
        <v>8.000320008538786E-5</v>
      </c>
      <c r="R217" s="8">
        <f t="shared" ca="1" si="129"/>
        <v>7.6699734352592358E-4</v>
      </c>
      <c r="S217" s="5">
        <f t="shared" ca="1" si="117"/>
        <v>6.1362241939065437E-8</v>
      </c>
      <c r="T217" s="8">
        <f t="shared" ca="1" si="130"/>
        <v>1.1151568372817196E-7</v>
      </c>
      <c r="U217" s="8">
        <f t="shared" ca="1" si="131"/>
        <v>5.3610465941623771E-9</v>
      </c>
      <c r="V217" s="5">
        <f t="shared" ca="1" si="118"/>
        <v>4.2890088333985978E-13</v>
      </c>
      <c r="W217" s="5">
        <f t="shared" ca="1" si="132"/>
        <v>2.5280389283442044E-12</v>
      </c>
      <c r="X217" s="5">
        <f t="shared" ca="1" si="133"/>
        <v>109.73399065863475</v>
      </c>
      <c r="Y217" s="5">
        <f t="shared" ca="1" si="134"/>
        <v>109.74994541125213</v>
      </c>
      <c r="Z217" s="5">
        <f t="shared" ca="1" si="135"/>
        <v>5.0153441789106519E-8</v>
      </c>
      <c r="AA217" s="5">
        <f t="shared" ca="1" si="136"/>
        <v>2.0991380450043444E-12</v>
      </c>
      <c r="AB217" s="4">
        <f t="shared" ca="1" si="137"/>
        <v>109.74994546140768</v>
      </c>
      <c r="AC217" s="30">
        <f t="shared" ca="1" si="138"/>
        <v>1.4539526610812814E-4</v>
      </c>
      <c r="AD217" s="30">
        <f t="shared" ca="1" si="139"/>
        <v>1.4539526610817761E-4</v>
      </c>
      <c r="AE217" s="32">
        <f t="shared" ca="1" si="140"/>
        <v>-4.946672411965114E-17</v>
      </c>
      <c r="AF217" s="4">
        <f t="shared" si="119"/>
        <v>0.2</v>
      </c>
      <c r="AG217" s="4">
        <f t="shared" ca="1" si="120"/>
        <v>4.3441874447688713</v>
      </c>
      <c r="AH217" s="4">
        <f t="shared" ca="1" si="121"/>
        <v>4.3218267649938733</v>
      </c>
      <c r="AI217" s="8">
        <f t="shared" ca="1" si="141"/>
        <v>-6.9896058543239548E-6</v>
      </c>
      <c r="AJ217" s="4">
        <f t="shared" ca="1" si="122"/>
        <v>3.6273177286416528E-6</v>
      </c>
      <c r="AK217" s="4">
        <f t="shared" ca="1" si="142"/>
        <v>2.8719674044770487E-6</v>
      </c>
      <c r="AL217" s="4">
        <f t="shared" ca="1" si="123"/>
        <v>-6.9896058543239548E-6</v>
      </c>
      <c r="AM217" s="5">
        <f t="shared" ca="1" si="143"/>
        <v>-5.0153441789106519E-8</v>
      </c>
      <c r="AN217" s="5">
        <f t="shared" ca="1" si="144"/>
        <v>-2.0991380450043444E-12</v>
      </c>
      <c r="AO217" s="5">
        <f t="shared" ca="1" si="124"/>
        <v>2.9019702601779278E-10</v>
      </c>
      <c r="AQ217" s="24">
        <f t="shared" ca="1" si="145"/>
        <v>7.0548498026347045E-7</v>
      </c>
      <c r="AT217">
        <v>210</v>
      </c>
      <c r="AU217" s="12">
        <v>8.5964795973615278</v>
      </c>
      <c r="AV217" s="12">
        <v>3.4834989193854842</v>
      </c>
      <c r="AW217" s="12">
        <v>-0.63820388578696396</v>
      </c>
    </row>
    <row r="218" spans="2:49" x14ac:dyDescent="0.2">
      <c r="B218" s="2">
        <v>202</v>
      </c>
      <c r="C218">
        <f t="shared" ca="1" si="110"/>
        <v>0.73878794876491449</v>
      </c>
      <c r="D218" t="s">
        <v>10</v>
      </c>
      <c r="E218">
        <f ca="1">D217*SIN(2*PI()*C218)</f>
        <v>-1.1410507220962953</v>
      </c>
      <c r="F218">
        <f t="shared" ca="1" si="111"/>
        <v>0.85247784589144349</v>
      </c>
      <c r="G218" t="s">
        <v>10</v>
      </c>
      <c r="H218">
        <f ca="1">G217*SIN(2*PI()*F218)</f>
        <v>-0.90883625065400231</v>
      </c>
      <c r="I218" s="8">
        <f t="shared" ca="1" si="112"/>
        <v>5.6410423900595207E-6</v>
      </c>
      <c r="J218" s="14">
        <f t="shared" ca="1" si="113"/>
        <v>3.1622776601663667E-3</v>
      </c>
      <c r="K218" s="14">
        <f t="shared" ca="1" si="114"/>
        <v>-3.2031780511595498E-3</v>
      </c>
      <c r="L218" s="8">
        <f t="shared" ca="1" si="125"/>
        <v>109.7493263608054</v>
      </c>
      <c r="M218" s="8">
        <f t="shared" ca="1" si="126"/>
        <v>109.39777972747692</v>
      </c>
      <c r="N218" s="14">
        <f t="shared" ca="1" si="115"/>
        <v>-5.346555352028215E-4</v>
      </c>
      <c r="O218" s="8">
        <f t="shared" ca="1" si="127"/>
        <v>6.1910060228177993E-4</v>
      </c>
      <c r="P218" s="8">
        <f t="shared" ca="1" si="128"/>
        <v>6.187695967179226E-4</v>
      </c>
      <c r="Q218" s="25">
        <f t="shared" si="116"/>
        <v>8.000320008538786E-5</v>
      </c>
      <c r="R218" s="8">
        <f t="shared" ca="1" si="129"/>
        <v>6.1910060228177993E-4</v>
      </c>
      <c r="S218" s="5">
        <f t="shared" ca="1" si="117"/>
        <v>4.9530029357333369E-8</v>
      </c>
      <c r="T218" s="8">
        <f t="shared" ca="1" si="130"/>
        <v>-1.9830894606886552E-6</v>
      </c>
      <c r="U218" s="8">
        <f t="shared" ca="1" si="131"/>
        <v>3.4923727411829012E-9</v>
      </c>
      <c r="V218" s="5">
        <f t="shared" ca="1" si="118"/>
        <v>2.7940099518561009E-13</v>
      </c>
      <c r="W218" s="5">
        <f t="shared" ca="1" si="132"/>
        <v>-1.8672164170648888E-12</v>
      </c>
      <c r="X218" s="5">
        <f t="shared" ca="1" si="133"/>
        <v>109.74994546140768</v>
      </c>
      <c r="Y218" s="5">
        <f t="shared" ca="1" si="134"/>
        <v>109.39839849707363</v>
      </c>
      <c r="Z218" s="5">
        <f t="shared" ca="1" si="135"/>
        <v>-2.0326194900459884E-6</v>
      </c>
      <c r="AA218" s="5">
        <f t="shared" ca="1" si="136"/>
        <v>-2.1466174122504989E-12</v>
      </c>
      <c r="AB218" s="4">
        <f t="shared" ca="1" si="137"/>
        <v>109.39839646445199</v>
      </c>
      <c r="AC218" s="30">
        <f t="shared" ca="1" si="138"/>
        <v>-3.2031815184755397E-3</v>
      </c>
      <c r="AD218" s="30">
        <f t="shared" ca="1" si="139"/>
        <v>-3.203181518475531E-3</v>
      </c>
      <c r="AE218" s="32">
        <f t="shared" ca="1" si="140"/>
        <v>-8.6736173798840355E-18</v>
      </c>
      <c r="AF218" s="4">
        <f t="shared" si="119"/>
        <v>0.19600000000000001</v>
      </c>
      <c r="AG218" s="4">
        <f t="shared" ca="1" si="120"/>
        <v>4.3910199039036248</v>
      </c>
      <c r="AH218" s="4">
        <f t="shared" ca="1" si="121"/>
        <v>4.3688839602824459</v>
      </c>
      <c r="AI218" s="8">
        <f t="shared" ca="1" si="141"/>
        <v>-5.6410105688797785E-6</v>
      </c>
      <c r="AJ218" s="4">
        <f t="shared" ca="1" si="122"/>
        <v>2.8719674044770487E-6</v>
      </c>
      <c r="AK218" s="4">
        <f t="shared" ca="1" si="142"/>
        <v>4.6590829769893854E-6</v>
      </c>
      <c r="AL218" s="4">
        <f t="shared" ca="1" si="123"/>
        <v>-5.6410105688797785E-6</v>
      </c>
      <c r="AM218" s="5">
        <f t="shared" ca="1" si="143"/>
        <v>2.0326194900459884E-6</v>
      </c>
      <c r="AN218" s="5">
        <f t="shared" ca="1" si="144"/>
        <v>2.1466174122504989E-12</v>
      </c>
      <c r="AO218" s="5">
        <f t="shared" ca="1" si="124"/>
        <v>2.2976658289908936E-10</v>
      </c>
      <c r="AQ218" s="24">
        <f t="shared" ca="1" si="145"/>
        <v>2.4573583073396304E-7</v>
      </c>
      <c r="AT218">
        <v>211</v>
      </c>
      <c r="AU218" s="12">
        <v>1.2124870012902564</v>
      </c>
      <c r="AV218" s="12">
        <v>-6.343315143618951</v>
      </c>
      <c r="AW218" s="12">
        <v>-40.781013413557183</v>
      </c>
    </row>
    <row r="219" spans="2:49" x14ac:dyDescent="0.2">
      <c r="B219" s="2">
        <v>203</v>
      </c>
      <c r="C219">
        <f t="shared" ca="1" si="110"/>
        <v>0.83474989993983728</v>
      </c>
      <c r="D219">
        <f ca="1">SQRT(-2*LN(C219))</f>
        <v>0.60103763613737082</v>
      </c>
      <c r="E219">
        <f ca="1">D219*COS(2*PI()*C220)</f>
        <v>-0.59376013879436451</v>
      </c>
      <c r="F219">
        <f t="shared" ca="1" si="111"/>
        <v>0.25252946437933665</v>
      </c>
      <c r="G219">
        <f ca="1">SQRT(-2*LN(F219))</f>
        <v>1.6590523478560333</v>
      </c>
      <c r="H219">
        <f ca="1">G219*COS(2*PI()*F220)</f>
        <v>0.55117459685946446</v>
      </c>
      <c r="I219" s="8">
        <f t="shared" ca="1" si="112"/>
        <v>9.0876469902293795E-6</v>
      </c>
      <c r="J219" s="14">
        <f t="shared" ca="1" si="113"/>
        <v>3.1622776601631561E-3</v>
      </c>
      <c r="K219" s="14">
        <f t="shared" ca="1" si="114"/>
        <v>-1.4765432581751448E-3</v>
      </c>
      <c r="L219" s="8">
        <f t="shared" ca="1" si="125"/>
        <v>109.39740229947824</v>
      </c>
      <c r="M219" s="8">
        <f t="shared" ca="1" si="126"/>
        <v>109.23587230265107</v>
      </c>
      <c r="N219" s="14">
        <f t="shared" ca="1" si="115"/>
        <v>3.8866893510514089E-4</v>
      </c>
      <c r="O219" s="8">
        <f t="shared" ca="1" si="127"/>
        <v>9.9416497374576617E-4</v>
      </c>
      <c r="P219" s="8">
        <f t="shared" ca="1" si="128"/>
        <v>9.9455137478743068E-4</v>
      </c>
      <c r="Q219" s="25">
        <f t="shared" si="116"/>
        <v>8.000320008538786E-5</v>
      </c>
      <c r="R219" s="8">
        <f t="shared" ca="1" si="129"/>
        <v>9.9416497374576617E-4</v>
      </c>
      <c r="S219" s="5">
        <f t="shared" ca="1" si="117"/>
        <v>7.9536379312466897E-8</v>
      </c>
      <c r="T219" s="8">
        <f t="shared" ca="1" si="130"/>
        <v>-1.4679275894981809E-6</v>
      </c>
      <c r="U219" s="8">
        <f t="shared" ca="1" si="131"/>
        <v>9.0346203314521821E-9</v>
      </c>
      <c r="V219" s="5">
        <f t="shared" ca="1" si="118"/>
        <v>7.2279853807268209E-13</v>
      </c>
      <c r="W219" s="5">
        <f t="shared" ca="1" si="132"/>
        <v>3.5114762633047746E-12</v>
      </c>
      <c r="X219" s="5">
        <f t="shared" ca="1" si="133"/>
        <v>109.39839646445199</v>
      </c>
      <c r="Y219" s="5">
        <f t="shared" ca="1" si="134"/>
        <v>109.23686685402586</v>
      </c>
      <c r="Z219" s="5">
        <f t="shared" ca="1" si="135"/>
        <v>-1.5474639688106478E-6</v>
      </c>
      <c r="AA219" s="5">
        <f t="shared" ca="1" si="136"/>
        <v>2.7886777252320925E-12</v>
      </c>
      <c r="AB219" s="4">
        <f t="shared" ca="1" si="137"/>
        <v>109.23686530656468</v>
      </c>
      <c r="AC219" s="30">
        <f t="shared" ca="1" si="138"/>
        <v>-1.4765404531299486E-3</v>
      </c>
      <c r="AD219" s="30">
        <f t="shared" ca="1" si="139"/>
        <v>-1.476540453129907E-3</v>
      </c>
      <c r="AE219" s="32">
        <f t="shared" ca="1" si="140"/>
        <v>-4.163336342344337E-17</v>
      </c>
      <c r="AF219" s="4">
        <f t="shared" si="119"/>
        <v>0.192</v>
      </c>
      <c r="AG219" s="4">
        <f t="shared" ca="1" si="120"/>
        <v>4.2862049891627034</v>
      </c>
      <c r="AH219" s="4">
        <f t="shared" ca="1" si="121"/>
        <v>4.2642960868624966</v>
      </c>
      <c r="AI219" s="8">
        <f t="shared" ca="1" si="141"/>
        <v>-9.0875644056520599E-6</v>
      </c>
      <c r="AJ219" s="4">
        <f t="shared" ca="1" si="122"/>
        <v>4.6590829769893854E-6</v>
      </c>
      <c r="AK219" s="4">
        <f t="shared" ca="1" si="142"/>
        <v>5.217099930417959E-6</v>
      </c>
      <c r="AL219" s="4">
        <f t="shared" ca="1" si="123"/>
        <v>-9.0875644056520599E-6</v>
      </c>
      <c r="AM219" s="5">
        <f t="shared" ca="1" si="143"/>
        <v>1.5474639688106478E-6</v>
      </c>
      <c r="AN219" s="5">
        <f t="shared" ca="1" si="144"/>
        <v>-2.7886777252320925E-12</v>
      </c>
      <c r="AO219" s="5">
        <f t="shared" ca="1" si="124"/>
        <v>3.7274154762250634E-10</v>
      </c>
      <c r="AQ219" s="24">
        <f t="shared" ca="1" si="145"/>
        <v>9.898169682519713E-7</v>
      </c>
      <c r="AT219">
        <v>212</v>
      </c>
      <c r="AU219" s="12">
        <v>-2.3858643897390803</v>
      </c>
      <c r="AV219" s="12">
        <v>-5.6956404471185529</v>
      </c>
      <c r="AW219" s="12">
        <v>-3.5692738439103637</v>
      </c>
    </row>
    <row r="220" spans="2:49" x14ac:dyDescent="0.2">
      <c r="B220" s="2">
        <v>204</v>
      </c>
      <c r="C220">
        <f t="shared" ca="1" si="110"/>
        <v>0.52479216825104968</v>
      </c>
      <c r="D220" t="s">
        <v>10</v>
      </c>
      <c r="E220">
        <f ca="1">D219*SIN(2*PI()*C220)</f>
        <v>-9.3247721862228711E-2</v>
      </c>
      <c r="F220">
        <f t="shared" ca="1" si="111"/>
        <v>0.80389925193006395</v>
      </c>
      <c r="G220" t="s">
        <v>10</v>
      </c>
      <c r="H220">
        <f ca="1">G219*SIN(2*PI()*F220)</f>
        <v>-1.5648198799553332</v>
      </c>
      <c r="I220" s="8">
        <f t="shared" ca="1" si="112"/>
        <v>1.0245068728027285E-5</v>
      </c>
      <c r="J220" s="14">
        <f t="shared" ca="1" si="113"/>
        <v>3.162277660161741E-3</v>
      </c>
      <c r="K220" s="14">
        <f t="shared" ca="1" si="114"/>
        <v>1.0513033810077843E-4</v>
      </c>
      <c r="L220" s="8">
        <f t="shared" ca="1" si="125"/>
        <v>109.23574617883752</v>
      </c>
      <c r="M220" s="8">
        <f t="shared" ca="1" si="126"/>
        <v>109.24723016976598</v>
      </c>
      <c r="N220" s="14">
        <f t="shared" ca="1" si="115"/>
        <v>-9.4922818733944592E-4</v>
      </c>
      <c r="O220" s="8">
        <f t="shared" ca="1" si="127"/>
        <v>1.1191277271595341E-3</v>
      </c>
      <c r="P220" s="8">
        <f t="shared" ca="1" si="128"/>
        <v>1.1180654195756812E-3</v>
      </c>
      <c r="Q220" s="25">
        <f t="shared" si="116"/>
        <v>8.000320008538786E-5</v>
      </c>
      <c r="R220" s="8">
        <f t="shared" ca="1" si="129"/>
        <v>1.1191277271595341E-3</v>
      </c>
      <c r="S220" s="5">
        <f t="shared" ca="1" si="117"/>
        <v>8.9533799477049563E-8</v>
      </c>
      <c r="T220" s="8">
        <f t="shared" ca="1" si="130"/>
        <v>1.1765427633423754E-7</v>
      </c>
      <c r="U220" s="8">
        <f t="shared" ca="1" si="131"/>
        <v>1.1465540480190395E-8</v>
      </c>
      <c r="V220" s="5">
        <f t="shared" ca="1" si="118"/>
        <v>9.1727992912378622E-13</v>
      </c>
      <c r="W220" s="5">
        <f t="shared" ca="1" si="132"/>
        <v>-1.0883414206878169E-11</v>
      </c>
      <c r="X220" s="5">
        <f t="shared" ca="1" si="133"/>
        <v>109.23686530656468</v>
      </c>
      <c r="Y220" s="5">
        <f t="shared" ca="1" si="134"/>
        <v>109.24834823518556</v>
      </c>
      <c r="Z220" s="5">
        <f t="shared" ca="1" si="135"/>
        <v>2.8120476857187981E-8</v>
      </c>
      <c r="AA220" s="5">
        <f t="shared" ca="1" si="136"/>
        <v>-1.1800694136001954E-11</v>
      </c>
      <c r="AB220" s="4">
        <f t="shared" ca="1" si="137"/>
        <v>109.24834826329425</v>
      </c>
      <c r="AC220" s="30">
        <f t="shared" ca="1" si="138"/>
        <v>1.0511979355443124E-4</v>
      </c>
      <c r="AD220" s="30">
        <f t="shared" ca="1" si="139"/>
        <v>1.0511979355447722E-4</v>
      </c>
      <c r="AE220" s="32">
        <f t="shared" ca="1" si="140"/>
        <v>-4.5983724640541457E-17</v>
      </c>
      <c r="AF220" s="4">
        <f t="shared" si="119"/>
        <v>0.188</v>
      </c>
      <c r="AG220" s="4">
        <f t="shared" ca="1" si="120"/>
        <v>4.2594840973579071</v>
      </c>
      <c r="AH220" s="4">
        <f t="shared" ca="1" si="121"/>
        <v>4.237804613969228</v>
      </c>
      <c r="AI220" s="8">
        <f t="shared" ca="1" si="141"/>
        <v>-1.0244963767669368E-5</v>
      </c>
      <c r="AJ220" s="4">
        <f t="shared" ca="1" si="122"/>
        <v>5.217099930417959E-6</v>
      </c>
      <c r="AK220" s="4">
        <f t="shared" ca="1" si="142"/>
        <v>4.1399819294877073E-6</v>
      </c>
      <c r="AL220" s="4">
        <f t="shared" ca="1" si="123"/>
        <v>-1.0244963767669368E-5</v>
      </c>
      <c r="AM220" s="5">
        <f t="shared" ca="1" si="143"/>
        <v>-2.8120476857187981E-8</v>
      </c>
      <c r="AN220" s="5">
        <f t="shared" ca="1" si="144"/>
        <v>1.1800694136001954E-11</v>
      </c>
      <c r="AO220" s="5">
        <f t="shared" ca="1" si="124"/>
        <v>4.1738468959869107E-10</v>
      </c>
      <c r="AQ220" s="24">
        <f t="shared" ca="1" si="145"/>
        <v>1.0494267094567984E-6</v>
      </c>
      <c r="AT220">
        <v>213</v>
      </c>
      <c r="AU220" s="12">
        <v>4.9893838717612748</v>
      </c>
      <c r="AV220" s="12">
        <v>-44.058322657205075</v>
      </c>
      <c r="AW220" s="12">
        <v>-6.4133721959218493</v>
      </c>
    </row>
    <row r="221" spans="2:49" x14ac:dyDescent="0.2">
      <c r="B221" s="2">
        <v>205</v>
      </c>
      <c r="C221">
        <f t="shared" ca="1" si="110"/>
        <v>4.3094936224814306E-2</v>
      </c>
      <c r="D221">
        <f ca="1">SQRT(-2*LN(C221))</f>
        <v>2.5077279668090928</v>
      </c>
      <c r="E221">
        <f ca="1">D221*COS(2*PI()*C222)</f>
        <v>-0.65099489896219476</v>
      </c>
      <c r="F221">
        <f t="shared" ca="1" si="111"/>
        <v>0.56189602295203167</v>
      </c>
      <c r="G221">
        <f ca="1">SQRT(-2*LN(F221))</f>
        <v>1.0737210613061907</v>
      </c>
      <c r="H221">
        <f ca="1">G221*COS(2*PI()*F222)</f>
        <v>0.85426044571376114</v>
      </c>
      <c r="I221" s="8">
        <f t="shared" ca="1" si="112"/>
        <v>8.2940241073611037E-6</v>
      </c>
      <c r="J221" s="14">
        <f t="shared" ca="1" si="113"/>
        <v>3.1622776601640287E-3</v>
      </c>
      <c r="K221" s="14">
        <f t="shared" ca="1" si="114"/>
        <v>-1.6572518649036194E-3</v>
      </c>
      <c r="L221" s="8">
        <f t="shared" ca="1" si="125"/>
        <v>109.24744216237528</v>
      </c>
      <c r="M221" s="8">
        <f t="shared" ca="1" si="126"/>
        <v>109.06639163511574</v>
      </c>
      <c r="N221" s="14">
        <f t="shared" ca="1" si="115"/>
        <v>5.8045014071161916E-4</v>
      </c>
      <c r="O221" s="8">
        <f t="shared" ca="1" si="127"/>
        <v>9.0610091896227841E-4</v>
      </c>
      <c r="P221" s="8">
        <f t="shared" ca="1" si="128"/>
        <v>9.06626865368189E-4</v>
      </c>
      <c r="Q221" s="25">
        <f t="shared" si="116"/>
        <v>8.000320008538786E-5</v>
      </c>
      <c r="R221" s="8">
        <f t="shared" ca="1" si="129"/>
        <v>9.0610091896227841E-4</v>
      </c>
      <c r="S221" s="5">
        <f t="shared" ca="1" si="117"/>
        <v>7.2490973117292972E-8</v>
      </c>
      <c r="T221" s="8">
        <f t="shared" ca="1" si="130"/>
        <v>-1.5016374377411192E-6</v>
      </c>
      <c r="U221" s="8">
        <f t="shared" ca="1" si="131"/>
        <v>7.5152228655751878E-9</v>
      </c>
      <c r="V221" s="5">
        <f t="shared" ca="1" si="118"/>
        <v>6.0124187860089365E-13</v>
      </c>
      <c r="W221" s="5">
        <f t="shared" ca="1" si="132"/>
        <v>4.3622121698022958E-12</v>
      </c>
      <c r="X221" s="5">
        <f t="shared" ca="1" si="133"/>
        <v>109.24834826329425</v>
      </c>
      <c r="Y221" s="5">
        <f t="shared" ca="1" si="134"/>
        <v>109.06729826198111</v>
      </c>
      <c r="Z221" s="5">
        <f t="shared" ca="1" si="135"/>
        <v>-1.5741284108584122E-6</v>
      </c>
      <c r="AA221" s="5">
        <f t="shared" ca="1" si="136"/>
        <v>3.7609702912014023E-12</v>
      </c>
      <c r="AB221" s="4">
        <f t="shared" ca="1" si="137"/>
        <v>109.06729668785647</v>
      </c>
      <c r="AC221" s="30">
        <f t="shared" ca="1" si="138"/>
        <v>-1.6572477141845177E-3</v>
      </c>
      <c r="AD221" s="30">
        <f t="shared" ca="1" si="139"/>
        <v>-1.6572477141846293E-3</v>
      </c>
      <c r="AE221" s="32">
        <f t="shared" ca="1" si="140"/>
        <v>1.1167282376600696E-16</v>
      </c>
      <c r="AF221" s="4">
        <f t="shared" si="119"/>
        <v>0.184</v>
      </c>
      <c r="AG221" s="4">
        <f t="shared" ca="1" si="120"/>
        <v>4.3064717450142904</v>
      </c>
      <c r="AH221" s="4">
        <f t="shared" ca="1" si="121"/>
        <v>4.2850241344247628</v>
      </c>
      <c r="AI221" s="8">
        <f t="shared" ca="1" si="141"/>
        <v>-8.2939553170957581E-6</v>
      </c>
      <c r="AJ221" s="4">
        <f t="shared" ca="1" si="122"/>
        <v>4.1399819294877073E-6</v>
      </c>
      <c r="AK221" s="4">
        <f t="shared" ca="1" si="142"/>
        <v>4.8097279250372375E-6</v>
      </c>
      <c r="AL221" s="4">
        <f t="shared" ca="1" si="123"/>
        <v>-8.2939553170957581E-6</v>
      </c>
      <c r="AM221" s="5">
        <f t="shared" ca="1" si="143"/>
        <v>1.5741284108584122E-6</v>
      </c>
      <c r="AN221" s="5">
        <f t="shared" ca="1" si="144"/>
        <v>-3.7609702912014023E-12</v>
      </c>
      <c r="AO221" s="5">
        <f t="shared" ca="1" si="124"/>
        <v>3.3121180265469513E-10</v>
      </c>
      <c r="AQ221" s="24">
        <f t="shared" ca="1" si="145"/>
        <v>9.047098661412456E-7</v>
      </c>
      <c r="AT221">
        <v>214</v>
      </c>
      <c r="AU221" s="12">
        <v>0.35002901727258301</v>
      </c>
      <c r="AV221" s="12">
        <v>1.2735662991960219</v>
      </c>
      <c r="AW221" s="12">
        <v>-7.8444207737760472</v>
      </c>
    </row>
    <row r="222" spans="2:49" x14ac:dyDescent="0.2">
      <c r="B222" s="2">
        <v>206</v>
      </c>
      <c r="C222">
        <f t="shared" ca="1" si="110"/>
        <v>0.29179461664174611</v>
      </c>
      <c r="D222" t="s">
        <v>10</v>
      </c>
      <c r="E222">
        <f ca="1">D221*SIN(2*PI()*C222)</f>
        <v>2.4217566345612989</v>
      </c>
      <c r="F222">
        <f t="shared" ca="1" si="111"/>
        <v>0.89642407193156937</v>
      </c>
      <c r="G222" t="s">
        <v>10</v>
      </c>
      <c r="H222">
        <f ca="1">G221*SIN(2*PI()*F222)</f>
        <v>-0.65047368000666916</v>
      </c>
      <c r="I222" s="8">
        <f t="shared" ca="1" si="112"/>
        <v>9.6924112659871316E-6</v>
      </c>
      <c r="J222" s="14">
        <f t="shared" ca="1" si="113"/>
        <v>3.162277660162438E-3</v>
      </c>
      <c r="K222" s="14">
        <f t="shared" ca="1" si="114"/>
        <v>8.0908221240343359E-3</v>
      </c>
      <c r="L222" s="8">
        <f t="shared" ca="1" si="125"/>
        <v>109.06623957300729</v>
      </c>
      <c r="M222" s="8">
        <f t="shared" ca="1" si="126"/>
        <v>109.94867511712981</v>
      </c>
      <c r="N222" s="14">
        <f t="shared" ca="1" si="115"/>
        <v>-3.7132671852524446E-4</v>
      </c>
      <c r="O222" s="8">
        <f t="shared" ca="1" si="127"/>
        <v>1.0571148491762673E-3</v>
      </c>
      <c r="P222" s="8">
        <f t="shared" ca="1" si="128"/>
        <v>1.0567223141882184E-3</v>
      </c>
      <c r="Q222" s="25">
        <f t="shared" si="116"/>
        <v>8.000320008538786E-5</v>
      </c>
      <c r="R222" s="8">
        <f t="shared" ca="1" si="129"/>
        <v>1.0571148491762673E-3</v>
      </c>
      <c r="S222" s="5">
        <f t="shared" ca="1" si="117"/>
        <v>8.457257079188352E-8</v>
      </c>
      <c r="T222" s="8">
        <f t="shared" ca="1" si="130"/>
        <v>8.5529282093605633E-6</v>
      </c>
      <c r="U222" s="8">
        <f t="shared" ca="1" si="131"/>
        <v>1.0245991873598341E-8</v>
      </c>
      <c r="V222" s="5">
        <f t="shared" ca="1" si="118"/>
        <v>8.1971213793674608E-13</v>
      </c>
      <c r="W222" s="5">
        <f t="shared" ca="1" si="132"/>
        <v>-3.8046105404595935E-12</v>
      </c>
      <c r="X222" s="5">
        <f t="shared" ca="1" si="133"/>
        <v>109.06729668785647</v>
      </c>
      <c r="Y222" s="5">
        <f t="shared" ca="1" si="134"/>
        <v>109.949731839444</v>
      </c>
      <c r="Z222" s="5">
        <f t="shared" ca="1" si="135"/>
        <v>8.4683556385686796E-6</v>
      </c>
      <c r="AA222" s="5">
        <f t="shared" ca="1" si="136"/>
        <v>-4.6243226783963399E-12</v>
      </c>
      <c r="AB222" s="4">
        <f t="shared" ca="1" si="137"/>
        <v>109.94974030779503</v>
      </c>
      <c r="AC222" s="30">
        <f t="shared" ca="1" si="138"/>
        <v>8.0908177495593314E-3</v>
      </c>
      <c r="AD222" s="30">
        <f t="shared" ca="1" si="139"/>
        <v>8.0908177495591475E-3</v>
      </c>
      <c r="AE222" s="32">
        <f t="shared" ca="1" si="140"/>
        <v>1.8388068845354155E-16</v>
      </c>
      <c r="AF222" s="4">
        <f t="shared" si="119"/>
        <v>0.18</v>
      </c>
      <c r="AG222" s="4">
        <f t="shared" ca="1" si="120"/>
        <v>4.2718633613603885</v>
      </c>
      <c r="AH222" s="4">
        <f t="shared" ca="1" si="121"/>
        <v>4.2506501579247917</v>
      </c>
      <c r="AI222" s="8">
        <f t="shared" ca="1" si="141"/>
        <v>-9.6923173240615057E-6</v>
      </c>
      <c r="AJ222" s="4">
        <f t="shared" ca="1" si="122"/>
        <v>4.8097279250372375E-6</v>
      </c>
      <c r="AK222" s="4">
        <f t="shared" ca="1" si="142"/>
        <v>5.9211816778856666E-7</v>
      </c>
      <c r="AL222" s="4">
        <f t="shared" ca="1" si="123"/>
        <v>-9.6923173240615057E-6</v>
      </c>
      <c r="AM222" s="5">
        <f t="shared" ca="1" si="143"/>
        <v>-8.4683556385686796E-6</v>
      </c>
      <c r="AN222" s="5">
        <f t="shared" ca="1" si="144"/>
        <v>4.6243226783963399E-12</v>
      </c>
      <c r="AO222" s="5">
        <f t="shared" ca="1" si="124"/>
        <v>3.847936255430315E-10</v>
      </c>
      <c r="AQ222" s="24">
        <f t="shared" ca="1" si="145"/>
        <v>-4.2503564633717866E-6</v>
      </c>
      <c r="AT222">
        <v>215</v>
      </c>
      <c r="AU222" s="12">
        <v>-5.8289803520810164</v>
      </c>
      <c r="AV222" s="12">
        <v>12.849387283975501</v>
      </c>
      <c r="AW222" s="12">
        <v>-10.646858074769986</v>
      </c>
    </row>
    <row r="223" spans="2:49" x14ac:dyDescent="0.2">
      <c r="B223" s="2">
        <v>207</v>
      </c>
      <c r="C223">
        <f t="shared" ca="1" si="110"/>
        <v>0.76038120229961248</v>
      </c>
      <c r="D223">
        <f ca="1">SQRT(-2*LN(C223))</f>
        <v>0.7401829361431892</v>
      </c>
      <c r="E223">
        <f ca="1">D223*COS(2*PI()*C224)</f>
        <v>0.71396133521382388</v>
      </c>
      <c r="F223">
        <f t="shared" ca="1" si="111"/>
        <v>0.45552897841898687</v>
      </c>
      <c r="G223">
        <f ca="1">SQRT(-2*LN(F223))</f>
        <v>1.2540302591115471</v>
      </c>
      <c r="H223">
        <f ca="1">G223*COS(2*PI()*F224)</f>
        <v>-0.22148146987957187</v>
      </c>
      <c r="I223" s="8">
        <f t="shared" ca="1" si="112"/>
        <v>1.2992499768923996E-6</v>
      </c>
      <c r="J223" s="14">
        <f t="shared" ca="1" si="113"/>
        <v>3.1622776601682727E-3</v>
      </c>
      <c r="K223" s="14">
        <f t="shared" ca="1" si="114"/>
        <v>2.6612789130584513E-3</v>
      </c>
      <c r="L223" s="8">
        <f t="shared" ca="1" si="125"/>
        <v>109.94959745578308</v>
      </c>
      <c r="M223" s="8">
        <f t="shared" ca="1" si="126"/>
        <v>110.24220400099142</v>
      </c>
      <c r="N223" s="14">
        <f t="shared" ca="1" si="115"/>
        <v>-1.0007217331431395E-4</v>
      </c>
      <c r="O223" s="8">
        <f t="shared" ca="1" si="127"/>
        <v>1.4285201195375481E-4</v>
      </c>
      <c r="P223" s="8">
        <f t="shared" ca="1" si="128"/>
        <v>1.4283771644245627E-4</v>
      </c>
      <c r="Q223" s="25">
        <f t="shared" si="116"/>
        <v>8.000320008538786E-5</v>
      </c>
      <c r="R223" s="8">
        <f t="shared" ca="1" si="129"/>
        <v>1.4285201195375481E-4</v>
      </c>
      <c r="S223" s="5">
        <f t="shared" ca="1" si="117"/>
        <v>1.1428618094936464E-8</v>
      </c>
      <c r="T223" s="8">
        <f t="shared" ca="1" si="130"/>
        <v>3.801690471005015E-7</v>
      </c>
      <c r="U223" s="8">
        <f t="shared" ca="1" si="131"/>
        <v>1.8560047322994873E-10</v>
      </c>
      <c r="V223" s="5">
        <f t="shared" ca="1" si="118"/>
        <v>1.4848631795758262E-14</v>
      </c>
      <c r="W223" s="5">
        <f t="shared" ca="1" si="132"/>
        <v>-1.8573442724286117E-14</v>
      </c>
      <c r="X223" s="5">
        <f t="shared" ca="1" si="133"/>
        <v>109.94974030779503</v>
      </c>
      <c r="Y223" s="5">
        <f t="shared" ca="1" si="134"/>
        <v>110.24234683870786</v>
      </c>
      <c r="Z223" s="5">
        <f t="shared" ca="1" si="135"/>
        <v>3.6874042900556503E-7</v>
      </c>
      <c r="AA223" s="5">
        <f t="shared" ca="1" si="136"/>
        <v>-3.3422074520044375E-14</v>
      </c>
      <c r="AB223" s="4">
        <f t="shared" ca="1" si="137"/>
        <v>110.24234720744826</v>
      </c>
      <c r="AC223" s="30">
        <f t="shared" ca="1" si="138"/>
        <v>2.6612786790956022E-3</v>
      </c>
      <c r="AD223" s="30">
        <f t="shared" ca="1" si="139"/>
        <v>2.6612786790955268E-3</v>
      </c>
      <c r="AE223" s="32">
        <f t="shared" ca="1" si="140"/>
        <v>7.5460471204991109E-17</v>
      </c>
      <c r="AF223" s="4">
        <f t="shared" si="119"/>
        <v>0.17599999999999999</v>
      </c>
      <c r="AG223" s="4">
        <f t="shared" ca="1" si="120"/>
        <v>4.7002449145085361</v>
      </c>
      <c r="AH223" s="4">
        <f t="shared" ca="1" si="121"/>
        <v>4.679268737545133</v>
      </c>
      <c r="AI223" s="8">
        <f t="shared" ca="1" si="141"/>
        <v>-1.2992482888440904E-6</v>
      </c>
      <c r="AJ223" s="4">
        <f t="shared" ca="1" si="122"/>
        <v>5.9211816778856666E-7</v>
      </c>
      <c r="AK223" s="4">
        <f t="shared" ca="1" si="142"/>
        <v>2.3353703215986057E-7</v>
      </c>
      <c r="AL223" s="4">
        <f t="shared" ca="1" si="123"/>
        <v>-1.2992482888440904E-6</v>
      </c>
      <c r="AM223" s="5">
        <f t="shared" ca="1" si="143"/>
        <v>-3.6874042900556503E-7</v>
      </c>
      <c r="AN223" s="5">
        <f t="shared" ca="1" si="144"/>
        <v>3.3422074520044375E-14</v>
      </c>
      <c r="AO223" s="5">
        <f t="shared" ca="1" si="124"/>
        <v>4.7371348251781962E-11</v>
      </c>
      <c r="AQ223" s="24">
        <f t="shared" ca="1" si="145"/>
        <v>-1.0111888606532641E-8</v>
      </c>
      <c r="AT223">
        <v>216</v>
      </c>
      <c r="AU223" s="12">
        <v>-7.7274862680514533E-2</v>
      </c>
      <c r="AV223" s="12">
        <v>5.1435874663722334</v>
      </c>
      <c r="AW223" s="12">
        <v>-23.522543798486371</v>
      </c>
    </row>
    <row r="224" spans="2:49" x14ac:dyDescent="0.2">
      <c r="B224" s="2">
        <v>208</v>
      </c>
      <c r="C224">
        <f t="shared" ca="1" si="110"/>
        <v>4.2489900083280907E-2</v>
      </c>
      <c r="D224" t="s">
        <v>10</v>
      </c>
      <c r="E224">
        <f ca="1">D223*SIN(2*PI()*C224)</f>
        <v>0.19526902155038903</v>
      </c>
      <c r="F224">
        <f t="shared" ca="1" si="111"/>
        <v>0.27825749263199651</v>
      </c>
      <c r="G224" t="s">
        <v>10</v>
      </c>
      <c r="H224">
        <f ca="1">G223*SIN(2*PI()*F224)</f>
        <v>1.2343167540252211</v>
      </c>
      <c r="I224" s="8">
        <f t="shared" ca="1" si="112"/>
        <v>5.3406279765907045E-7</v>
      </c>
      <c r="J224" s="14">
        <f t="shared" ca="1" si="113"/>
        <v>3.1622776601683616E-3</v>
      </c>
      <c r="K224" s="14">
        <f t="shared" ca="1" si="114"/>
        <v>1.0180126880841023E-3</v>
      </c>
      <c r="L224" s="8">
        <f t="shared" ca="1" si="125"/>
        <v>110.24228833114334</v>
      </c>
      <c r="M224" s="8">
        <f t="shared" ca="1" si="126"/>
        <v>110.35451637942788</v>
      </c>
      <c r="N224" s="14">
        <f t="shared" ca="1" si="115"/>
        <v>8.2098728508572805E-4</v>
      </c>
      <c r="O224" s="8">
        <f t="shared" ca="1" si="127"/>
        <v>5.8876304926468302E-5</v>
      </c>
      <c r="P224" s="8">
        <f t="shared" ca="1" si="128"/>
        <v>5.8924641624205766E-5</v>
      </c>
      <c r="Q224" s="25">
        <f t="shared" si="116"/>
        <v>8.000320008538786E-5</v>
      </c>
      <c r="R224" s="8">
        <f t="shared" ca="1" si="129"/>
        <v>5.8876304926468302E-5</v>
      </c>
      <c r="S224" s="5">
        <f t="shared" ca="1" si="117"/>
        <v>4.7102928033205507E-9</v>
      </c>
      <c r="T224" s="8">
        <f t="shared" ca="1" si="130"/>
        <v>5.9936825442653267E-8</v>
      </c>
      <c r="U224" s="8">
        <f t="shared" ca="1" si="131"/>
        <v>3.144364412485817E-11</v>
      </c>
      <c r="V224" s="5">
        <f t="shared" ca="1" si="118"/>
        <v>2.5155921523347588E-15</v>
      </c>
      <c r="W224" s="5">
        <f t="shared" ca="1" si="132"/>
        <v>2.5814832023269112E-14</v>
      </c>
      <c r="X224" s="5">
        <f t="shared" ca="1" si="133"/>
        <v>110.24234720744826</v>
      </c>
      <c r="Y224" s="5">
        <f t="shared" ca="1" si="134"/>
        <v>110.3545753040695</v>
      </c>
      <c r="Z224" s="5">
        <f t="shared" ca="1" si="135"/>
        <v>5.5226532639332718E-8</v>
      </c>
      <c r="AA224" s="5">
        <f t="shared" ca="1" si="136"/>
        <v>2.3299239870934354E-14</v>
      </c>
      <c r="AB224" s="4">
        <f t="shared" ca="1" si="137"/>
        <v>110.35457535929606</v>
      </c>
      <c r="AC224" s="30">
        <f t="shared" ca="1" si="138"/>
        <v>1.018013083816216E-3</v>
      </c>
      <c r="AD224" s="30">
        <f t="shared" ca="1" si="139"/>
        <v>1.0180130838161358E-3</v>
      </c>
      <c r="AE224" s="32">
        <f t="shared" ca="1" si="140"/>
        <v>8.0230960763927328E-17</v>
      </c>
      <c r="AF224" s="4">
        <f t="shared" si="119"/>
        <v>0.17199999999999999</v>
      </c>
      <c r="AG224" s="4">
        <f t="shared" ca="1" si="120"/>
        <v>4.8786535317960915</v>
      </c>
      <c r="AH224" s="4">
        <f t="shared" ca="1" si="121"/>
        <v>4.857917090442764</v>
      </c>
      <c r="AI224" s="8">
        <f t="shared" ca="1" si="141"/>
        <v>-5.3406251243615088E-7</v>
      </c>
      <c r="AJ224" s="4">
        <f t="shared" ca="1" si="122"/>
        <v>2.3353703215986057E-7</v>
      </c>
      <c r="AK224" s="4">
        <f t="shared" ca="1" si="142"/>
        <v>1.3371319828657486E-7</v>
      </c>
      <c r="AL224" s="4">
        <f t="shared" ca="1" si="123"/>
        <v>-5.3406251243615088E-7</v>
      </c>
      <c r="AM224" s="5">
        <f t="shared" ca="1" si="143"/>
        <v>-5.5226532639332718E-8</v>
      </c>
      <c r="AN224" s="5">
        <f t="shared" ca="1" si="144"/>
        <v>-2.3299239870934354E-14</v>
      </c>
      <c r="AO224" s="5">
        <f t="shared" ca="1" si="124"/>
        <v>1.8683709911232986E-11</v>
      </c>
      <c r="AQ224" s="24">
        <f t="shared" ca="1" si="145"/>
        <v>4.4615961644624357E-8</v>
      </c>
      <c r="AT224">
        <v>217</v>
      </c>
      <c r="AU224" s="12">
        <v>11.677880951831497</v>
      </c>
      <c r="AV224" s="12">
        <v>-9.7527593532682436E-2</v>
      </c>
      <c r="AW224" s="12">
        <v>22.053123484529142</v>
      </c>
    </row>
    <row r="225" spans="2:49" x14ac:dyDescent="0.2">
      <c r="B225" s="2">
        <v>209</v>
      </c>
      <c r="C225">
        <f t="shared" ca="1" si="110"/>
        <v>0.72059232351828284</v>
      </c>
      <c r="D225">
        <f ca="1">SQRT(-2*LN(C225))</f>
        <v>0.80954522248930672</v>
      </c>
      <c r="E225">
        <f ca="1">D225*COS(2*PI()*C226)</f>
        <v>-0.80472429619953367</v>
      </c>
      <c r="F225">
        <f t="shared" ca="1" si="111"/>
        <v>0.18722871800250895</v>
      </c>
      <c r="G225">
        <f ca="1">SQRT(-2*LN(F225))</f>
        <v>1.8305323370929065</v>
      </c>
      <c r="H225">
        <f ca="1">G225*COS(2*PI()*F226)</f>
        <v>-1.7766401427270004</v>
      </c>
      <c r="I225" s="8">
        <f t="shared" ca="1" si="112"/>
        <v>3.1482766080352807E-7</v>
      </c>
      <c r="J225" s="14">
        <f t="shared" ca="1" si="113"/>
        <v>3.1622776601683733E-3</v>
      </c>
      <c r="K225" s="14">
        <f t="shared" ca="1" si="114"/>
        <v>-2.1424633066047249E-3</v>
      </c>
      <c r="L225" s="8">
        <f t="shared" ca="1" si="125"/>
        <v>110.35454061663418</v>
      </c>
      <c r="M225" s="8">
        <f t="shared" ca="1" si="126"/>
        <v>110.11811006264583</v>
      </c>
      <c r="N225" s="14">
        <f t="shared" ca="1" si="115"/>
        <v>-1.0830589545249847E-3</v>
      </c>
      <c r="O225" s="8">
        <f t="shared" ca="1" si="127"/>
        <v>3.4742661881382866E-5</v>
      </c>
      <c r="P225" s="8">
        <f t="shared" ca="1" si="128"/>
        <v>3.47050335303282E-5</v>
      </c>
      <c r="Q225" s="25">
        <f t="shared" si="116"/>
        <v>8.000320008538786E-5</v>
      </c>
      <c r="R225" s="8">
        <f t="shared" ca="1" si="129"/>
        <v>3.4742661881382866E-5</v>
      </c>
      <c r="S225" s="5">
        <f t="shared" ca="1" si="117"/>
        <v>2.7795241299952511E-9</v>
      </c>
      <c r="T225" s="8">
        <f t="shared" ca="1" si="130"/>
        <v>-7.4434878254637465E-8</v>
      </c>
      <c r="U225" s="8">
        <f t="shared" ca="1" si="131"/>
        <v>1.093795097020367E-11</v>
      </c>
      <c r="V225" s="5">
        <f t="shared" ca="1" si="118"/>
        <v>8.7507107999336641E-16</v>
      </c>
      <c r="W225" s="5">
        <f t="shared" ca="1" si="132"/>
        <v>-1.1846445742434328E-14</v>
      </c>
      <c r="X225" s="5">
        <f t="shared" ca="1" si="133"/>
        <v>110.35457535929606</v>
      </c>
      <c r="Y225" s="5">
        <f t="shared" ca="1" si="134"/>
        <v>110.11814476767935</v>
      </c>
      <c r="Z225" s="5">
        <f t="shared" ca="1" si="135"/>
        <v>-7.721440238463272E-8</v>
      </c>
      <c r="AA225" s="5">
        <f t="shared" ca="1" si="136"/>
        <v>-1.2721516822427694E-14</v>
      </c>
      <c r="AB225" s="4">
        <f t="shared" ca="1" si="137"/>
        <v>110.11814469046493</v>
      </c>
      <c r="AC225" s="30">
        <f t="shared" ca="1" si="138"/>
        <v>-2.142463672768935E-3</v>
      </c>
      <c r="AD225" s="30">
        <f t="shared" ca="1" si="139"/>
        <v>-2.1424636727688626E-3</v>
      </c>
      <c r="AE225" s="32">
        <f t="shared" ca="1" si="140"/>
        <v>-7.2424705122031696E-17</v>
      </c>
      <c r="AF225" s="4">
        <f t="shared" si="119"/>
        <v>0.16800000000000001</v>
      </c>
      <c r="AG225" s="4">
        <f t="shared" ca="1" si="120"/>
        <v>4.9818921958895119</v>
      </c>
      <c r="AH225" s="4">
        <f t="shared" ca="1" si="121"/>
        <v>4.9613982943575925</v>
      </c>
      <c r="AI225" s="8">
        <f t="shared" ca="1" si="141"/>
        <v>-3.1482756168710324E-7</v>
      </c>
      <c r="AJ225" s="4">
        <f t="shared" ca="1" si="122"/>
        <v>1.3371319828657486E-7</v>
      </c>
      <c r="AK225" s="4">
        <f t="shared" ca="1" si="142"/>
        <v>1.717658039866599E-7</v>
      </c>
      <c r="AL225" s="4">
        <f t="shared" ca="1" si="123"/>
        <v>-3.1482756168710324E-7</v>
      </c>
      <c r="AM225" s="5">
        <f t="shared" ca="1" si="143"/>
        <v>7.721440238463272E-8</v>
      </c>
      <c r="AN225" s="5">
        <f t="shared" ca="1" si="144"/>
        <v>1.2721516822427694E-14</v>
      </c>
      <c r="AO225" s="5">
        <f t="shared" ca="1" si="124"/>
        <v>1.069748375657799E-11</v>
      </c>
      <c r="AQ225" s="24">
        <f t="shared" ca="1" si="145"/>
        <v>3.9172506889821079E-8</v>
      </c>
      <c r="AT225">
        <v>218</v>
      </c>
      <c r="AU225" s="12">
        <v>-5.8596791929850598</v>
      </c>
      <c r="AV225" s="12">
        <v>-7.7340915803431711</v>
      </c>
      <c r="AW225" s="12">
        <v>-10.460728723782113</v>
      </c>
    </row>
    <row r="226" spans="2:49" x14ac:dyDescent="0.2">
      <c r="B226" s="2">
        <v>210</v>
      </c>
      <c r="C226">
        <f t="shared" ca="1" si="110"/>
        <v>0.48262216872850061</v>
      </c>
      <c r="D226" t="s">
        <v>10</v>
      </c>
      <c r="E226">
        <f ca="1">D225*SIN(2*PI()*C226)</f>
        <v>8.8217199918305914E-2</v>
      </c>
      <c r="F226">
        <f t="shared" ca="1" si="111"/>
        <v>0.53871512393943866</v>
      </c>
      <c r="G226" t="s">
        <v>10</v>
      </c>
      <c r="H226">
        <f ca="1">G225*SIN(2*PI()*F226)</f>
        <v>-0.44090638506807978</v>
      </c>
      <c r="I226" s="8">
        <f t="shared" ca="1" si="112"/>
        <v>4.0662462833318981E-7</v>
      </c>
      <c r="J226" s="14">
        <f t="shared" ca="1" si="113"/>
        <v>3.162277660168369E-3</v>
      </c>
      <c r="K226" s="14">
        <f t="shared" ca="1" si="114"/>
        <v>6.7919783100411912E-4</v>
      </c>
      <c r="L226" s="8">
        <f t="shared" ca="1" si="125"/>
        <v>110.11809991373347</v>
      </c>
      <c r="M226" s="8">
        <f t="shared" ca="1" si="126"/>
        <v>110.19289188834918</v>
      </c>
      <c r="N226" s="14">
        <f t="shared" ca="1" si="115"/>
        <v>-2.3882515907547308E-4</v>
      </c>
      <c r="O226" s="8">
        <f t="shared" ca="1" si="127"/>
        <v>4.4776731450178942E-5</v>
      </c>
      <c r="P226" s="8">
        <f t="shared" ca="1" si="128"/>
        <v>4.4766037640167477E-5</v>
      </c>
      <c r="Q226" s="25">
        <f t="shared" si="116"/>
        <v>8.000320008538786E-5</v>
      </c>
      <c r="R226" s="8">
        <f t="shared" ca="1" si="129"/>
        <v>4.4776731450178942E-5</v>
      </c>
      <c r="S226" s="5">
        <f t="shared" ca="1" si="117"/>
        <v>3.5822818053783452E-9</v>
      </c>
      <c r="T226" s="8">
        <f t="shared" ca="1" si="130"/>
        <v>3.0412258880415466E-8</v>
      </c>
      <c r="U226" s="8">
        <f t="shared" ca="1" si="131"/>
        <v>1.8207321783904063E-11</v>
      </c>
      <c r="V226" s="5">
        <f t="shared" ca="1" si="118"/>
        <v>1.4566440076967179E-15</v>
      </c>
      <c r="W226" s="5">
        <f t="shared" ca="1" si="132"/>
        <v>-4.3483665213792144E-15</v>
      </c>
      <c r="X226" s="5">
        <f t="shared" ca="1" si="133"/>
        <v>110.11814469046493</v>
      </c>
      <c r="Y226" s="5">
        <f t="shared" ca="1" si="134"/>
        <v>110.19293665438683</v>
      </c>
      <c r="Z226" s="5">
        <f t="shared" ca="1" si="135"/>
        <v>2.6829977075037122E-8</v>
      </c>
      <c r="AA226" s="5">
        <f t="shared" ca="1" si="136"/>
        <v>-5.8050105290759322E-15</v>
      </c>
      <c r="AB226" s="4">
        <f t="shared" ca="1" si="137"/>
        <v>110.19293668121681</v>
      </c>
      <c r="AC226" s="30">
        <f t="shared" ca="1" si="138"/>
        <v>6.79197701360712E-4</v>
      </c>
      <c r="AD226" s="30">
        <f t="shared" ca="1" si="139"/>
        <v>6.7919770136065606E-4</v>
      </c>
      <c r="AE226" s="32">
        <f t="shared" ca="1" si="140"/>
        <v>5.5944832100252029E-17</v>
      </c>
      <c r="AF226" s="4">
        <f t="shared" si="119"/>
        <v>0.16400000000000001</v>
      </c>
      <c r="AG226" s="4">
        <f t="shared" ca="1" si="120"/>
        <v>4.9321608752197363</v>
      </c>
      <c r="AH226" s="4">
        <f t="shared" ca="1" si="121"/>
        <v>4.91191241848842</v>
      </c>
      <c r="AI226" s="8">
        <f t="shared" ca="1" si="141"/>
        <v>-4.066244629896687E-7</v>
      </c>
      <c r="AJ226" s="4">
        <f t="shared" ca="1" si="122"/>
        <v>1.717658039866599E-7</v>
      </c>
      <c r="AK226" s="4">
        <f t="shared" ca="1" si="142"/>
        <v>1.0442938447426315E-7</v>
      </c>
      <c r="AL226" s="4">
        <f t="shared" ca="1" si="123"/>
        <v>-4.066244629896687E-7</v>
      </c>
      <c r="AM226" s="5">
        <f t="shared" ca="1" si="143"/>
        <v>-2.6829977075037122E-8</v>
      </c>
      <c r="AN226" s="5">
        <f t="shared" ca="1" si="144"/>
        <v>5.8050105290759322E-15</v>
      </c>
      <c r="AO226" s="5">
        <f t="shared" ca="1" si="124"/>
        <v>1.3741813984172264E-11</v>
      </c>
      <c r="AQ226" s="24">
        <f t="shared" ca="1" si="145"/>
        <v>4.0520190056354335E-8</v>
      </c>
      <c r="AT226">
        <v>219</v>
      </c>
      <c r="AU226" s="12">
        <v>-1.9013732945876411</v>
      </c>
      <c r="AV226" s="12">
        <v>-5.083785444871566</v>
      </c>
      <c r="AW226" s="12">
        <v>-14.214860558916216</v>
      </c>
    </row>
    <row r="227" spans="2:49" x14ac:dyDescent="0.2">
      <c r="B227" s="2">
        <v>211</v>
      </c>
      <c r="C227">
        <f t="shared" ca="1" si="110"/>
        <v>0.9046866213505308</v>
      </c>
      <c r="D227">
        <f ca="1">SQRT(-2*LN(C227))</f>
        <v>0.44758612579022355</v>
      </c>
      <c r="E227">
        <f ca="1">D227*COS(2*PI()*C228)</f>
        <v>-0.18596989245996159</v>
      </c>
      <c r="F227">
        <f t="shared" ca="1" si="111"/>
        <v>0.43058410661985469</v>
      </c>
      <c r="G227">
        <f ca="1">SQRT(-2*LN(F227))</f>
        <v>1.2981622430036412</v>
      </c>
      <c r="H227">
        <f ca="1">G227*COS(2*PI()*F228)</f>
        <v>-0.48347207952460708</v>
      </c>
      <c r="I227" s="8">
        <f t="shared" ca="1" si="112"/>
        <v>2.5417973669517298E-7</v>
      </c>
      <c r="J227" s="14">
        <f t="shared" ca="1" si="113"/>
        <v>3.1622776601683755E-3</v>
      </c>
      <c r="K227" s="14">
        <f t="shared" ca="1" si="114"/>
        <v>-1.880707488690625E-4</v>
      </c>
      <c r="L227" s="8">
        <f t="shared" ca="1" si="125"/>
        <v>110.1929086724123</v>
      </c>
      <c r="M227" s="8">
        <f t="shared" ca="1" si="126"/>
        <v>110.17218460955822</v>
      </c>
      <c r="N227" s="14">
        <f t="shared" ca="1" si="115"/>
        <v>-2.6573927634110373E-4</v>
      </c>
      <c r="O227" s="8">
        <f t="shared" ca="1" si="127"/>
        <v>2.8008804512029E-5</v>
      </c>
      <c r="P227" s="8">
        <f t="shared" ca="1" si="128"/>
        <v>2.8001361472586796E-5</v>
      </c>
      <c r="Q227" s="25">
        <f t="shared" si="116"/>
        <v>8.000320008538786E-5</v>
      </c>
      <c r="R227" s="8">
        <f t="shared" ca="1" si="129"/>
        <v>2.8008804512029E-5</v>
      </c>
      <c r="S227" s="5">
        <f t="shared" ca="1" si="117"/>
        <v>2.2407939915283703E-9</v>
      </c>
      <c r="T227" s="8">
        <f t="shared" ca="1" si="130"/>
        <v>-5.2676368395044706E-9</v>
      </c>
      <c r="U227" s="8">
        <f t="shared" ca="1" si="131"/>
        <v>7.119270556014104E-12</v>
      </c>
      <c r="V227" s="5">
        <f t="shared" ca="1" si="118"/>
        <v>5.6956442675480681E-16</v>
      </c>
      <c r="W227" s="5">
        <f t="shared" ca="1" si="132"/>
        <v>-1.8918698056317152E-15</v>
      </c>
      <c r="X227" s="5">
        <f t="shared" ca="1" si="133"/>
        <v>110.19293668121681</v>
      </c>
      <c r="Y227" s="5">
        <f t="shared" ca="1" si="134"/>
        <v>110.17221261091969</v>
      </c>
      <c r="Z227" s="5">
        <f t="shared" ca="1" si="135"/>
        <v>-7.5084308310328405E-9</v>
      </c>
      <c r="AA227" s="5">
        <f t="shared" ca="1" si="136"/>
        <v>-2.4614342323865222E-15</v>
      </c>
      <c r="AB227" s="4">
        <f t="shared" ca="1" si="137"/>
        <v>110.17221260341125</v>
      </c>
      <c r="AC227" s="30">
        <f t="shared" ca="1" si="138"/>
        <v>-1.8807083674976521E-4</v>
      </c>
      <c r="AD227" s="30">
        <f t="shared" ca="1" si="139"/>
        <v>-1.8807083674979411E-4</v>
      </c>
      <c r="AE227" s="32">
        <f t="shared" ca="1" si="140"/>
        <v>2.8893987896738693E-17</v>
      </c>
      <c r="AF227" s="4">
        <f t="shared" si="119"/>
        <v>0.16</v>
      </c>
      <c r="AG227" s="4">
        <f t="shared" ca="1" si="120"/>
        <v>5.0231306612384214</v>
      </c>
      <c r="AH227" s="4">
        <f t="shared" ca="1" si="121"/>
        <v>5.0031306612384219</v>
      </c>
      <c r="AI227" s="8">
        <f t="shared" ca="1" si="141"/>
        <v>-2.5417967208785086E-7</v>
      </c>
      <c r="AJ227" s="4">
        <f t="shared" ca="1" si="122"/>
        <v>1.0442938447426315E-7</v>
      </c>
      <c r="AK227" s="4">
        <f t="shared" ca="1" si="142"/>
        <v>7.8598234215195207E-8</v>
      </c>
      <c r="AL227" s="4">
        <f t="shared" ca="1" si="123"/>
        <v>-2.5417967208785086E-7</v>
      </c>
      <c r="AM227" s="5">
        <f t="shared" ca="1" si="143"/>
        <v>7.5084308310328405E-9</v>
      </c>
      <c r="AN227" s="5">
        <f t="shared" ca="1" si="144"/>
        <v>2.4614342323865222E-15</v>
      </c>
      <c r="AO227" s="5">
        <f t="shared" ca="1" si="124"/>
        <v>8.3546849408883718E-12</v>
      </c>
      <c r="AQ227" s="24">
        <f t="shared" ca="1" si="145"/>
        <v>3.3347938236475904E-8</v>
      </c>
      <c r="AT227">
        <v>220</v>
      </c>
      <c r="AU227" s="12">
        <v>7.462066125704971</v>
      </c>
      <c r="AV227" s="12">
        <v>-7.4818871316827185</v>
      </c>
      <c r="AW227" s="12">
        <v>-4.4057296518918632</v>
      </c>
    </row>
    <row r="228" spans="2:49" x14ac:dyDescent="0.2">
      <c r="B228" s="2">
        <v>212</v>
      </c>
      <c r="C228">
        <f t="shared" ca="1" si="110"/>
        <v>0.68180414932137234</v>
      </c>
      <c r="D228" t="s">
        <v>10</v>
      </c>
      <c r="E228">
        <f ca="1">D227*SIN(2*PI()*C228)</f>
        <v>-0.40712226553988934</v>
      </c>
      <c r="F228">
        <f t="shared" ca="1" si="111"/>
        <v>0.68926266170692962</v>
      </c>
      <c r="G228" t="s">
        <v>10</v>
      </c>
      <c r="H228">
        <f ca="1">G227*SIN(2*PI()*F228)</f>
        <v>-1.2047738200510487</v>
      </c>
      <c r="I228" s="8">
        <f t="shared" ca="1" si="112"/>
        <v>1.9549410493053575E-7</v>
      </c>
      <c r="J228" s="14">
        <f t="shared" ca="1" si="113"/>
        <v>3.1622776601683772E-3</v>
      </c>
      <c r="K228" s="14">
        <f t="shared" ca="1" si="114"/>
        <v>-8.8703999249206689E-4</v>
      </c>
      <c r="L228" s="8">
        <f t="shared" ca="1" si="125"/>
        <v>110.17219106539737</v>
      </c>
      <c r="M228" s="8">
        <f t="shared" ca="1" si="126"/>
        <v>110.07446392586189</v>
      </c>
      <c r="N228" s="14">
        <f t="shared" ca="1" si="115"/>
        <v>-7.2170531269144522E-4</v>
      </c>
      <c r="O228" s="8">
        <f t="shared" ca="1" si="127"/>
        <v>2.1538013880565828E-5</v>
      </c>
      <c r="P228" s="8">
        <f t="shared" ca="1" si="128"/>
        <v>2.15224697815234E-5</v>
      </c>
      <c r="Q228" s="25">
        <f t="shared" si="116"/>
        <v>8.000320008538786E-5</v>
      </c>
      <c r="R228" s="8">
        <f t="shared" ca="1" si="129"/>
        <v>2.1538013880565828E-5</v>
      </c>
      <c r="S228" s="5">
        <f t="shared" ca="1" si="117"/>
        <v>1.723110033928769E-9</v>
      </c>
      <c r="T228" s="8">
        <f t="shared" ca="1" si="130"/>
        <v>-1.9105079670911144E-8</v>
      </c>
      <c r="U228" s="8">
        <f t="shared" ca="1" si="131"/>
        <v>4.2105547455626716E-12</v>
      </c>
      <c r="V228" s="5">
        <f t="shared" ca="1" si="118"/>
        <v>3.3685785377972981E-16</v>
      </c>
      <c r="W228" s="5">
        <f t="shared" ca="1" si="132"/>
        <v>-3.0387797292507566E-15</v>
      </c>
      <c r="X228" s="5">
        <f t="shared" ca="1" si="133"/>
        <v>110.17221260341125</v>
      </c>
      <c r="Y228" s="5">
        <f t="shared" ca="1" si="134"/>
        <v>110.07448544833167</v>
      </c>
      <c r="Z228" s="5">
        <f t="shared" ca="1" si="135"/>
        <v>-2.0828189704839912E-8</v>
      </c>
      <c r="AA228" s="5">
        <f t="shared" ca="1" si="136"/>
        <v>-3.3756375830304863E-15</v>
      </c>
      <c r="AB228" s="4">
        <f t="shared" ca="1" si="137"/>
        <v>110.07448542750348</v>
      </c>
      <c r="AC228" s="30">
        <f t="shared" ca="1" si="138"/>
        <v>-8.8704014922136309E-4</v>
      </c>
      <c r="AD228" s="30">
        <f t="shared" ca="1" si="139"/>
        <v>-8.8704014922135496E-4</v>
      </c>
      <c r="AE228" s="32">
        <f t="shared" ca="1" si="140"/>
        <v>-8.1315162936412833E-18</v>
      </c>
      <c r="AF228" s="4">
        <f t="shared" si="119"/>
        <v>0.156</v>
      </c>
      <c r="AG228" s="4">
        <f t="shared" ca="1" si="120"/>
        <v>5.0732937916789309</v>
      </c>
      <c r="AH228" s="4">
        <f t="shared" ca="1" si="121"/>
        <v>5.0535453740207998</v>
      </c>
      <c r="AI228" s="8">
        <f t="shared" ca="1" si="141"/>
        <v>-1.9549406671259817E-7</v>
      </c>
      <c r="AJ228" s="4">
        <f t="shared" ca="1" si="122"/>
        <v>7.8598234215195207E-8</v>
      </c>
      <c r="AK228" s="4">
        <f t="shared" ca="1" si="142"/>
        <v>7.0883246218596366E-8</v>
      </c>
      <c r="AL228" s="4">
        <f t="shared" ca="1" si="123"/>
        <v>-1.9549406671259817E-7</v>
      </c>
      <c r="AM228" s="5">
        <f t="shared" ca="1" si="143"/>
        <v>2.0828189704839912E-8</v>
      </c>
      <c r="AN228" s="5">
        <f t="shared" ca="1" si="144"/>
        <v>3.3756375830304863E-15</v>
      </c>
      <c r="AO228" s="5">
        <f t="shared" ca="1" si="124"/>
        <v>6.2881102582764401E-12</v>
      </c>
      <c r="AQ228" s="24">
        <f t="shared" ca="1" si="145"/>
        <v>2.8549469187334615E-8</v>
      </c>
      <c r="AT228">
        <v>221</v>
      </c>
      <c r="AU228" s="12">
        <v>-3.7371531955649946</v>
      </c>
      <c r="AV228" s="12">
        <v>1.5220863623962522</v>
      </c>
      <c r="AW228" s="12">
        <v>12.483422600218452</v>
      </c>
    </row>
    <row r="229" spans="2:49" x14ac:dyDescent="0.2">
      <c r="B229" s="2">
        <v>213</v>
      </c>
      <c r="C229">
        <f t="shared" ca="1" si="110"/>
        <v>0.33536315276239914</v>
      </c>
      <c r="D229">
        <f ca="1">SQRT(-2*LN(C229))</f>
        <v>1.4782024869451191</v>
      </c>
      <c r="E229">
        <f ca="1">D229*COS(2*PI()*C230)</f>
        <v>1.5877064183587242E-2</v>
      </c>
      <c r="F229">
        <f t="shared" ca="1" si="111"/>
        <v>0.14872627006578976</v>
      </c>
      <c r="G229">
        <f ca="1">SQRT(-2*LN(F229))</f>
        <v>1.9522539672142958</v>
      </c>
      <c r="H229">
        <f ca="1">G229*COS(2*PI()*F230)</f>
        <v>-1.7963983974916253</v>
      </c>
      <c r="I229" s="8">
        <f t="shared" ca="1" si="112"/>
        <v>1.792874779224361E-7</v>
      </c>
      <c r="J229" s="14">
        <f t="shared" ca="1" si="113"/>
        <v>3.1622776601683772E-3</v>
      </c>
      <c r="K229" s="14">
        <f t="shared" ca="1" si="114"/>
        <v>4.503090440670654E-4</v>
      </c>
      <c r="L229" s="8">
        <f t="shared" ca="1" si="125"/>
        <v>110.07446569253014</v>
      </c>
      <c r="M229" s="8">
        <f t="shared" ca="1" si="126"/>
        <v>110.12403321995234</v>
      </c>
      <c r="N229" s="14">
        <f t="shared" ca="1" si="115"/>
        <v>-1.0955415599209761E-3</v>
      </c>
      <c r="O229" s="8">
        <f t="shared" ca="1" si="127"/>
        <v>1.9734973337673448E-5</v>
      </c>
      <c r="P229" s="8">
        <f t="shared" ca="1" si="128"/>
        <v>1.9713352854198096E-5</v>
      </c>
      <c r="Q229" s="25">
        <f t="shared" si="116"/>
        <v>8.000320008538786E-5</v>
      </c>
      <c r="R229" s="8">
        <f t="shared" ca="1" si="129"/>
        <v>1.9734973337673448E-5</v>
      </c>
      <c r="S229" s="5">
        <f t="shared" ca="1" si="117"/>
        <v>1.5788610206136835E-9</v>
      </c>
      <c r="T229" s="8">
        <f t="shared" ca="1" si="130"/>
        <v>8.8868369783767541E-9</v>
      </c>
      <c r="U229" s="8">
        <f t="shared" ca="1" si="131"/>
        <v>3.5382335965779934E-12</v>
      </c>
      <c r="V229" s="5">
        <f t="shared" ca="1" si="118"/>
        <v>2.8307001037587071E-16</v>
      </c>
      <c r="W229" s="5">
        <f t="shared" ca="1" si="132"/>
        <v>-3.8762819537598606E-15</v>
      </c>
      <c r="X229" s="5">
        <f t="shared" ca="1" si="133"/>
        <v>110.07448542750348</v>
      </c>
      <c r="Y229" s="5">
        <f t="shared" ca="1" si="134"/>
        <v>110.12405293330519</v>
      </c>
      <c r="Z229" s="5">
        <f t="shared" ca="1" si="135"/>
        <v>7.3079759577630708E-9</v>
      </c>
      <c r="AA229" s="5">
        <f t="shared" ca="1" si="136"/>
        <v>-4.1593519641357316E-15</v>
      </c>
      <c r="AB229" s="4">
        <f t="shared" ca="1" si="137"/>
        <v>110.12405294061317</v>
      </c>
      <c r="AC229" s="30">
        <f t="shared" ca="1" si="138"/>
        <v>4.503088333067673E-4</v>
      </c>
      <c r="AD229" s="30">
        <f t="shared" ca="1" si="139"/>
        <v>4.503088333066102E-4</v>
      </c>
      <c r="AE229" s="32">
        <f t="shared" ca="1" si="140"/>
        <v>1.5710089479314959E-16</v>
      </c>
      <c r="AF229" s="4">
        <f t="shared" si="119"/>
        <v>0.152</v>
      </c>
      <c r="AG229" s="4">
        <f t="shared" ca="1" si="120"/>
        <v>5.0897293709280182</v>
      </c>
      <c r="AH229" s="4">
        <f t="shared" ca="1" si="121"/>
        <v>5.0702357822384005</v>
      </c>
      <c r="AI229" s="8">
        <f t="shared" ca="1" si="141"/>
        <v>-1.7928744577844213E-7</v>
      </c>
      <c r="AJ229" s="4">
        <f t="shared" ca="1" si="122"/>
        <v>7.0883246218596366E-8</v>
      </c>
      <c r="AK229" s="4">
        <f t="shared" ca="1" si="142"/>
        <v>4.3335233408640334E-8</v>
      </c>
      <c r="AL229" s="4">
        <f t="shared" ca="1" si="123"/>
        <v>-1.7928744577844213E-7</v>
      </c>
      <c r="AM229" s="5">
        <f t="shared" ca="1" si="143"/>
        <v>-7.3079759577630708E-9</v>
      </c>
      <c r="AN229" s="5">
        <f t="shared" ca="1" si="144"/>
        <v>4.1593519641357316E-15</v>
      </c>
      <c r="AO229" s="5">
        <f t="shared" ca="1" si="124"/>
        <v>5.6708865299281776E-12</v>
      </c>
      <c r="AQ229" s="24">
        <f t="shared" ca="1" si="145"/>
        <v>2.0245711898074857E-8</v>
      </c>
      <c r="AT229">
        <v>222</v>
      </c>
      <c r="AU229" s="12">
        <v>4.4643343603882144</v>
      </c>
      <c r="AV229" s="12">
        <v>6.0458262788767252</v>
      </c>
      <c r="AW229" s="12">
        <v>-7.0449097402555481</v>
      </c>
    </row>
    <row r="230" spans="2:49" x14ac:dyDescent="0.2">
      <c r="B230" s="2">
        <v>214</v>
      </c>
      <c r="C230">
        <f t="shared" ca="1" si="110"/>
        <v>0.24829051712637584</v>
      </c>
      <c r="D230" t="s">
        <v>10</v>
      </c>
      <c r="E230">
        <f ca="1">D229*SIN(2*PI()*C230)</f>
        <v>1.4781172183706017</v>
      </c>
      <c r="F230">
        <f t="shared" ca="1" si="111"/>
        <v>0.56402663178028234</v>
      </c>
      <c r="G230" t="s">
        <v>10</v>
      </c>
      <c r="H230">
        <f ca="1">G229*SIN(2*PI()*F230)</f>
        <v>-0.76436140012004605</v>
      </c>
      <c r="I230" s="8">
        <f t="shared" ca="1" si="112"/>
        <v>1.1271866711581185E-7</v>
      </c>
      <c r="J230" s="14">
        <f t="shared" ca="1" si="113"/>
        <v>3.1622776601683785E-3</v>
      </c>
      <c r="K230" s="14">
        <f t="shared" ca="1" si="114"/>
        <v>5.0871127006790751E-3</v>
      </c>
      <c r="L230" s="8">
        <f t="shared" ca="1" si="125"/>
        <v>110.1240405275781</v>
      </c>
      <c r="M230" s="8">
        <f t="shared" ca="1" si="126"/>
        <v>110.68425393279604</v>
      </c>
      <c r="N230" s="14">
        <f t="shared" ca="1" si="115"/>
        <v>-4.4332629782262156E-4</v>
      </c>
      <c r="O230" s="8">
        <f t="shared" ca="1" si="127"/>
        <v>1.241303506567625E-5</v>
      </c>
      <c r="P230" s="8">
        <f t="shared" ca="1" si="128"/>
        <v>1.2407532040795841E-5</v>
      </c>
      <c r="Q230" s="25">
        <f t="shared" si="116"/>
        <v>8.000320008538786E-5</v>
      </c>
      <c r="R230" s="8">
        <f t="shared" ca="1" si="129"/>
        <v>1.241303506567625E-5</v>
      </c>
      <c r="S230" s="5">
        <f t="shared" ca="1" si="117"/>
        <v>9.9308252802623265E-10</v>
      </c>
      <c r="T230" s="8">
        <f t="shared" ca="1" si="130"/>
        <v>6.3146508336576368E-8</v>
      </c>
      <c r="U230" s="8">
        <f t="shared" ca="1" si="131"/>
        <v>1.399180767464861E-12</v>
      </c>
      <c r="V230" s="5">
        <f t="shared" ca="1" si="118"/>
        <v>1.1193893889511781E-16</v>
      </c>
      <c r="W230" s="5">
        <f t="shared" ca="1" si="132"/>
        <v>-6.2029362962481115E-16</v>
      </c>
      <c r="X230" s="5">
        <f t="shared" ca="1" si="133"/>
        <v>110.12405294061317</v>
      </c>
      <c r="Y230" s="5">
        <f t="shared" ca="1" si="134"/>
        <v>110.68426634032808</v>
      </c>
      <c r="Z230" s="5">
        <f t="shared" ca="1" si="135"/>
        <v>6.215342580855013E-8</v>
      </c>
      <c r="AA230" s="5">
        <f t="shared" ca="1" si="136"/>
        <v>-7.3223256851992891E-16</v>
      </c>
      <c r="AB230" s="4">
        <f t="shared" ca="1" si="137"/>
        <v>110.68426640248151</v>
      </c>
      <c r="AC230" s="30">
        <f t="shared" ca="1" si="138"/>
        <v>5.0871126416900392E-3</v>
      </c>
      <c r="AD230" s="30">
        <f t="shared" ca="1" si="139"/>
        <v>5.0871126416900713E-3</v>
      </c>
      <c r="AE230" s="32">
        <f t="shared" ca="1" si="140"/>
        <v>-3.2092384305570931E-17</v>
      </c>
      <c r="AF230" s="4">
        <f t="shared" si="119"/>
        <v>0.14799999999999999</v>
      </c>
      <c r="AG230" s="4">
        <f t="shared" ca="1" si="120"/>
        <v>5.1770371755393638</v>
      </c>
      <c r="AH230" s="4">
        <f t="shared" ca="1" si="121"/>
        <v>5.1578017914776924</v>
      </c>
      <c r="AI230" s="8">
        <f t="shared" ca="1" si="141"/>
        <v>-1.1271865441031537E-7</v>
      </c>
      <c r="AJ230" s="4">
        <f t="shared" ca="1" si="122"/>
        <v>4.3335233408640334E-8</v>
      </c>
      <c r="AK230" s="4">
        <f t="shared" ca="1" si="142"/>
        <v>6.415745531899313E-9</v>
      </c>
      <c r="AL230" s="4">
        <f t="shared" ca="1" si="123"/>
        <v>-1.1271865441031537E-7</v>
      </c>
      <c r="AM230" s="5">
        <f t="shared" ca="1" si="143"/>
        <v>-6.215342580855013E-8</v>
      </c>
      <c r="AN230" s="5">
        <f t="shared" ca="1" si="144"/>
        <v>7.3223256851992891E-16</v>
      </c>
      <c r="AO230" s="5">
        <f t="shared" ca="1" si="124"/>
        <v>3.4669573491384374E-12</v>
      </c>
      <c r="AQ230" s="24">
        <f t="shared" ca="1" si="145"/>
        <v>-2.5230470242227401E-8</v>
      </c>
      <c r="AT230">
        <v>223</v>
      </c>
      <c r="AU230" s="12">
        <v>2.7907838792409323</v>
      </c>
      <c r="AV230" s="12">
        <v>18.722519928482232</v>
      </c>
      <c r="AW230" s="12">
        <v>-4.368701206375599</v>
      </c>
    </row>
    <row r="231" spans="2:49" x14ac:dyDescent="0.2">
      <c r="B231" s="2">
        <v>215</v>
      </c>
      <c r="C231">
        <f t="shared" ca="1" si="110"/>
        <v>0.21514503450051925</v>
      </c>
      <c r="D231">
        <f ca="1">SQRT(-2*LN(C231))</f>
        <v>1.752964859435854</v>
      </c>
      <c r="E231">
        <f ca="1">D231*COS(2*PI()*C232)</f>
        <v>-0.63703097830959132</v>
      </c>
      <c r="F231">
        <f t="shared" ca="1" si="111"/>
        <v>0.61616410658121956</v>
      </c>
      <c r="G231">
        <f ca="1">SQRT(-2*LN(F231))</f>
        <v>0.98411579007849492</v>
      </c>
      <c r="H231">
        <f ca="1">G231*COS(2*PI()*F232)</f>
        <v>-0.44391015614111318</v>
      </c>
      <c r="I231" s="8">
        <f t="shared" ca="1" si="112"/>
        <v>1.7799252167005748E-8</v>
      </c>
      <c r="J231" s="14">
        <f t="shared" ca="1" si="113"/>
        <v>3.1622776601683794E-3</v>
      </c>
      <c r="K231" s="14">
        <f t="shared" ca="1" si="114"/>
        <v>-1.6131662778113842E-3</v>
      </c>
      <c r="L231" s="8">
        <f t="shared" ca="1" si="125"/>
        <v>110.68426443238438</v>
      </c>
      <c r="M231" s="8">
        <f t="shared" ca="1" si="126"/>
        <v>110.5057123095177</v>
      </c>
      <c r="N231" s="14">
        <f t="shared" ca="1" si="115"/>
        <v>-2.4072445519507379E-4</v>
      </c>
      <c r="O231" s="8">
        <f t="shared" ca="1" si="127"/>
        <v>1.9700971335515549E-6</v>
      </c>
      <c r="P231" s="8">
        <f t="shared" ca="1" si="128"/>
        <v>1.9696228829923994E-6</v>
      </c>
      <c r="Q231" s="25">
        <f t="shared" si="116"/>
        <v>8.000320008538786E-5</v>
      </c>
      <c r="R231" s="8">
        <f t="shared" ca="1" si="129"/>
        <v>1.9700971335515549E-6</v>
      </c>
      <c r="S231" s="5">
        <f t="shared" ca="1" si="117"/>
        <v>1.5761407516317414E-10</v>
      </c>
      <c r="T231" s="8">
        <f t="shared" ca="1" si="130"/>
        <v>-3.1780942598582391E-9</v>
      </c>
      <c r="U231" s="8">
        <f t="shared" ca="1" si="131"/>
        <v>3.506625567357933E-14</v>
      </c>
      <c r="V231" s="5">
        <f t="shared" ca="1" si="118"/>
        <v>2.8054126688987342E-18</v>
      </c>
      <c r="W231" s="5">
        <f t="shared" ca="1" si="132"/>
        <v>-8.4413052927535502E-18</v>
      </c>
      <c r="X231" s="5">
        <f t="shared" ca="1" si="133"/>
        <v>110.68426640248151</v>
      </c>
      <c r="Y231" s="5">
        <f t="shared" ca="1" si="134"/>
        <v>110.50571427914059</v>
      </c>
      <c r="Z231" s="5">
        <f t="shared" ca="1" si="135"/>
        <v>-3.3357083350214132E-9</v>
      </c>
      <c r="AA231" s="5">
        <f t="shared" ca="1" si="136"/>
        <v>-1.1246717961652284E-17</v>
      </c>
      <c r="AB231" s="4">
        <f t="shared" ca="1" si="137"/>
        <v>110.50571427580488</v>
      </c>
      <c r="AC231" s="30">
        <f t="shared" ca="1" si="138"/>
        <v>-1.61316628352004E-3</v>
      </c>
      <c r="AD231" s="30">
        <f t="shared" ca="1" si="139"/>
        <v>-1.6131662835200966E-3</v>
      </c>
      <c r="AE231" s="32">
        <f t="shared" ca="1" si="140"/>
        <v>5.6595353403743331E-17</v>
      </c>
      <c r="AF231" s="4">
        <f t="shared" si="119"/>
        <v>0.14399999999999999</v>
      </c>
      <c r="AG231" s="4">
        <f t="shared" ca="1" si="120"/>
        <v>5.511402782573021</v>
      </c>
      <c r="AH231" s="4">
        <f t="shared" ca="1" si="121"/>
        <v>5.4924291166120103</v>
      </c>
      <c r="AI231" s="8">
        <f t="shared" ca="1" si="141"/>
        <v>-1.7799251850192377E-8</v>
      </c>
      <c r="AJ231" s="4">
        <f t="shared" ca="1" si="122"/>
        <v>6.415745531899313E-9</v>
      </c>
      <c r="AK231" s="4">
        <f t="shared" ca="1" si="142"/>
        <v>6.8001137127976747E-9</v>
      </c>
      <c r="AL231" s="4">
        <f t="shared" ca="1" si="123"/>
        <v>-1.7799251850192377E-8</v>
      </c>
      <c r="AM231" s="5">
        <f t="shared" ca="1" si="143"/>
        <v>3.3357083350214132E-9</v>
      </c>
      <c r="AN231" s="5">
        <f t="shared" ca="1" si="144"/>
        <v>1.1246717961652284E-17</v>
      </c>
      <c r="AO231" s="5">
        <f t="shared" ca="1" si="124"/>
        <v>5.1328017348547391E-13</v>
      </c>
      <c r="AQ231" s="24">
        <f t="shared" ca="1" si="145"/>
        <v>2.9518534455432548E-9</v>
      </c>
      <c r="AT231">
        <v>224</v>
      </c>
      <c r="AU231" s="12">
        <v>1.1893737079793516</v>
      </c>
      <c r="AV231" s="12">
        <v>22.404161956082106</v>
      </c>
      <c r="AW231" s="12">
        <v>4.6066825396663553</v>
      </c>
    </row>
    <row r="232" spans="2:49" x14ac:dyDescent="0.2">
      <c r="B232" s="2">
        <v>216</v>
      </c>
      <c r="C232">
        <f t="shared" ca="1" si="110"/>
        <v>0.69080757337418175</v>
      </c>
      <c r="D232" t="s">
        <v>10</v>
      </c>
      <c r="E232">
        <f ca="1">D231*SIN(2*PI()*C232)</f>
        <v>-1.6331188968017265</v>
      </c>
      <c r="F232">
        <f t="shared" ca="1" si="111"/>
        <v>0.67552032221239078</v>
      </c>
      <c r="G232" t="s">
        <v>10</v>
      </c>
      <c r="H232">
        <f ca="1">G231*SIN(2*PI()*F232)</f>
        <v>-0.8783095476861178</v>
      </c>
      <c r="I232" s="8">
        <f t="shared" ca="1" si="112"/>
        <v>1.9125496330507065E-8</v>
      </c>
      <c r="J232" s="14">
        <f t="shared" ca="1" si="113"/>
        <v>3.1622776601683794E-3</v>
      </c>
      <c r="K232" s="14">
        <f t="shared" ca="1" si="114"/>
        <v>-4.7530437704553785E-3</v>
      </c>
      <c r="L232" s="8">
        <f t="shared" ca="1" si="125"/>
        <v>110.50571216232828</v>
      </c>
      <c r="M232" s="8">
        <f t="shared" ca="1" si="126"/>
        <v>109.98047367553539</v>
      </c>
      <c r="N232" s="14">
        <f t="shared" ca="1" si="115"/>
        <v>-5.1535888923648354E-4</v>
      </c>
      <c r="O232" s="8">
        <f t="shared" ca="1" si="127"/>
        <v>2.1134765924606796E-6</v>
      </c>
      <c r="P232" s="8">
        <f t="shared" ca="1" si="128"/>
        <v>2.1123873935115619E-6</v>
      </c>
      <c r="Q232" s="25">
        <f t="shared" si="116"/>
        <v>8.000320008538786E-5</v>
      </c>
      <c r="R232" s="8">
        <f t="shared" ca="1" si="129"/>
        <v>2.1134765924606796E-6</v>
      </c>
      <c r="S232" s="5">
        <f t="shared" ca="1" si="117"/>
        <v>1.6908489070241548E-10</v>
      </c>
      <c r="T232" s="8">
        <f t="shared" ca="1" si="130"/>
        <v>-1.0045446751798493E-8</v>
      </c>
      <c r="U232" s="8">
        <f t="shared" ca="1" si="131"/>
        <v>4.0421288813719302E-14</v>
      </c>
      <c r="V232" s="5">
        <f t="shared" ca="1" si="118"/>
        <v>3.2338324566732354E-18</v>
      </c>
      <c r="W232" s="5">
        <f t="shared" ca="1" si="132"/>
        <v>-2.0831470504545477E-17</v>
      </c>
      <c r="X232" s="5">
        <f t="shared" ca="1" si="133"/>
        <v>110.50571427580488</v>
      </c>
      <c r="Y232" s="5">
        <f t="shared" ca="1" si="134"/>
        <v>109.98047578792279</v>
      </c>
      <c r="Z232" s="5">
        <f t="shared" ca="1" si="135"/>
        <v>-1.0214531642500909E-8</v>
      </c>
      <c r="AA232" s="5">
        <f t="shared" ca="1" si="136"/>
        <v>-2.4065302961218711E-17</v>
      </c>
      <c r="AB232" s="4">
        <f t="shared" ca="1" si="137"/>
        <v>109.98047577770825</v>
      </c>
      <c r="AC232" s="30">
        <f t="shared" ca="1" si="138"/>
        <v>-4.7530437818420479E-3</v>
      </c>
      <c r="AD232" s="30">
        <f t="shared" ca="1" si="139"/>
        <v>-4.7530437818419742E-3</v>
      </c>
      <c r="AE232" s="32">
        <f t="shared" ca="1" si="140"/>
        <v>-7.3725747729014302E-17</v>
      </c>
      <c r="AF232" s="4">
        <f t="shared" si="119"/>
        <v>0.14000000000000001</v>
      </c>
      <c r="AG232" s="4">
        <f t="shared" ca="1" si="120"/>
        <v>5.498742183049413</v>
      </c>
      <c r="AH232" s="4">
        <f t="shared" ca="1" si="121"/>
        <v>5.4800338961155433</v>
      </c>
      <c r="AI232" s="8">
        <f t="shared" ca="1" si="141"/>
        <v>-1.9125495964722461E-8</v>
      </c>
      <c r="AJ232" s="4">
        <f t="shared" ca="1" si="122"/>
        <v>6.8001137127976747E-9</v>
      </c>
      <c r="AK232" s="4">
        <f t="shared" ca="1" si="142"/>
        <v>1.9061183210707774E-8</v>
      </c>
      <c r="AL232" s="4">
        <f t="shared" ca="1" si="123"/>
        <v>-1.9125495964722461E-8</v>
      </c>
      <c r="AM232" s="5">
        <f t="shared" ca="1" si="143"/>
        <v>1.0214531642500909E-8</v>
      </c>
      <c r="AN232" s="5">
        <f t="shared" ca="1" si="144"/>
        <v>2.4065302961218711E-17</v>
      </c>
      <c r="AO232" s="5">
        <f t="shared" ca="1" si="124"/>
        <v>5.4403085796834205E-13</v>
      </c>
      <c r="AQ232" s="24">
        <f t="shared" ca="1" si="145"/>
        <v>-2.0459938004859184E-9</v>
      </c>
      <c r="AT232">
        <v>225</v>
      </c>
      <c r="AU232" s="12">
        <v>-4.3883401333185006</v>
      </c>
      <c r="AV232" s="12">
        <v>-10.720013717556457</v>
      </c>
      <c r="AW232" s="12">
        <v>30.913685157061977</v>
      </c>
    </row>
    <row r="233" spans="2:49" x14ac:dyDescent="0.2">
      <c r="B233" s="2">
        <v>217</v>
      </c>
      <c r="C233">
        <f t="shared" ca="1" si="110"/>
        <v>0.45747542924562801</v>
      </c>
      <c r="D233">
        <f ca="1">SQRT(-2*LN(C233))</f>
        <v>1.2506255253078307</v>
      </c>
      <c r="E233">
        <f ca="1">D233*COS(2*PI()*C234)</f>
        <v>-1.1113242524835047</v>
      </c>
      <c r="F233">
        <f t="shared" ca="1" si="111"/>
        <v>0.47964737474569386</v>
      </c>
      <c r="G233">
        <f ca="1">SQRT(-2*LN(F233))</f>
        <v>1.2121914708525958</v>
      </c>
      <c r="H233">
        <f ca="1">G233*COS(2*PI()*F234)</f>
        <v>0.30013216730600645</v>
      </c>
      <c r="I233" s="8">
        <f t="shared" ca="1" si="112"/>
        <v>5.3029082161981165E-8</v>
      </c>
      <c r="J233" s="14">
        <f t="shared" ca="1" si="113"/>
        <v>3.1622776601683794E-3</v>
      </c>
      <c r="K233" s="14">
        <f t="shared" ca="1" si="114"/>
        <v>-3.1094714055591721E-3</v>
      </c>
      <c r="L233" s="8">
        <f t="shared" ca="1" si="125"/>
        <v>109.98046994554487</v>
      </c>
      <c r="M233" s="8">
        <f t="shared" ca="1" si="126"/>
        <v>109.63848881907924</v>
      </c>
      <c r="N233" s="14">
        <f t="shared" ca="1" si="115"/>
        <v>2.2984666025060996E-4</v>
      </c>
      <c r="O233" s="8">
        <f t="shared" ca="1" si="127"/>
        <v>5.8321633769555988E-6</v>
      </c>
      <c r="P233" s="8">
        <f t="shared" ca="1" si="128"/>
        <v>5.8335038802298278E-6</v>
      </c>
      <c r="Q233" s="25">
        <f t="shared" si="116"/>
        <v>8.000320008538786E-5</v>
      </c>
      <c r="R233" s="8">
        <f t="shared" ca="1" si="129"/>
        <v>5.8321633769555988E-6</v>
      </c>
      <c r="S233" s="5">
        <f t="shared" ca="1" si="117"/>
        <v>4.6659173357725008E-10</v>
      </c>
      <c r="T233" s="8">
        <f t="shared" ca="1" si="130"/>
        <v>-1.8134945253192854E-8</v>
      </c>
      <c r="U233" s="8">
        <f t="shared" ca="1" si="131"/>
        <v>3.09274270898676E-13</v>
      </c>
      <c r="V233" s="5">
        <f t="shared" ca="1" si="118"/>
        <v>2.4742931375969224E-17</v>
      </c>
      <c r="W233" s="5">
        <f t="shared" ca="1" si="132"/>
        <v>7.1085658267503093E-17</v>
      </c>
      <c r="X233" s="5">
        <f t="shared" ca="1" si="133"/>
        <v>109.98047577770825</v>
      </c>
      <c r="Y233" s="5">
        <f t="shared" ca="1" si="134"/>
        <v>109.63849465258312</v>
      </c>
      <c r="Z233" s="5">
        <f t="shared" ca="1" si="135"/>
        <v>-1.8601536986770104E-8</v>
      </c>
      <c r="AA233" s="5">
        <f t="shared" ca="1" si="136"/>
        <v>4.6342726891533866E-17</v>
      </c>
      <c r="AB233" s="4">
        <f t="shared" ca="1" si="137"/>
        <v>109.63849463398158</v>
      </c>
      <c r="AC233" s="30">
        <f t="shared" ca="1" si="138"/>
        <v>-3.1094713976131949E-3</v>
      </c>
      <c r="AD233" s="30">
        <f t="shared" ca="1" si="139"/>
        <v>-3.1094713976131108E-3</v>
      </c>
      <c r="AE233" s="32">
        <f t="shared" ca="1" si="140"/>
        <v>-8.4134088584875144E-17</v>
      </c>
      <c r="AF233" s="4">
        <f t="shared" si="119"/>
        <v>0.13600000000000001</v>
      </c>
      <c r="AG233" s="4">
        <f t="shared" ca="1" si="120"/>
        <v>5.3160257307033865</v>
      </c>
      <c r="AH233" s="4">
        <f t="shared" ca="1" si="121"/>
        <v>5.2975866417888007</v>
      </c>
      <c r="AI233" s="8">
        <f t="shared" ca="1" si="141"/>
        <v>-5.3029079349897756E-8</v>
      </c>
      <c r="AJ233" s="4">
        <f t="shared" ca="1" si="122"/>
        <v>1.9061183210707774E-8</v>
      </c>
      <c r="AK233" s="4">
        <f t="shared" ca="1" si="142"/>
        <v>3.2122406791390762E-8</v>
      </c>
      <c r="AL233" s="4">
        <f t="shared" ca="1" si="123"/>
        <v>-5.3029079349897756E-8</v>
      </c>
      <c r="AM233" s="5">
        <f t="shared" ca="1" si="143"/>
        <v>1.8601536986770104E-8</v>
      </c>
      <c r="AN233" s="5">
        <f t="shared" ca="1" si="144"/>
        <v>-4.6342726891533866E-17</v>
      </c>
      <c r="AO233" s="5">
        <f t="shared" ca="1" si="124"/>
        <v>1.5249556542704899E-12</v>
      </c>
      <c r="AQ233" s="24">
        <f t="shared" ca="1" si="145"/>
        <v>5.5418383153986593E-9</v>
      </c>
      <c r="AT233">
        <v>226</v>
      </c>
      <c r="AU233" s="12">
        <v>-1.6096228584065677</v>
      </c>
      <c r="AV233" s="12">
        <v>-4.1963380213090486</v>
      </c>
      <c r="AW233" s="12">
        <v>-14.758969065434441</v>
      </c>
    </row>
    <row r="234" spans="2:49" x14ac:dyDescent="0.2">
      <c r="B234" s="2">
        <v>218</v>
      </c>
      <c r="C234">
        <f t="shared" ca="1" si="110"/>
        <v>0.5758342048267544</v>
      </c>
      <c r="D234" t="s">
        <v>10</v>
      </c>
      <c r="E234">
        <f ca="1">D233*SIN(2*PI()*C234)</f>
        <v>-0.57360492535670105</v>
      </c>
      <c r="F234">
        <f t="shared" ca="1" si="111"/>
        <v>0.21017993429486825</v>
      </c>
      <c r="G234" t="s">
        <v>10</v>
      </c>
      <c r="H234">
        <f ca="1">G233*SIN(2*PI()*F234)</f>
        <v>1.1744483148082674</v>
      </c>
      <c r="I234" s="8">
        <f t="shared" ca="1" si="112"/>
        <v>8.9532168590287862E-8</v>
      </c>
      <c r="J234" s="14">
        <f t="shared" ca="1" si="113"/>
        <v>3.162277660168379E-3</v>
      </c>
      <c r="K234" s="14">
        <f t="shared" ca="1" si="114"/>
        <v>-1.4128989583052087E-3</v>
      </c>
      <c r="L234" s="8">
        <f t="shared" ca="1" si="125"/>
        <v>109.63848481781028</v>
      </c>
      <c r="M234" s="8">
        <f t="shared" ca="1" si="126"/>
        <v>109.48357671682103</v>
      </c>
      <c r="N234" s="14">
        <f t="shared" ca="1" si="115"/>
        <v>7.8309279096866469E-4</v>
      </c>
      <c r="O234" s="8">
        <f t="shared" ca="1" si="127"/>
        <v>9.8161713066919057E-6</v>
      </c>
      <c r="P234" s="8">
        <f t="shared" ca="1" si="128"/>
        <v>9.8238582796770902E-6</v>
      </c>
      <c r="Q234" s="25">
        <f t="shared" si="116"/>
        <v>8.000320008538786E-5</v>
      </c>
      <c r="R234" s="8">
        <f t="shared" ca="1" si="129"/>
        <v>9.8161713066919057E-6</v>
      </c>
      <c r="S234" s="5">
        <f t="shared" ca="1" si="117"/>
        <v>7.8532511712171576E-10</v>
      </c>
      <c r="T234" s="8">
        <f t="shared" ca="1" si="130"/>
        <v>-1.3869258213770474E-8</v>
      </c>
      <c r="U234" s="8">
        <f t="shared" ca="1" si="131"/>
        <v>8.7886310434188601E-13</v>
      </c>
      <c r="V234" s="5">
        <f t="shared" ca="1" si="118"/>
        <v>7.0311860784329011E-17</v>
      </c>
      <c r="W234" s="5">
        <f t="shared" ca="1" si="132"/>
        <v>6.8823136125847226E-16</v>
      </c>
      <c r="X234" s="5">
        <f t="shared" ca="1" si="133"/>
        <v>109.63849463398158</v>
      </c>
      <c r="Y234" s="5">
        <f t="shared" ca="1" si="134"/>
        <v>109.48358654067931</v>
      </c>
      <c r="Z234" s="5">
        <f t="shared" ca="1" si="135"/>
        <v>-1.4654583330892189E-8</v>
      </c>
      <c r="AA234" s="5">
        <f t="shared" ca="1" si="136"/>
        <v>6.1791950047414325E-16</v>
      </c>
      <c r="AB234" s="4">
        <f t="shared" ca="1" si="137"/>
        <v>109.48358652602472</v>
      </c>
      <c r="AC234" s="30">
        <f t="shared" ca="1" si="138"/>
        <v>-1.4128988953561183E-3</v>
      </c>
      <c r="AD234" s="30">
        <f t="shared" ca="1" si="139"/>
        <v>-1.412898895356073E-3</v>
      </c>
      <c r="AE234" s="32">
        <f t="shared" ca="1" si="140"/>
        <v>-4.5319650809894085E-17</v>
      </c>
      <c r="AF234" s="4">
        <f t="shared" si="119"/>
        <v>0.13200000000000001</v>
      </c>
      <c r="AG234" s="4">
        <f t="shared" ca="1" si="120"/>
        <v>5.2198539120980287</v>
      </c>
      <c r="AH234" s="4">
        <f t="shared" ca="1" si="121"/>
        <v>5.2016880099734442</v>
      </c>
      <c r="AI234" s="8">
        <f t="shared" ca="1" si="141"/>
        <v>-8.9532160574279374E-8</v>
      </c>
      <c r="AJ234" s="4">
        <f t="shared" ca="1" si="122"/>
        <v>3.2122406791390762E-8</v>
      </c>
      <c r="AK234" s="4">
        <f t="shared" ca="1" si="142"/>
        <v>3.2092421068051063E-8</v>
      </c>
      <c r="AL234" s="4">
        <f t="shared" ca="1" si="123"/>
        <v>-8.9532160574279374E-8</v>
      </c>
      <c r="AM234" s="5">
        <f t="shared" ca="1" si="143"/>
        <v>1.4654583330892189E-8</v>
      </c>
      <c r="AN234" s="5">
        <f t="shared" ca="1" si="144"/>
        <v>-6.1791950047414325E-16</v>
      </c>
      <c r="AO234" s="5">
        <f t="shared" ca="1" si="124"/>
        <v>2.5698953377558568E-12</v>
      </c>
      <c r="AQ234" s="24">
        <f t="shared" ca="1" si="145"/>
        <v>1.4687138331650144E-8</v>
      </c>
      <c r="AT234">
        <v>227</v>
      </c>
      <c r="AU234" s="12">
        <v>4.3946239716640196</v>
      </c>
      <c r="AV234" s="12">
        <v>-1.7156352741960326</v>
      </c>
      <c r="AW234" s="12">
        <v>15.777632262304126</v>
      </c>
    </row>
    <row r="235" spans="2:49" x14ac:dyDescent="0.2">
      <c r="B235" s="2">
        <v>219</v>
      </c>
      <c r="C235">
        <f t="shared" ca="1" si="110"/>
        <v>0.76211586563924849</v>
      </c>
      <c r="D235">
        <f ca="1">SQRT(-2*LN(C235))</f>
        <v>0.73709793136318524</v>
      </c>
      <c r="E235">
        <f ca="1">D235*COS(2*PI()*C236)</f>
        <v>-0.15158203101017534</v>
      </c>
      <c r="F235">
        <f t="shared" ca="1" si="111"/>
        <v>0.4339136605164301</v>
      </c>
      <c r="G235">
        <f ca="1">SQRT(-2*LN(F235))</f>
        <v>1.2922149229713571</v>
      </c>
      <c r="H235">
        <f ca="1">G235*COS(2*PI()*F236)</f>
        <v>1.2772141579951111</v>
      </c>
      <c r="I235" s="8">
        <f t="shared" ca="1" si="112"/>
        <v>9.0924217762070759E-8</v>
      </c>
      <c r="J235" s="14">
        <f t="shared" ca="1" si="113"/>
        <v>3.162277660168379E-3</v>
      </c>
      <c r="K235" s="14">
        <f t="shared" ca="1" si="114"/>
        <v>-7.9341322657189295E-5</v>
      </c>
      <c r="L235" s="8">
        <f t="shared" ca="1" si="125"/>
        <v>109.48357657131616</v>
      </c>
      <c r="M235" s="8">
        <f t="shared" ca="1" si="126"/>
        <v>109.47488999954176</v>
      </c>
      <c r="N235" s="14">
        <f t="shared" ca="1" si="115"/>
        <v>8.4814062783933331E-4</v>
      </c>
      <c r="O235" s="8">
        <f t="shared" ca="1" si="127"/>
        <v>9.9547085575406994E-6</v>
      </c>
      <c r="P235" s="8">
        <f t="shared" ca="1" si="128"/>
        <v>9.9631515503066492E-6</v>
      </c>
      <c r="Q235" s="25">
        <f t="shared" si="116"/>
        <v>8.000320008538786E-5</v>
      </c>
      <c r="R235" s="8">
        <f t="shared" ca="1" si="129"/>
        <v>9.9547085575406994E-6</v>
      </c>
      <c r="S235" s="5">
        <f t="shared" ca="1" si="117"/>
        <v>7.9640854052065131E-10</v>
      </c>
      <c r="T235" s="8">
        <f t="shared" ca="1" si="130"/>
        <v>-7.8981974362212004E-10</v>
      </c>
      <c r="U235" s="8">
        <f t="shared" ca="1" si="131"/>
        <v>9.0512408864377977E-13</v>
      </c>
      <c r="V235" s="5">
        <f t="shared" ca="1" si="118"/>
        <v>7.2412823565872653E-17</v>
      </c>
      <c r="W235" s="5">
        <f t="shared" ca="1" si="132"/>
        <v>7.6767251281483976E-16</v>
      </c>
      <c r="X235" s="5">
        <f t="shared" ca="1" si="133"/>
        <v>109.48358652602472</v>
      </c>
      <c r="Y235" s="5">
        <f t="shared" ca="1" si="134"/>
        <v>109.47489996269331</v>
      </c>
      <c r="Z235" s="5">
        <f t="shared" ca="1" si="135"/>
        <v>-1.5862282841427714E-9</v>
      </c>
      <c r="AA235" s="5">
        <f t="shared" ca="1" si="136"/>
        <v>6.9525968924896708E-16</v>
      </c>
      <c r="AB235" s="4">
        <f t="shared" ca="1" si="137"/>
        <v>109.47489996110708</v>
      </c>
      <c r="AC235" s="30">
        <f t="shared" ca="1" si="138"/>
        <v>-7.9341252814835173E-5</v>
      </c>
      <c r="AD235" s="30">
        <f t="shared" ca="1" si="139"/>
        <v>-7.9341252814894546E-5</v>
      </c>
      <c r="AE235" s="32">
        <f t="shared" ca="1" si="140"/>
        <v>5.9373621470737437E-17</v>
      </c>
      <c r="AF235" s="4">
        <f t="shared" si="119"/>
        <v>0.128</v>
      </c>
      <c r="AG235" s="4">
        <f t="shared" ca="1" si="120"/>
        <v>5.2169957617955207</v>
      </c>
      <c r="AH235" s="4">
        <f t="shared" ca="1" si="121"/>
        <v>5.1991072179755227</v>
      </c>
      <c r="AI235" s="8">
        <f t="shared" ca="1" si="141"/>
        <v>-9.0924209494858133E-8</v>
      </c>
      <c r="AJ235" s="4">
        <f t="shared" ca="1" si="122"/>
        <v>3.2092421068051063E-8</v>
      </c>
      <c r="AK235" s="4">
        <f t="shared" ca="1" si="142"/>
        <v>2.0848649883279658E-8</v>
      </c>
      <c r="AL235" s="4">
        <f t="shared" ca="1" si="123"/>
        <v>-9.0924209494858133E-8</v>
      </c>
      <c r="AM235" s="5">
        <f t="shared" ca="1" si="143"/>
        <v>1.5862282841427714E-9</v>
      </c>
      <c r="AN235" s="5">
        <f t="shared" ca="1" si="144"/>
        <v>-6.9525968924896708E-16</v>
      </c>
      <c r="AO235" s="5">
        <f t="shared" ca="1" si="124"/>
        <v>2.5674963839318058E-12</v>
      </c>
      <c r="AQ235" s="24">
        <f t="shared" ca="1" si="145"/>
        <v>1.2832566270038417E-8</v>
      </c>
      <c r="AT235">
        <v>228</v>
      </c>
      <c r="AU235" s="12">
        <v>-0.94502223653246931</v>
      </c>
      <c r="AV235" s="12">
        <v>-6.9205142013999534</v>
      </c>
      <c r="AW235" s="12">
        <v>-39.216999222430189</v>
      </c>
    </row>
    <row r="236" spans="2:49" x14ac:dyDescent="0.2">
      <c r="B236" s="2">
        <v>220</v>
      </c>
      <c r="C236">
        <f t="shared" ca="1" si="110"/>
        <v>0.71703505384558985</v>
      </c>
      <c r="D236" t="s">
        <v>10</v>
      </c>
      <c r="E236">
        <f ca="1">D235*SIN(2*PI()*C236)</f>
        <v>-0.72134336365888696</v>
      </c>
      <c r="F236">
        <f t="shared" ca="1" si="111"/>
        <v>0.97572576892000862</v>
      </c>
      <c r="G236" t="s">
        <v>10</v>
      </c>
      <c r="H236">
        <f ca="1">G235*SIN(2*PI()*F236)</f>
        <v>-0.19632473549379839</v>
      </c>
      <c r="I236" s="8">
        <f t="shared" ca="1" si="112"/>
        <v>6.0778516916309452E-8</v>
      </c>
      <c r="J236" s="14">
        <f t="shared" ca="1" si="113"/>
        <v>3.1622776601683794E-3</v>
      </c>
      <c r="K236" s="14">
        <f t="shared" ca="1" si="114"/>
        <v>-1.8793198670170597E-3</v>
      </c>
      <c r="L236" s="8">
        <f t="shared" ca="1" si="125"/>
        <v>109.47489330738543</v>
      </c>
      <c r="M236" s="8">
        <f t="shared" ca="1" si="126"/>
        <v>109.26915496545328</v>
      </c>
      <c r="N236" s="14">
        <f t="shared" ca="1" si="115"/>
        <v>-8.4163123123759398E-5</v>
      </c>
      <c r="O236" s="8">
        <f t="shared" ca="1" si="127"/>
        <v>6.653721654794098E-6</v>
      </c>
      <c r="P236" s="8">
        <f t="shared" ca="1" si="128"/>
        <v>6.653161656799234E-6</v>
      </c>
      <c r="Q236" s="25">
        <f t="shared" si="116"/>
        <v>8.000320008538786E-5</v>
      </c>
      <c r="R236" s="8">
        <f t="shared" ca="1" si="129"/>
        <v>6.653721654794098E-6</v>
      </c>
      <c r="S236" s="5">
        <f t="shared" ca="1" si="117"/>
        <v>5.3231902486097025E-10</v>
      </c>
      <c r="T236" s="8">
        <f t="shared" ca="1" si="130"/>
        <v>-1.2504471295456175E-8</v>
      </c>
      <c r="U236" s="8">
        <f t="shared" ca="1" si="131"/>
        <v>4.0440333415231755E-13</v>
      </c>
      <c r="V236" s="5">
        <f t="shared" ca="1" si="118"/>
        <v>3.2353560857385824E-17</v>
      </c>
      <c r="W236" s="5">
        <f t="shared" ca="1" si="132"/>
        <v>-3.4035847603920317E-17</v>
      </c>
      <c r="X236" s="5">
        <f t="shared" ca="1" si="133"/>
        <v>109.47489996110708</v>
      </c>
      <c r="Y236" s="5">
        <f t="shared" ca="1" si="134"/>
        <v>109.26916161861494</v>
      </c>
      <c r="Z236" s="5">
        <f t="shared" ca="1" si="135"/>
        <v>-1.3036790320317145E-8</v>
      </c>
      <c r="AA236" s="5">
        <f t="shared" ca="1" si="136"/>
        <v>-6.6389408461306134E-17</v>
      </c>
      <c r="AB236" s="4">
        <f t="shared" ca="1" si="137"/>
        <v>109.26916160557815</v>
      </c>
      <c r="AC236" s="30">
        <f t="shared" ca="1" si="138"/>
        <v>-1.879319876994856E-3</v>
      </c>
      <c r="AD236" s="30">
        <f t="shared" ca="1" si="139"/>
        <v>-1.8793198769948454E-3</v>
      </c>
      <c r="AE236" s="32">
        <f t="shared" ca="1" si="140"/>
        <v>-1.0625181290357943E-17</v>
      </c>
      <c r="AF236" s="4">
        <f t="shared" si="119"/>
        <v>0.124</v>
      </c>
      <c r="AG236" s="4">
        <f t="shared" ca="1" si="120"/>
        <v>5.2911388597443549</v>
      </c>
      <c r="AH236" s="4">
        <f t="shared" ca="1" si="121"/>
        <v>5.2735320428826959</v>
      </c>
      <c r="AI236" s="8">
        <f t="shared" ca="1" si="141"/>
        <v>-6.0778513222281561E-8</v>
      </c>
      <c r="AJ236" s="4">
        <f t="shared" ca="1" si="122"/>
        <v>2.0848649883279658E-8</v>
      </c>
      <c r="AK236" s="4">
        <f t="shared" ca="1" si="142"/>
        <v>2.3700019707598245E-8</v>
      </c>
      <c r="AL236" s="4">
        <f t="shared" ca="1" si="123"/>
        <v>-6.0778513222281561E-8</v>
      </c>
      <c r="AM236" s="5">
        <f t="shared" ca="1" si="143"/>
        <v>1.3036790320317145E-8</v>
      </c>
      <c r="AN236" s="5">
        <f t="shared" ca="1" si="144"/>
        <v>6.6389408461306134E-17</v>
      </c>
      <c r="AO236" s="5">
        <f t="shared" ca="1" si="124"/>
        <v>1.6679587081222207E-12</v>
      </c>
      <c r="AQ236" s="24">
        <f t="shared" ca="1" si="145"/>
        <v>1.0187088521096089E-8</v>
      </c>
      <c r="AT236">
        <v>229</v>
      </c>
      <c r="AU236" s="12">
        <v>-5.0498451345079651</v>
      </c>
      <c r="AV236" s="12">
        <v>-3.2168256887325608</v>
      </c>
      <c r="AW236" s="12">
        <v>-29.751561570152429</v>
      </c>
    </row>
    <row r="237" spans="2:49" x14ac:dyDescent="0.2">
      <c r="B237" s="2">
        <v>221</v>
      </c>
      <c r="C237">
        <f t="shared" ca="1" si="110"/>
        <v>0.78659254791391831</v>
      </c>
      <c r="D237">
        <f ca="1">SQRT(-2*LN(C237))</f>
        <v>0.6928851172062368</v>
      </c>
      <c r="E237">
        <f ca="1">D237*COS(2*PI()*C238)</f>
        <v>0.17401477196414547</v>
      </c>
      <c r="F237">
        <f t="shared" ca="1" si="111"/>
        <v>0.22406574846591598</v>
      </c>
      <c r="G237">
        <f ca="1">SQRT(-2*LN(F237))</f>
        <v>1.7296333427975548</v>
      </c>
      <c r="H237">
        <f ca="1">G237*COS(2*PI()*F238)</f>
        <v>-1.7142765251991785</v>
      </c>
      <c r="I237" s="8">
        <f t="shared" ca="1" si="112"/>
        <v>7.0060551050816941E-8</v>
      </c>
      <c r="J237" s="14">
        <f t="shared" ca="1" si="113"/>
        <v>3.1622776601683794E-3</v>
      </c>
      <c r="K237" s="14">
        <f t="shared" ca="1" si="114"/>
        <v>9.5073468789386162E-4</v>
      </c>
      <c r="L237" s="8">
        <f t="shared" ca="1" si="125"/>
        <v>109.26915395012101</v>
      </c>
      <c r="M237" s="8">
        <f t="shared" ca="1" si="126"/>
        <v>109.3730399250982</v>
      </c>
      <c r="N237" s="14">
        <f t="shared" ca="1" si="115"/>
        <v>-1.0436586808539872E-3</v>
      </c>
      <c r="O237" s="8">
        <f t="shared" ca="1" si="127"/>
        <v>7.6554571386020295E-6</v>
      </c>
      <c r="P237" s="8">
        <f t="shared" ca="1" si="128"/>
        <v>7.6474674543034215E-6</v>
      </c>
      <c r="Q237" s="25">
        <f t="shared" si="116"/>
        <v>8.000320008538786E-5</v>
      </c>
      <c r="R237" s="8">
        <f t="shared" ca="1" si="129"/>
        <v>7.6554571386020295E-6</v>
      </c>
      <c r="S237" s="5">
        <f t="shared" ca="1" si="117"/>
        <v>6.1246106920468898E-10</v>
      </c>
      <c r="T237" s="8">
        <f t="shared" ca="1" si="130"/>
        <v>7.2783086533536357E-9</v>
      </c>
      <c r="U237" s="8">
        <f t="shared" ca="1" si="131"/>
        <v>5.3634554567636853E-13</v>
      </c>
      <c r="V237" s="5">
        <f t="shared" ca="1" si="118"/>
        <v>4.2909360005653047E-17</v>
      </c>
      <c r="W237" s="5">
        <f t="shared" ca="1" si="132"/>
        <v>-5.5976168468251074E-16</v>
      </c>
      <c r="X237" s="5">
        <f t="shared" ca="1" si="133"/>
        <v>109.26916160557815</v>
      </c>
      <c r="Y237" s="5">
        <f t="shared" ca="1" si="134"/>
        <v>109.37304757256565</v>
      </c>
      <c r="Z237" s="5">
        <f t="shared" ca="1" si="135"/>
        <v>6.6658475841489465E-9</v>
      </c>
      <c r="AA237" s="5">
        <f t="shared" ca="1" si="136"/>
        <v>-6.0267104468816378E-16</v>
      </c>
      <c r="AB237" s="4">
        <f t="shared" ca="1" si="137"/>
        <v>109.3730475792315</v>
      </c>
      <c r="AC237" s="30">
        <f t="shared" ca="1" si="138"/>
        <v>9.5073460916950125E-4</v>
      </c>
      <c r="AD237" s="30">
        <f t="shared" ca="1" si="139"/>
        <v>9.5073460916949106E-4</v>
      </c>
      <c r="AE237" s="32">
        <f t="shared" ca="1" si="140"/>
        <v>1.0191500421363742E-17</v>
      </c>
      <c r="AF237" s="4">
        <f t="shared" si="119"/>
        <v>0.12</v>
      </c>
      <c r="AG237" s="4">
        <f t="shared" ca="1" si="120"/>
        <v>5.2650894812330113</v>
      </c>
      <c r="AH237" s="4">
        <f t="shared" ca="1" si="121"/>
        <v>5.2477689731573225</v>
      </c>
      <c r="AI237" s="8">
        <f t="shared" ca="1" si="141"/>
        <v>-7.0060546142336477E-8</v>
      </c>
      <c r="AJ237" s="4">
        <f t="shared" ca="1" si="122"/>
        <v>2.3700019707598245E-8</v>
      </c>
      <c r="AK237" s="4">
        <f t="shared" ca="1" si="142"/>
        <v>1.0483078928354007E-8</v>
      </c>
      <c r="AL237" s="4">
        <f t="shared" ca="1" si="123"/>
        <v>-7.0060546142336477E-8</v>
      </c>
      <c r="AM237" s="5">
        <f t="shared" ca="1" si="143"/>
        <v>-6.6658475841489465E-9</v>
      </c>
      <c r="AN237" s="5">
        <f t="shared" ca="1" si="144"/>
        <v>6.0267104468816378E-16</v>
      </c>
      <c r="AO237" s="5">
        <f t="shared" ca="1" si="124"/>
        <v>1.8960774186946177E-12</v>
      </c>
      <c r="AQ237" s="24">
        <f t="shared" ca="1" si="145"/>
        <v>6.5529898751850309E-9</v>
      </c>
      <c r="AT237">
        <v>230</v>
      </c>
      <c r="AU237" s="12">
        <v>8.69679144168569</v>
      </c>
      <c r="AV237" s="12">
        <v>-4.2735727671395081</v>
      </c>
      <c r="AW237" s="12">
        <v>-12.444284501188431</v>
      </c>
    </row>
    <row r="238" spans="2:49" x14ac:dyDescent="0.2">
      <c r="B238" s="2">
        <v>222</v>
      </c>
      <c r="C238">
        <f t="shared" ca="1" si="110"/>
        <v>0.79040358227066498</v>
      </c>
      <c r="D238" t="s">
        <v>10</v>
      </c>
      <c r="E238">
        <f ca="1">D237*SIN(2*PI()*C238)</f>
        <v>-0.67067775032735877</v>
      </c>
      <c r="F238">
        <f t="shared" ca="1" si="111"/>
        <v>0.52122416296565932</v>
      </c>
      <c r="G238" t="s">
        <v>10</v>
      </c>
      <c r="H238">
        <f ca="1">G237*SIN(2*PI()*F238)</f>
        <v>-0.22997281506316006</v>
      </c>
      <c r="I238" s="8">
        <f t="shared" ca="1" si="112"/>
        <v>3.2240320786683642E-8</v>
      </c>
      <c r="J238" s="14">
        <f t="shared" ca="1" si="113"/>
        <v>3.1622776601683794E-3</v>
      </c>
      <c r="K238" s="14">
        <f t="shared" ca="1" si="114"/>
        <v>-1.719389420510975E-3</v>
      </c>
      <c r="L238" s="8">
        <f t="shared" ca="1" si="125"/>
        <v>109.37304405300947</v>
      </c>
      <c r="M238" s="8">
        <f t="shared" ca="1" si="126"/>
        <v>109.18498919817564</v>
      </c>
      <c r="N238" s="14">
        <f t="shared" ca="1" si="115"/>
        <v>-1.0544201970352773E-4</v>
      </c>
      <c r="O238" s="8">
        <f t="shared" ca="1" si="127"/>
        <v>3.5262220256851073E-6</v>
      </c>
      <c r="P238" s="8">
        <f t="shared" ca="1" si="128"/>
        <v>3.5258502137127961E-6</v>
      </c>
      <c r="Q238" s="25">
        <f t="shared" si="116"/>
        <v>8.000320008538786E-5</v>
      </c>
      <c r="R238" s="8">
        <f t="shared" ca="1" si="129"/>
        <v>3.5262220256851073E-6</v>
      </c>
      <c r="S238" s="5">
        <f t="shared" ca="1" si="117"/>
        <v>2.8210904626638731E-10</v>
      </c>
      <c r="T238" s="8">
        <f t="shared" ca="1" si="130"/>
        <v>-6.0629488453357532E-9</v>
      </c>
      <c r="U238" s="8">
        <f t="shared" ca="1" si="131"/>
        <v>1.1368652927315726E-13</v>
      </c>
      <c r="V238" s="5">
        <f t="shared" ca="1" si="118"/>
        <v>9.0952861484537034E-18</v>
      </c>
      <c r="W238" s="5">
        <f t="shared" ca="1" si="132"/>
        <v>-1.1987337259645929E-17</v>
      </c>
      <c r="X238" s="5">
        <f t="shared" ca="1" si="133"/>
        <v>109.3730475792315</v>
      </c>
      <c r="Y238" s="5">
        <f t="shared" ca="1" si="134"/>
        <v>109.18499272402586</v>
      </c>
      <c r="Z238" s="5">
        <f t="shared" ca="1" si="135"/>
        <v>-6.3450578916021408E-9</v>
      </c>
      <c r="AA238" s="5">
        <f t="shared" ca="1" si="136"/>
        <v>-2.1082623408099633E-17</v>
      </c>
      <c r="AB238" s="4">
        <f t="shared" ca="1" si="137"/>
        <v>109.1849927176808</v>
      </c>
      <c r="AC238" s="30">
        <f t="shared" ca="1" si="138"/>
        <v>-1.719389426489748E-3</v>
      </c>
      <c r="AD238" s="30">
        <f t="shared" ca="1" si="139"/>
        <v>-1.7193894264897884E-3</v>
      </c>
      <c r="AE238" s="32">
        <f t="shared" ca="1" si="140"/>
        <v>4.0332320816460765E-17</v>
      </c>
      <c r="AF238" s="4">
        <f t="shared" si="119"/>
        <v>0.11600000000000001</v>
      </c>
      <c r="AG238" s="4">
        <f t="shared" ca="1" si="120"/>
        <v>5.4059086950068265</v>
      </c>
      <c r="AH238" s="4">
        <f t="shared" ca="1" si="121"/>
        <v>5.3888793086408997</v>
      </c>
      <c r="AI238" s="8">
        <f t="shared" ca="1" si="141"/>
        <v>-3.2240319747245394E-8</v>
      </c>
      <c r="AJ238" s="4">
        <f t="shared" ca="1" si="122"/>
        <v>1.0483078928354007E-8</v>
      </c>
      <c r="AK238" s="4">
        <f t="shared" ca="1" si="142"/>
        <v>1.1030482981083761E-8</v>
      </c>
      <c r="AL238" s="4">
        <f t="shared" ca="1" si="123"/>
        <v>-3.2240319747245394E-8</v>
      </c>
      <c r="AM238" s="5">
        <f t="shared" ca="1" si="143"/>
        <v>6.3450578916021408E-9</v>
      </c>
      <c r="AN238" s="5">
        <f t="shared" ca="1" si="144"/>
        <v>2.1082623408099633E-17</v>
      </c>
      <c r="AO238" s="5">
        <f t="shared" ca="1" si="124"/>
        <v>8.3867986101601894E-13</v>
      </c>
      <c r="AQ238" s="24">
        <f t="shared" ca="1" si="145"/>
        <v>5.798492539816026E-9</v>
      </c>
      <c r="AT238">
        <v>231</v>
      </c>
      <c r="AU238" s="12">
        <v>10.288654271170143</v>
      </c>
      <c r="AV238" s="12">
        <v>-14.329150110789191</v>
      </c>
      <c r="AW238" s="12">
        <v>5.5382559424308626</v>
      </c>
    </row>
    <row r="239" spans="2:49" x14ac:dyDescent="0.2">
      <c r="B239" s="2">
        <v>223</v>
      </c>
      <c r="C239">
        <f t="shared" ca="1" si="110"/>
        <v>0.59126358756406738</v>
      </c>
      <c r="D239">
        <f ca="1">SQRT(-2*LN(C239))</f>
        <v>1.0251764319951764</v>
      </c>
      <c r="E239">
        <f ca="1">D239*COS(2*PI()*C240)</f>
        <v>0.84894450927159992</v>
      </c>
      <c r="F239">
        <f t="shared" ca="1" si="111"/>
        <v>0.59993018874301085</v>
      </c>
      <c r="G239">
        <f ca="1">SQRT(-2*LN(F239))</f>
        <v>1.0108827653396835</v>
      </c>
      <c r="H239">
        <f ca="1">G239*COS(2*PI()*F240)</f>
        <v>0.14861949390085011</v>
      </c>
      <c r="I239" s="8">
        <f t="shared" ca="1" si="112"/>
        <v>3.4515594019625382E-8</v>
      </c>
      <c r="J239" s="14">
        <f t="shared" ca="1" si="113"/>
        <v>3.1622776601683794E-3</v>
      </c>
      <c r="K239" s="14">
        <f t="shared" ca="1" si="114"/>
        <v>3.0893605248967226E-3</v>
      </c>
      <c r="L239" s="8">
        <f t="shared" ca="1" si="125"/>
        <v>109.18498894909605</v>
      </c>
      <c r="M239" s="8">
        <f t="shared" ca="1" si="126"/>
        <v>109.52230074386668</v>
      </c>
      <c r="N239" s="14">
        <f t="shared" ca="1" si="115"/>
        <v>1.3400419884623815E-4</v>
      </c>
      <c r="O239" s="8">
        <f t="shared" ca="1" si="127"/>
        <v>3.7685847516042827E-6</v>
      </c>
      <c r="P239" s="8">
        <f t="shared" ca="1" si="128"/>
        <v>3.7690897577847058E-6</v>
      </c>
      <c r="Q239" s="25">
        <f t="shared" si="116"/>
        <v>8.000320008538786E-5</v>
      </c>
      <c r="R239" s="8">
        <f t="shared" ca="1" si="129"/>
        <v>3.7685847516042827E-6</v>
      </c>
      <c r="S239" s="5">
        <f t="shared" ca="1" si="117"/>
        <v>3.0149883992133915E-10</v>
      </c>
      <c r="T239" s="8">
        <f t="shared" ca="1" si="130"/>
        <v>1.1642516966333993E-8</v>
      </c>
      <c r="U239" s="8">
        <f t="shared" ca="1" si="131"/>
        <v>1.3007494131492419E-13</v>
      </c>
      <c r="V239" s="5">
        <f t="shared" ca="1" si="118"/>
        <v>1.0406411556112963E-17</v>
      </c>
      <c r="W239" s="5">
        <f t="shared" ca="1" si="132"/>
        <v>1.743058830087786E-17</v>
      </c>
      <c r="X239" s="5">
        <f t="shared" ca="1" si="133"/>
        <v>109.1849927176808</v>
      </c>
      <c r="Y239" s="5">
        <f t="shared" ca="1" si="134"/>
        <v>109.52230451295644</v>
      </c>
      <c r="Z239" s="5">
        <f t="shared" ca="1" si="135"/>
        <v>1.1341018126412654E-8</v>
      </c>
      <c r="AA239" s="5">
        <f t="shared" ca="1" si="136"/>
        <v>7.0241767447648973E-18</v>
      </c>
      <c r="AB239" s="4">
        <f t="shared" ca="1" si="137"/>
        <v>109.52230452429745</v>
      </c>
      <c r="AC239" s="30">
        <f t="shared" ca="1" si="138"/>
        <v>3.0893605267605651E-3</v>
      </c>
      <c r="AD239" s="30">
        <f t="shared" ca="1" si="139"/>
        <v>3.0893605267605993E-3</v>
      </c>
      <c r="AE239" s="32">
        <f t="shared" ca="1" si="140"/>
        <v>-3.426078865054194E-17</v>
      </c>
      <c r="AF239" s="4">
        <f t="shared" si="119"/>
        <v>0.112</v>
      </c>
      <c r="AG239" s="4">
        <f t="shared" ca="1" si="120"/>
        <v>5.3936745924776819</v>
      </c>
      <c r="AH239" s="4">
        <f t="shared" ca="1" si="121"/>
        <v>5.3769413919470006</v>
      </c>
      <c r="AI239" s="8">
        <f t="shared" ca="1" si="141"/>
        <v>-3.4515592828299191E-8</v>
      </c>
      <c r="AJ239" s="4">
        <f t="shared" ca="1" si="122"/>
        <v>1.1030482981083761E-8</v>
      </c>
      <c r="AK239" s="4">
        <f t="shared" ca="1" si="142"/>
        <v>2.0829446330372877E-9</v>
      </c>
      <c r="AL239" s="4">
        <f t="shared" ca="1" si="123"/>
        <v>-3.4515592828299191E-8</v>
      </c>
      <c r="AM239" s="5">
        <f t="shared" ca="1" si="143"/>
        <v>-1.1341018126412654E-8</v>
      </c>
      <c r="AN239" s="5">
        <f t="shared" ca="1" si="144"/>
        <v>-7.0241767447648973E-18</v>
      </c>
      <c r="AO239" s="5">
        <f t="shared" ca="1" si="124"/>
        <v>8.8247393697410965E-13</v>
      </c>
      <c r="AQ239" s="24">
        <f t="shared" ca="1" si="145"/>
        <v>-2.3925973114533832E-9</v>
      </c>
      <c r="AT239">
        <v>232</v>
      </c>
      <c r="AU239" s="12">
        <v>-3.790157225930761</v>
      </c>
      <c r="AV239" s="12">
        <v>-0.4320955360562026</v>
      </c>
      <c r="AW239" s="12">
        <v>15.384390087058092</v>
      </c>
    </row>
    <row r="240" spans="2:49" x14ac:dyDescent="0.2">
      <c r="B240" s="2">
        <v>224</v>
      </c>
      <c r="C240">
        <f t="shared" ca="1" si="110"/>
        <v>0.9052879048277096</v>
      </c>
      <c r="D240" t="s">
        <v>10</v>
      </c>
      <c r="E240">
        <f ca="1">D239*SIN(2*PI()*C240)</f>
        <v>-0.57469986679654173</v>
      </c>
      <c r="F240">
        <f t="shared" ca="1" si="111"/>
        <v>0.22651599340427508</v>
      </c>
      <c r="G240" t="s">
        <v>10</v>
      </c>
      <c r="H240">
        <f ca="1">G239*SIN(2*PI()*F240)</f>
        <v>0.99989810045497174</v>
      </c>
      <c r="I240" s="8">
        <f t="shared" ca="1" si="112"/>
        <v>6.9263725235432344E-9</v>
      </c>
      <c r="J240" s="14">
        <f t="shared" ca="1" si="113"/>
        <v>3.1622776601683794E-3</v>
      </c>
      <c r="K240" s="14">
        <f t="shared" ca="1" si="114"/>
        <v>-1.4163565689984114E-3</v>
      </c>
      <c r="L240" s="8">
        <f t="shared" ca="1" si="125"/>
        <v>109.52230376570517</v>
      </c>
      <c r="M240" s="8">
        <f t="shared" ca="1" si="126"/>
        <v>109.36718113131478</v>
      </c>
      <c r="N240" s="14">
        <f t="shared" ca="1" si="115"/>
        <v>6.726171906625833E-4</v>
      </c>
      <c r="O240" s="8">
        <f t="shared" ca="1" si="127"/>
        <v>7.5859227551793604E-7</v>
      </c>
      <c r="P240" s="8">
        <f t="shared" ca="1" si="128"/>
        <v>7.5910251772315331E-7</v>
      </c>
      <c r="Q240" s="25">
        <f t="shared" si="116"/>
        <v>8.000320008538786E-5</v>
      </c>
      <c r="R240" s="8">
        <f t="shared" ca="1" si="129"/>
        <v>7.5859227551793604E-7</v>
      </c>
      <c r="S240" s="5">
        <f t="shared" ca="1" si="117"/>
        <v>6.0689809601491115E-11</v>
      </c>
      <c r="T240" s="8">
        <f t="shared" ca="1" si="130"/>
        <v>-1.0744371526212816E-9</v>
      </c>
      <c r="U240" s="8">
        <f t="shared" ca="1" si="131"/>
        <v>5.2542926937195714E-15</v>
      </c>
      <c r="V240" s="5">
        <f t="shared" ca="1" si="118"/>
        <v>4.2036022968283841E-19</v>
      </c>
      <c r="W240" s="5">
        <f t="shared" ca="1" si="132"/>
        <v>3.5341275905685951E-18</v>
      </c>
      <c r="X240" s="5">
        <f t="shared" ca="1" si="133"/>
        <v>109.52230452429745</v>
      </c>
      <c r="Y240" s="5">
        <f t="shared" ca="1" si="134"/>
        <v>109.3671818904173</v>
      </c>
      <c r="Z240" s="5">
        <f t="shared" ca="1" si="135"/>
        <v>-1.1351269622227727E-9</v>
      </c>
      <c r="AA240" s="5">
        <f t="shared" ca="1" si="136"/>
        <v>3.1137673608857568E-18</v>
      </c>
      <c r="AB240" s="4">
        <f t="shared" ca="1" si="137"/>
        <v>109.36718188928218</v>
      </c>
      <c r="AC240" s="30">
        <f t="shared" ca="1" si="138"/>
        <v>-1.4163565648936949E-3</v>
      </c>
      <c r="AD240" s="30">
        <f t="shared" ca="1" si="139"/>
        <v>-1.4163565648937463E-3</v>
      </c>
      <c r="AE240" s="32">
        <f t="shared" ca="1" si="140"/>
        <v>5.139118297581291E-17</v>
      </c>
      <c r="AF240" s="4">
        <f t="shared" si="119"/>
        <v>0.108</v>
      </c>
      <c r="AG240" s="4">
        <f t="shared" ca="1" si="120"/>
        <v>5.6751990908305672</v>
      </c>
      <c r="AH240" s="4">
        <f t="shared" ca="1" si="121"/>
        <v>5.6587674141054123</v>
      </c>
      <c r="AI240" s="8">
        <f t="shared" ca="1" si="141"/>
        <v>-6.9263724755685985E-9</v>
      </c>
      <c r="AJ240" s="4">
        <f t="shared" ca="1" si="122"/>
        <v>2.0829446330372877E-9</v>
      </c>
      <c r="AK240" s="4">
        <f t="shared" ca="1" si="142"/>
        <v>1.8658384071138854E-9</v>
      </c>
      <c r="AL240" s="4">
        <f t="shared" ca="1" si="123"/>
        <v>-6.9263724755685985E-9</v>
      </c>
      <c r="AM240" s="5">
        <f t="shared" ca="1" si="143"/>
        <v>1.1351269622227727E-9</v>
      </c>
      <c r="AN240" s="5">
        <f t="shared" ca="1" si="144"/>
        <v>-3.1137673608857568E-18</v>
      </c>
      <c r="AO240" s="5">
        <f t="shared" ca="1" si="124"/>
        <v>1.6664223624366693E-13</v>
      </c>
      <c r="AQ240" s="24">
        <f t="shared" ca="1" si="145"/>
        <v>1.3523998272686513E-9</v>
      </c>
      <c r="AT240">
        <v>233</v>
      </c>
      <c r="AU240" s="12">
        <v>6.4148239745515401</v>
      </c>
      <c r="AV240" s="12">
        <v>8.6100305441509732</v>
      </c>
      <c r="AW240" s="12">
        <v>-3.4440567166308775</v>
      </c>
    </row>
    <row r="241" spans="2:49" x14ac:dyDescent="0.2">
      <c r="B241" s="2">
        <v>225</v>
      </c>
      <c r="C241">
        <f t="shared" ca="1" si="110"/>
        <v>0.7082865952573324</v>
      </c>
      <c r="D241">
        <f ca="1">SQRT(-2*LN(C241))</f>
        <v>0.83054978373946187</v>
      </c>
      <c r="E241">
        <f ca="1">D241*COS(2*PI()*C242)</f>
        <v>0.58358921713538259</v>
      </c>
      <c r="F241">
        <f t="shared" ca="1" si="111"/>
        <v>0.89344162237242875</v>
      </c>
      <c r="G241">
        <f ca="1">SQRT(-2*LN(F241))</f>
        <v>0.47470892643422735</v>
      </c>
      <c r="H241">
        <f ca="1">G241*COS(2*PI()*F242)</f>
        <v>1.6448421514844779E-2</v>
      </c>
      <c r="I241" s="8">
        <f t="shared" ca="1" si="112"/>
        <v>6.3469342407132179E-9</v>
      </c>
      <c r="J241" s="14">
        <f t="shared" ca="1" si="113"/>
        <v>3.1622776601683794E-3</v>
      </c>
      <c r="K241" s="14">
        <f t="shared" ca="1" si="114"/>
        <v>2.2479941024484695E-3</v>
      </c>
      <c r="L241" s="8">
        <f t="shared" ca="1" si="125"/>
        <v>109.36718119513587</v>
      </c>
      <c r="M241" s="8">
        <f t="shared" ca="1" si="126"/>
        <v>109.61303797346395</v>
      </c>
      <c r="N241" s="14">
        <f t="shared" ca="1" si="115"/>
        <v>5.0404165427453407E-5</v>
      </c>
      <c r="O241" s="8">
        <f t="shared" ca="1" si="127"/>
        <v>6.9414630713769463E-7</v>
      </c>
      <c r="P241" s="8">
        <f t="shared" ca="1" si="128"/>
        <v>6.9418129500299042E-7</v>
      </c>
      <c r="Q241" s="25">
        <f t="shared" si="116"/>
        <v>8.000320008538786E-5</v>
      </c>
      <c r="R241" s="8">
        <f t="shared" ca="1" si="129"/>
        <v>6.9414630713769463E-7</v>
      </c>
      <c r="S241" s="5">
        <f t="shared" ca="1" si="117"/>
        <v>5.553392589847008E-11</v>
      </c>
      <c r="T241" s="8">
        <f t="shared" ca="1" si="130"/>
        <v>1.5604368046819215E-9</v>
      </c>
      <c r="U241" s="8">
        <f t="shared" ca="1" si="131"/>
        <v>4.4057009648368679E-15</v>
      </c>
      <c r="V241" s="5">
        <f t="shared" ca="1" si="118"/>
        <v>3.524701758062303E-19</v>
      </c>
      <c r="W241" s="5">
        <f t="shared" ca="1" si="132"/>
        <v>2.2206568025552857E-19</v>
      </c>
      <c r="X241" s="5">
        <f t="shared" ca="1" si="133"/>
        <v>109.36718188928218</v>
      </c>
      <c r="Y241" s="5">
        <f t="shared" ca="1" si="134"/>
        <v>109.61303866764524</v>
      </c>
      <c r="Z241" s="5">
        <f t="shared" ca="1" si="135"/>
        <v>1.5049028787834515E-9</v>
      </c>
      <c r="AA241" s="5">
        <f t="shared" ca="1" si="136"/>
        <v>-1.3040449555070173E-19</v>
      </c>
      <c r="AB241" s="4">
        <f t="shared" ca="1" si="137"/>
        <v>109.61303866915014</v>
      </c>
      <c r="AC241" s="30">
        <f t="shared" ca="1" si="138"/>
        <v>2.2479941022606198E-3</v>
      </c>
      <c r="AD241" s="30">
        <f t="shared" ca="1" si="139"/>
        <v>2.2479941022606064E-3</v>
      </c>
      <c r="AE241" s="32">
        <f t="shared" ca="1" si="140"/>
        <v>1.3444106938820255E-17</v>
      </c>
      <c r="AF241" s="4">
        <f t="shared" si="119"/>
        <v>0.104</v>
      </c>
      <c r="AG241" s="4">
        <f t="shared" ca="1" si="120"/>
        <v>5.690135389483328</v>
      </c>
      <c r="AH241" s="4">
        <f t="shared" ca="1" si="121"/>
        <v>5.674010873986731</v>
      </c>
      <c r="AI241" s="8">
        <f t="shared" ca="1" si="141"/>
        <v>-6.3469342004296436E-9</v>
      </c>
      <c r="AJ241" s="4">
        <f t="shared" ca="1" si="122"/>
        <v>1.8658384071138854E-9</v>
      </c>
      <c r="AK241" s="4">
        <f t="shared" ca="1" si="142"/>
        <v>3.973350871683172E-10</v>
      </c>
      <c r="AL241" s="4">
        <f t="shared" ca="1" si="123"/>
        <v>-6.3469342004296436E-9</v>
      </c>
      <c r="AM241" s="5">
        <f t="shared" ca="1" si="143"/>
        <v>-1.5049028787834515E-9</v>
      </c>
      <c r="AN241" s="5">
        <f t="shared" ca="1" si="144"/>
        <v>1.3040449555070173E-19</v>
      </c>
      <c r="AO241" s="5">
        <f t="shared" ca="1" si="124"/>
        <v>1.4927304341133355E-13</v>
      </c>
      <c r="AQ241" s="24">
        <f t="shared" ca="1" si="145"/>
        <v>-3.6250285664067485E-11</v>
      </c>
      <c r="AT241">
        <v>234</v>
      </c>
      <c r="AU241" s="12">
        <v>0.83925747340438495</v>
      </c>
      <c r="AV241" s="12">
        <v>12.333880733186565</v>
      </c>
      <c r="AW241" s="12">
        <v>8.6909197015058588</v>
      </c>
    </row>
    <row r="242" spans="2:49" x14ac:dyDescent="0.2">
      <c r="B242" s="2">
        <v>226</v>
      </c>
      <c r="C242">
        <f t="shared" ca="1" si="110"/>
        <v>0.8740009255447404</v>
      </c>
      <c r="D242" t="s">
        <v>10</v>
      </c>
      <c r="E242">
        <f ca="1">D241*SIN(2*PI()*C242)</f>
        <v>-0.59096240905236797</v>
      </c>
      <c r="F242">
        <f t="shared" ca="1" si="111"/>
        <v>0.75551574144323963</v>
      </c>
      <c r="G242" t="s">
        <v>10</v>
      </c>
      <c r="H242">
        <f ca="1">G241*SIN(2*PI()*F242)</f>
        <v>-0.47442387615507575</v>
      </c>
      <c r="I242" s="8">
        <f t="shared" ca="1" si="112"/>
        <v>1.429790621278285E-9</v>
      </c>
      <c r="J242" s="14">
        <f t="shared" ca="1" si="113"/>
        <v>3.1622776601683794E-3</v>
      </c>
      <c r="K242" s="14">
        <f t="shared" ca="1" si="114"/>
        <v>-1.4677090841080931E-3</v>
      </c>
      <c r="L242" s="8">
        <f t="shared" ca="1" si="125"/>
        <v>109.61303851242644</v>
      </c>
      <c r="M242" s="8">
        <f t="shared" ca="1" si="126"/>
        <v>109.45215846006506</v>
      </c>
      <c r="N242" s="14">
        <f t="shared" ca="1" si="115"/>
        <v>-2.6001819441134888E-4</v>
      </c>
      <c r="O242" s="8">
        <f t="shared" ca="1" si="127"/>
        <v>1.5672369443488278E-7</v>
      </c>
      <c r="P242" s="8">
        <f t="shared" ca="1" si="128"/>
        <v>1.5668294342283435E-7</v>
      </c>
      <c r="Q242" s="25">
        <f t="shared" si="116"/>
        <v>8.000320008538786E-5</v>
      </c>
      <c r="R242" s="8">
        <f t="shared" ca="1" si="129"/>
        <v>1.5672369443488278E-7</v>
      </c>
      <c r="S242" s="5">
        <f t="shared" ca="1" si="117"/>
        <v>1.2538397083995115E-11</v>
      </c>
      <c r="T242" s="8">
        <f t="shared" ca="1" si="130"/>
        <v>-2.3002479001705844E-10</v>
      </c>
      <c r="U242" s="8">
        <f t="shared" ca="1" si="131"/>
        <v>2.2408206843507914E-16</v>
      </c>
      <c r="V242" s="5">
        <f t="shared" ca="1" si="118"/>
        <v>1.7927282556559212E-20</v>
      </c>
      <c r="W242" s="5">
        <f t="shared" ca="1" si="132"/>
        <v>-5.8265414834449597E-20</v>
      </c>
      <c r="X242" s="5">
        <f t="shared" ca="1" si="133"/>
        <v>109.61303866915014</v>
      </c>
      <c r="Y242" s="5">
        <f t="shared" ca="1" si="134"/>
        <v>109.45215861674801</v>
      </c>
      <c r="Z242" s="5">
        <f t="shared" ca="1" si="135"/>
        <v>-2.4256318710105355E-10</v>
      </c>
      <c r="AA242" s="5">
        <f t="shared" ca="1" si="136"/>
        <v>-7.6192697391008812E-20</v>
      </c>
      <c r="AB242" s="4">
        <f t="shared" ca="1" si="137"/>
        <v>109.45215861650544</v>
      </c>
      <c r="AC242" s="30">
        <f t="shared" ca="1" si="138"/>
        <v>-1.4677090845943708E-3</v>
      </c>
      <c r="AD242" s="30">
        <f t="shared" ca="1" si="139"/>
        <v>-1.4677090845942526E-3</v>
      </c>
      <c r="AE242" s="32">
        <f t="shared" ca="1" si="140"/>
        <v>-1.1817803680091998E-16</v>
      </c>
      <c r="AF242" s="4">
        <f t="shared" si="119"/>
        <v>0.1</v>
      </c>
      <c r="AG242" s="4">
        <f t="shared" ca="1" si="120"/>
        <v>5.9394624698663563</v>
      </c>
      <c r="AH242" s="4">
        <f t="shared" ca="1" si="121"/>
        <v>5.9236510815655148</v>
      </c>
      <c r="AI242" s="8">
        <f t="shared" ca="1" si="141"/>
        <v>-1.4297906192339838E-9</v>
      </c>
      <c r="AJ242" s="4">
        <f t="shared" ca="1" si="122"/>
        <v>3.973350871683172E-10</v>
      </c>
      <c r="AK242" s="4">
        <f t="shared" ca="1" si="142"/>
        <v>3.3830244372050875E-10</v>
      </c>
      <c r="AL242" s="4">
        <f t="shared" ca="1" si="123"/>
        <v>-1.4297906192339838E-9</v>
      </c>
      <c r="AM242" s="5">
        <f t="shared" ca="1" si="143"/>
        <v>2.4256318710105355E-10</v>
      </c>
      <c r="AN242" s="5">
        <f t="shared" ca="1" si="144"/>
        <v>7.6192697391008812E-20</v>
      </c>
      <c r="AO242" s="5">
        <f t="shared" ca="1" si="124"/>
        <v>3.1788078479671905E-14</v>
      </c>
      <c r="AQ242" s="24">
        <f t="shared" ca="1" si="145"/>
        <v>3.0162761870353436E-10</v>
      </c>
      <c r="AT242">
        <v>235</v>
      </c>
      <c r="AU242" s="12">
        <v>12.221696291678745</v>
      </c>
      <c r="AV242" s="12">
        <v>-0.6993813410780767</v>
      </c>
      <c r="AW242" s="12">
        <v>-5.7326814731795031</v>
      </c>
    </row>
    <row r="243" spans="2:49" x14ac:dyDescent="0.2">
      <c r="B243" s="2">
        <v>227</v>
      </c>
      <c r="C243">
        <f t="shared" ca="1" si="110"/>
        <v>0.67621809589003734</v>
      </c>
      <c r="D243">
        <f ca="1">SQRT(-2*LN(C243))</f>
        <v>0.88457857527279304</v>
      </c>
      <c r="E243">
        <f ca="1">D243*COS(2*PI()*C244)</f>
        <v>-0.48969571637866083</v>
      </c>
      <c r="F243">
        <f t="shared" ca="1" si="111"/>
        <v>0.55883824938863036</v>
      </c>
      <c r="G243">
        <f ca="1">SQRT(-2*LN(F243))</f>
        <v>1.0787911797798553</v>
      </c>
      <c r="H243">
        <f ca="1">G243*COS(2*PI()*F244)</f>
        <v>-1.0278180648663775</v>
      </c>
      <c r="I243" s="8">
        <f t="shared" ca="1" si="112"/>
        <v>1.2485791305351959E-9</v>
      </c>
      <c r="J243" s="14">
        <f t="shared" ca="1" si="113"/>
        <v>3.1622776601683794E-3</v>
      </c>
      <c r="K243" s="14">
        <f t="shared" ca="1" si="114"/>
        <v>-1.147894488692458E-3</v>
      </c>
      <c r="L243" s="8">
        <f t="shared" ca="1" si="125"/>
        <v>109.45215847984576</v>
      </c>
      <c r="M243" s="8">
        <f t="shared" ca="1" si="126"/>
        <v>109.32651895035126</v>
      </c>
      <c r="N243" s="14">
        <f t="shared" ca="1" si="115"/>
        <v>-6.0986317885636243E-4</v>
      </c>
      <c r="O243" s="8">
        <f t="shared" ca="1" si="127"/>
        <v>1.366596808699663E-7</v>
      </c>
      <c r="P243" s="8">
        <f t="shared" ca="1" si="128"/>
        <v>1.3657633716256944E-7</v>
      </c>
      <c r="Q243" s="25">
        <f t="shared" si="116"/>
        <v>8.000320008538786E-5</v>
      </c>
      <c r="R243" s="8">
        <f t="shared" ca="1" si="129"/>
        <v>1.366596808699663E-7</v>
      </c>
      <c r="S243" s="5">
        <f t="shared" ca="1" si="117"/>
        <v>1.0933211792245165E-11</v>
      </c>
      <c r="T243" s="8">
        <f t="shared" ca="1" si="130"/>
        <v>-1.5687089449710446E-10</v>
      </c>
      <c r="U243" s="8">
        <f t="shared" ca="1" si="131"/>
        <v>1.7063042551983986E-16</v>
      </c>
      <c r="V243" s="5">
        <f t="shared" ca="1" si="118"/>
        <v>1.3650980073518618E-20</v>
      </c>
      <c r="W243" s="5">
        <f t="shared" ca="1" si="132"/>
        <v>-1.0406121371714332E-19</v>
      </c>
      <c r="X243" s="5">
        <f t="shared" ca="1" si="133"/>
        <v>109.45215861650544</v>
      </c>
      <c r="Y243" s="5">
        <f t="shared" ca="1" si="134"/>
        <v>109.32651908692759</v>
      </c>
      <c r="Z243" s="5">
        <f t="shared" ca="1" si="135"/>
        <v>-1.6780410628934962E-10</v>
      </c>
      <c r="AA243" s="5">
        <f t="shared" ca="1" si="136"/>
        <v>-1.1771219379066192E-19</v>
      </c>
      <c r="AB243" s="4">
        <f t="shared" ca="1" si="137"/>
        <v>109.32651908675979</v>
      </c>
      <c r="AC243" s="30">
        <f t="shared" ca="1" si="138"/>
        <v>-1.147894489553769E-3</v>
      </c>
      <c r="AD243" s="30">
        <f t="shared" ca="1" si="139"/>
        <v>-1.1478944895538107E-3</v>
      </c>
      <c r="AE243" s="32">
        <f t="shared" ca="1" si="140"/>
        <v>4.163336342344337E-17</v>
      </c>
      <c r="AF243" s="4">
        <f t="shared" si="119"/>
        <v>9.6000000000000002E-2</v>
      </c>
      <c r="AG243" s="4">
        <f t="shared" ca="1" si="120"/>
        <v>5.9616419649171615</v>
      </c>
      <c r="AH243" s="4">
        <f t="shared" ca="1" si="121"/>
        <v>5.9461500315323317</v>
      </c>
      <c r="AI243" s="8">
        <f t="shared" ca="1" si="141"/>
        <v>-1.248579128976246E-9</v>
      </c>
      <c r="AJ243" s="4">
        <f t="shared" ca="1" si="122"/>
        <v>3.3830244372050875E-10</v>
      </c>
      <c r="AK243" s="4">
        <f t="shared" ca="1" si="142"/>
        <v>2.46234121704476E-10</v>
      </c>
      <c r="AL243" s="4">
        <f t="shared" ca="1" si="123"/>
        <v>-1.248579128976246E-9</v>
      </c>
      <c r="AM243" s="5">
        <f t="shared" ca="1" si="143"/>
        <v>1.6780410628934962E-10</v>
      </c>
      <c r="AN243" s="5">
        <f t="shared" ca="1" si="144"/>
        <v>1.1771219379066192E-19</v>
      </c>
      <c r="AO243" s="5">
        <f t="shared" ca="1" si="124"/>
        <v>2.7065278094347527E-14</v>
      </c>
      <c r="AQ243" s="24">
        <f t="shared" ca="1" si="145"/>
        <v>2.5989949370118895E-10</v>
      </c>
      <c r="AT243">
        <v>236</v>
      </c>
      <c r="AU243" s="12">
        <v>-3.0484971337667712</v>
      </c>
      <c r="AV243" s="12">
        <v>-3.4199018936586243</v>
      </c>
      <c r="AW243" s="12">
        <v>19.457940973623511</v>
      </c>
    </row>
    <row r="244" spans="2:49" x14ac:dyDescent="0.2">
      <c r="B244" s="2">
        <v>228</v>
      </c>
      <c r="C244">
        <f t="shared" ca="1" si="110"/>
        <v>0.65662834113678203</v>
      </c>
      <c r="D244" t="s">
        <v>10</v>
      </c>
      <c r="E244">
        <f ca="1">D243*SIN(2*PI()*C244)</f>
        <v>-0.73666638391610806</v>
      </c>
      <c r="F244">
        <f t="shared" ca="1" si="111"/>
        <v>0.45087957968180137</v>
      </c>
      <c r="G244" t="s">
        <v>10</v>
      </c>
      <c r="H244">
        <f ca="1">G243*SIN(2*PI()*F244)</f>
        <v>0.32768954073199663</v>
      </c>
      <c r="I244" s="8">
        <f t="shared" ca="1" si="112"/>
        <v>9.3608876293645651E-10</v>
      </c>
      <c r="J244" s="14">
        <f t="shared" ca="1" si="113"/>
        <v>3.1622776601683794E-3</v>
      </c>
      <c r="K244" s="14">
        <f t="shared" ca="1" si="114"/>
        <v>-1.9276832762575857E-3</v>
      </c>
      <c r="L244" s="8">
        <f t="shared" ca="1" si="125"/>
        <v>109.32651898442046</v>
      </c>
      <c r="M244" s="8">
        <f t="shared" ca="1" si="126"/>
        <v>109.11577208212273</v>
      </c>
      <c r="N244" s="14">
        <f t="shared" ca="1" si="115"/>
        <v>2.4727963139437037E-4</v>
      </c>
      <c r="O244" s="8">
        <f t="shared" ca="1" si="127"/>
        <v>1.0233932591227517E-7</v>
      </c>
      <c r="P244" s="8">
        <f t="shared" ca="1" si="128"/>
        <v>1.0236463234306391E-7</v>
      </c>
      <c r="Q244" s="25">
        <f t="shared" si="116"/>
        <v>8.000320008538786E-5</v>
      </c>
      <c r="R244" s="8">
        <f t="shared" ca="1" si="129"/>
        <v>1.0233932591227517E-7</v>
      </c>
      <c r="S244" s="5">
        <f t="shared" ca="1" si="117"/>
        <v>8.1874735675634695E-12</v>
      </c>
      <c r="T244" s="8">
        <f t="shared" ca="1" si="130"/>
        <v>-1.9727780706456744E-10</v>
      </c>
      <c r="U244" s="8">
        <f t="shared" ca="1" si="131"/>
        <v>9.5798692992972516E-17</v>
      </c>
      <c r="V244" s="5">
        <f t="shared" ca="1" si="118"/>
        <v>7.6642020034354243E-21</v>
      </c>
      <c r="W244" s="5">
        <f t="shared" ca="1" si="132"/>
        <v>2.3689065491364696E-20</v>
      </c>
      <c r="X244" s="5">
        <f t="shared" ca="1" si="133"/>
        <v>109.32651908675979</v>
      </c>
      <c r="Y244" s="5">
        <f t="shared" ca="1" si="134"/>
        <v>109.11577218448737</v>
      </c>
      <c r="Z244" s="5">
        <f t="shared" ca="1" si="135"/>
        <v>-2.0546528063213091E-10</v>
      </c>
      <c r="AA244" s="5">
        <f t="shared" ca="1" si="136"/>
        <v>1.6024863487929273E-20</v>
      </c>
      <c r="AB244" s="4">
        <f t="shared" ca="1" si="137"/>
        <v>109.11577218428191</v>
      </c>
      <c r="AC244" s="30">
        <f t="shared" ca="1" si="138"/>
        <v>-1.9276832761009333E-3</v>
      </c>
      <c r="AD244" s="30">
        <f t="shared" ca="1" si="139"/>
        <v>-1.927683276101E-3</v>
      </c>
      <c r="AE244" s="32">
        <f t="shared" ca="1" si="140"/>
        <v>6.6786853825107073E-17</v>
      </c>
      <c r="AF244" s="4">
        <f t="shared" si="119"/>
        <v>9.1999999999999998E-2</v>
      </c>
      <c r="AG244" s="4">
        <f t="shared" ca="1" si="120"/>
        <v>6.0085258575055365</v>
      </c>
      <c r="AH244" s="4">
        <f t="shared" ca="1" si="121"/>
        <v>5.9933601066174331</v>
      </c>
      <c r="AI244" s="8">
        <f t="shared" ca="1" si="141"/>
        <v>-9.3608876206019431E-10</v>
      </c>
      <c r="AJ244" s="4">
        <f t="shared" ca="1" si="122"/>
        <v>2.46234121704476E-10</v>
      </c>
      <c r="AK244" s="4">
        <f t="shared" ca="1" si="142"/>
        <v>2.4153331393277372E-10</v>
      </c>
      <c r="AL244" s="4">
        <f t="shared" ca="1" si="123"/>
        <v>-9.3608876206019431E-10</v>
      </c>
      <c r="AM244" s="5">
        <f t="shared" ca="1" si="143"/>
        <v>2.0546528063213091E-10</v>
      </c>
      <c r="AN244" s="5">
        <f t="shared" ca="1" si="144"/>
        <v>-1.6024863487929273E-20</v>
      </c>
      <c r="AO244" s="5">
        <f t="shared" ca="1" si="124"/>
        <v>1.969951770657294E-14</v>
      </c>
      <c r="AQ244" s="24">
        <f t="shared" ca="1" si="145"/>
        <v>2.1018578790551491E-10</v>
      </c>
      <c r="AT244">
        <v>237</v>
      </c>
      <c r="AU244" s="12">
        <v>-3.0104978559614883</v>
      </c>
      <c r="AV244" s="12">
        <v>-4.5145977693499004</v>
      </c>
      <c r="AW244" s="12">
        <v>-28.758181947096016</v>
      </c>
    </row>
    <row r="245" spans="2:49" x14ac:dyDescent="0.2">
      <c r="B245" s="2">
        <v>229</v>
      </c>
      <c r="C245">
        <f t="shared" ca="1" si="110"/>
        <v>0.55647946680573879</v>
      </c>
      <c r="D245">
        <f ca="1">SQRT(-2*LN(C245))</f>
        <v>1.0827049514729095</v>
      </c>
      <c r="E245">
        <f ca="1">D245*COS(2*PI()*C246)</f>
        <v>0.51934067986813215</v>
      </c>
      <c r="F245">
        <f t="shared" ca="1" si="111"/>
        <v>0.80841912466204047</v>
      </c>
      <c r="G245">
        <f ca="1">SQRT(-2*LN(F245))</f>
        <v>0.65218806537364848</v>
      </c>
      <c r="H245">
        <f ca="1">G245*COS(2*PI()*F246)</f>
        <v>0.47068670354404557</v>
      </c>
      <c r="I245" s="8">
        <f t="shared" ca="1" si="112"/>
        <v>9.4060548327601557E-10</v>
      </c>
      <c r="J245" s="14">
        <f t="shared" ca="1" si="113"/>
        <v>3.1622776601683794E-3</v>
      </c>
      <c r="K245" s="14">
        <f t="shared" ca="1" si="114"/>
        <v>2.0443863439036924E-3</v>
      </c>
      <c r="L245" s="8">
        <f t="shared" ca="1" si="125"/>
        <v>109.11577208164701</v>
      </c>
      <c r="M245" s="8">
        <f t="shared" ca="1" si="126"/>
        <v>109.33884687599523</v>
      </c>
      <c r="N245" s="14">
        <f t="shared" ca="1" si="115"/>
        <v>3.3774543266051893E-4</v>
      </c>
      <c r="O245" s="8">
        <f t="shared" ca="1" si="127"/>
        <v>1.0263489353189315E-7</v>
      </c>
      <c r="P245" s="8">
        <f t="shared" ca="1" si="128"/>
        <v>1.0266955799841514E-7</v>
      </c>
      <c r="Q245" s="25">
        <f t="shared" si="116"/>
        <v>8.000320008538786E-5</v>
      </c>
      <c r="R245" s="8">
        <f t="shared" ca="1" si="129"/>
        <v>1.0263489353189315E-7</v>
      </c>
      <c r="S245" s="5">
        <f t="shared" ca="1" si="117"/>
        <v>8.2111199229745281E-12</v>
      </c>
      <c r="T245" s="8">
        <f t="shared" ca="1" si="130"/>
        <v>2.0982537474461177E-10</v>
      </c>
      <c r="U245" s="8">
        <f t="shared" ca="1" si="131"/>
        <v>9.6538943631548756E-17</v>
      </c>
      <c r="V245" s="5">
        <f t="shared" ca="1" si="118"/>
        <v>7.7234244233867746E-21</v>
      </c>
      <c r="W245" s="5">
        <f t="shared" ca="1" si="132"/>
        <v>3.2605587285426883E-20</v>
      </c>
      <c r="X245" s="5">
        <f t="shared" ca="1" si="133"/>
        <v>109.11577218428191</v>
      </c>
      <c r="Y245" s="5">
        <f t="shared" ca="1" si="134"/>
        <v>109.33884697866479</v>
      </c>
      <c r="Z245" s="5">
        <f t="shared" ca="1" si="135"/>
        <v>2.0161425482163724E-10</v>
      </c>
      <c r="AA245" s="5">
        <f t="shared" ca="1" si="136"/>
        <v>2.4882162862040109E-20</v>
      </c>
      <c r="AB245" s="4">
        <f t="shared" ca="1" si="137"/>
        <v>109.3388469788664</v>
      </c>
      <c r="AC245" s="30">
        <f t="shared" ca="1" si="138"/>
        <v>2.0443863441459431E-3</v>
      </c>
      <c r="AD245" s="30">
        <f t="shared" ca="1" si="139"/>
        <v>2.0443863441461261E-3</v>
      </c>
      <c r="AE245" s="32">
        <f t="shared" ca="1" si="140"/>
        <v>-1.8301332671555315E-16</v>
      </c>
      <c r="AF245" s="4">
        <f t="shared" si="119"/>
        <v>8.7999999999999995E-2</v>
      </c>
      <c r="AG245" s="4">
        <f t="shared" ca="1" si="120"/>
        <v>6.0077452663928117</v>
      </c>
      <c r="AH245" s="4">
        <f t="shared" ca="1" si="121"/>
        <v>5.9929128694186202</v>
      </c>
      <c r="AI245" s="8">
        <f t="shared" ca="1" si="141"/>
        <v>-9.4060548239127684E-10</v>
      </c>
      <c r="AJ245" s="4">
        <f t="shared" ca="1" si="122"/>
        <v>2.4153331393277372E-10</v>
      </c>
      <c r="AK245" s="4">
        <f t="shared" ca="1" si="142"/>
        <v>3.9755387930876161E-11</v>
      </c>
      <c r="AL245" s="4">
        <f t="shared" ca="1" si="123"/>
        <v>-9.4060548239127684E-10</v>
      </c>
      <c r="AM245" s="5">
        <f t="shared" ca="1" si="143"/>
        <v>-2.0161425482163724E-10</v>
      </c>
      <c r="AN245" s="5">
        <f t="shared" ca="1" si="144"/>
        <v>-2.4882162862040109E-20</v>
      </c>
      <c r="AO245" s="5">
        <f t="shared" ca="1" si="124"/>
        <v>1.9323438041850494E-14</v>
      </c>
      <c r="AQ245" s="24">
        <f t="shared" ca="1" si="145"/>
        <v>1.8299459342000675E-13</v>
      </c>
      <c r="AT245">
        <v>238</v>
      </c>
      <c r="AU245" s="12">
        <v>-0.39155795300118079</v>
      </c>
      <c r="AV245" s="12">
        <v>14.555542840126646</v>
      </c>
      <c r="AW245" s="12">
        <v>-29.806289292692124</v>
      </c>
    </row>
    <row r="246" spans="2:49" x14ac:dyDescent="0.2">
      <c r="B246" s="2">
        <v>230</v>
      </c>
      <c r="C246">
        <f t="shared" ca="1" si="110"/>
        <v>0.17037825823212616</v>
      </c>
      <c r="D246" t="s">
        <v>10</v>
      </c>
      <c r="E246">
        <f ca="1">D245*SIN(2*PI()*C246)</f>
        <v>0.95001856307024946</v>
      </c>
      <c r="F246">
        <f t="shared" ca="1" si="111"/>
        <v>0.87832039322692301</v>
      </c>
      <c r="G246" t="s">
        <v>10</v>
      </c>
      <c r="H246">
        <f ca="1">G245*SIN(2*PI()*F246)</f>
        <v>-0.45144578824335274</v>
      </c>
      <c r="I246" s="8">
        <f t="shared" ca="1" si="112"/>
        <v>1.6478396427872291E-10</v>
      </c>
      <c r="J246" s="14">
        <f t="shared" ca="1" si="113"/>
        <v>3.1622776601683794E-3</v>
      </c>
      <c r="K246" s="14">
        <f t="shared" ca="1" si="114"/>
        <v>3.4100234247871342E-3</v>
      </c>
      <c r="L246" s="8">
        <f t="shared" ca="1" si="125"/>
        <v>109.33884696084911</v>
      </c>
      <c r="M246" s="8">
        <f t="shared" ca="1" si="126"/>
        <v>109.71169499022483</v>
      </c>
      <c r="N246" s="14">
        <f t="shared" ca="1" si="115"/>
        <v>-2.4548924876977019E-4</v>
      </c>
      <c r="O246" s="8">
        <f t="shared" ca="1" si="127"/>
        <v>1.8017288651873311E-8</v>
      </c>
      <c r="P246" s="8">
        <f t="shared" ca="1" si="128"/>
        <v>1.8012865601217296E-8</v>
      </c>
      <c r="Q246" s="25">
        <f t="shared" si="116"/>
        <v>8.000320008538786E-5</v>
      </c>
      <c r="R246" s="8">
        <f t="shared" ca="1" si="129"/>
        <v>1.8017288651873311E-8</v>
      </c>
      <c r="S246" s="5">
        <f t="shared" ca="1" si="117"/>
        <v>1.4414407490120087E-12</v>
      </c>
      <c r="T246" s="8">
        <f t="shared" ca="1" si="130"/>
        <v>6.1439376354039401E-11</v>
      </c>
      <c r="U246" s="8">
        <f t="shared" ca="1" si="131"/>
        <v>2.9689602496097314E-18</v>
      </c>
      <c r="V246" s="5">
        <f t="shared" ca="1" si="118"/>
        <v>2.3752632089509041E-22</v>
      </c>
      <c r="W246" s="5">
        <f t="shared" ca="1" si="132"/>
        <v>-7.2884782130400231E-22</v>
      </c>
      <c r="X246" s="5">
        <f t="shared" ca="1" si="133"/>
        <v>109.3388469788664</v>
      </c>
      <c r="Y246" s="5">
        <f t="shared" ca="1" si="134"/>
        <v>109.7116950082377</v>
      </c>
      <c r="Z246" s="5">
        <f t="shared" ca="1" si="135"/>
        <v>5.9997935605027394E-11</v>
      </c>
      <c r="AA246" s="5">
        <f t="shared" ca="1" si="136"/>
        <v>-9.6637414219909267E-22</v>
      </c>
      <c r="AB246" s="4">
        <f t="shared" ca="1" si="137"/>
        <v>109.7116950082977</v>
      </c>
      <c r="AC246" s="30">
        <f t="shared" ca="1" si="138"/>
        <v>3.4100234247336214E-3</v>
      </c>
      <c r="AD246" s="30">
        <f t="shared" ca="1" si="139"/>
        <v>3.4100234247334982E-3</v>
      </c>
      <c r="AE246" s="32">
        <f t="shared" ca="1" si="140"/>
        <v>1.231653667943533E-16</v>
      </c>
      <c r="AF246" s="4">
        <f t="shared" si="119"/>
        <v>8.4000000000000005E-2</v>
      </c>
      <c r="AG246" s="4">
        <f t="shared" ca="1" si="120"/>
        <v>6.2841898141326569</v>
      </c>
      <c r="AH246" s="4">
        <f t="shared" ca="1" si="121"/>
        <v>6.2696984373864675</v>
      </c>
      <c r="AI246" s="8">
        <f t="shared" ca="1" si="141"/>
        <v>-1.6478396425156916E-10</v>
      </c>
      <c r="AJ246" s="4">
        <f t="shared" ca="1" si="122"/>
        <v>3.9755387930876161E-11</v>
      </c>
      <c r="AK246" s="4">
        <f t="shared" ca="1" si="142"/>
        <v>2.7800644863037219E-12</v>
      </c>
      <c r="AL246" s="4">
        <f t="shared" ca="1" si="123"/>
        <v>-1.6478396425156916E-10</v>
      </c>
      <c r="AM246" s="5">
        <f t="shared" ca="1" si="143"/>
        <v>-5.9997935605027394E-11</v>
      </c>
      <c r="AN246" s="5">
        <f t="shared" ca="1" si="144"/>
        <v>9.6637414219909267E-22</v>
      </c>
      <c r="AO246" s="5">
        <f t="shared" ca="1" si="124"/>
        <v>3.1805582551060991E-15</v>
      </c>
      <c r="AQ246" s="24">
        <f t="shared" ca="1" si="145"/>
        <v>-2.3019431601233475E-11</v>
      </c>
      <c r="AT246">
        <v>239</v>
      </c>
      <c r="AU246" s="12">
        <v>-0.65300377094271911</v>
      </c>
      <c r="AV246" s="12">
        <v>30.319456333294546</v>
      </c>
      <c r="AW246" s="12">
        <v>-12.088437734060038</v>
      </c>
    </row>
    <row r="247" spans="2:49" x14ac:dyDescent="0.2">
      <c r="B247" s="2">
        <v>231</v>
      </c>
      <c r="C247">
        <f t="shared" ca="1" si="110"/>
        <v>0.38780417806719059</v>
      </c>
      <c r="D247">
        <f ca="1">SQRT(-2*LN(C247))</f>
        <v>1.3764118296961305</v>
      </c>
      <c r="E247">
        <f ca="1">D247*COS(2*PI()*C248)</f>
        <v>-1.2302571092728045</v>
      </c>
      <c r="F247">
        <f t="shared" ca="1" si="111"/>
        <v>5.8336254359590223E-2</v>
      </c>
      <c r="G247">
        <f ca="1">SQRT(-2*LN(F247))</f>
        <v>2.3839175825705881</v>
      </c>
      <c r="H247">
        <f ca="1">G247*COS(2*PI()*F248)</f>
        <v>-1.7451372169104753</v>
      </c>
      <c r="I247" s="8">
        <f t="shared" ca="1" si="112"/>
        <v>1.2439160812659912E-11</v>
      </c>
      <c r="J247" s="14">
        <f t="shared" ca="1" si="113"/>
        <v>3.1622776601683794E-3</v>
      </c>
      <c r="K247" s="14">
        <f t="shared" ca="1" si="114"/>
        <v>-3.4843301570745E-3</v>
      </c>
      <c r="L247" s="8">
        <f t="shared" ca="1" si="125"/>
        <v>109.71169500693297</v>
      </c>
      <c r="M247" s="8">
        <f t="shared" ca="1" si="126"/>
        <v>109.32942323943655</v>
      </c>
      <c r="N247" s="14">
        <f t="shared" ca="1" si="115"/>
        <v>-1.0631561356266861E-3</v>
      </c>
      <c r="O247" s="8">
        <f t="shared" ca="1" si="127"/>
        <v>1.3647214172207368E-9</v>
      </c>
      <c r="P247" s="8">
        <f t="shared" ca="1" si="128"/>
        <v>1.3632705052725974E-9</v>
      </c>
      <c r="Q247" s="25">
        <f t="shared" si="116"/>
        <v>8.000320008538786E-5</v>
      </c>
      <c r="R247" s="8">
        <f t="shared" ca="1" si="129"/>
        <v>1.3647214172207368E-9</v>
      </c>
      <c r="S247" s="5">
        <f t="shared" ca="1" si="117"/>
        <v>1.0918208060272469E-13</v>
      </c>
      <c r="T247" s="8">
        <f t="shared" ca="1" si="130"/>
        <v>-4.7551399900276639E-12</v>
      </c>
      <c r="U247" s="8">
        <f t="shared" ca="1" si="131"/>
        <v>1.6975989173289887E-20</v>
      </c>
      <c r="V247" s="5">
        <f t="shared" ca="1" si="118"/>
        <v>1.3581334584780889E-24</v>
      </c>
      <c r="W247" s="5">
        <f t="shared" ca="1" si="132"/>
        <v>-1.8048127047915338E-23</v>
      </c>
      <c r="X247" s="5">
        <f t="shared" ca="1" si="133"/>
        <v>109.7116950082977</v>
      </c>
      <c r="Y247" s="5">
        <f t="shared" ca="1" si="134"/>
        <v>109.32942324079983</v>
      </c>
      <c r="Z247" s="5">
        <f t="shared" ca="1" si="135"/>
        <v>-4.8643220706303889E-12</v>
      </c>
      <c r="AA247" s="5">
        <f t="shared" ca="1" si="136"/>
        <v>-1.9406260506393426E-23</v>
      </c>
      <c r="AB247" s="4">
        <f t="shared" ca="1" si="137"/>
        <v>109.32942324079497</v>
      </c>
      <c r="AC247" s="30">
        <f t="shared" ca="1" si="138"/>
        <v>-3.4843301570887109E-3</v>
      </c>
      <c r="AD247" s="30">
        <f t="shared" ca="1" si="139"/>
        <v>-3.48433015708872E-3</v>
      </c>
      <c r="AE247" s="32">
        <f t="shared" ca="1" si="140"/>
        <v>9.1072982488782372E-18</v>
      </c>
      <c r="AF247" s="4">
        <f t="shared" si="119"/>
        <v>0.08</v>
      </c>
      <c r="AG247" s="4">
        <f t="shared" ca="1" si="120"/>
        <v>6.674082835230986</v>
      </c>
      <c r="AH247" s="4">
        <f t="shared" ca="1" si="121"/>
        <v>6.6599406996072554</v>
      </c>
      <c r="AI247" s="8">
        <f t="shared" ca="1" si="141"/>
        <v>-1.2439160812505179E-11</v>
      </c>
      <c r="AJ247" s="4">
        <f t="shared" ca="1" si="122"/>
        <v>2.7800644863037219E-12</v>
      </c>
      <c r="AK247" s="4">
        <f t="shared" ca="1" si="142"/>
        <v>4.8940758982209794E-12</v>
      </c>
      <c r="AL247" s="4">
        <f t="shared" ca="1" si="123"/>
        <v>-1.2439160812505179E-11</v>
      </c>
      <c r="AM247" s="5">
        <f t="shared" ca="1" si="143"/>
        <v>4.8643220706303889E-12</v>
      </c>
      <c r="AN247" s="5">
        <f t="shared" ca="1" si="144"/>
        <v>1.9406260506393426E-23</v>
      </c>
      <c r="AO247" s="5">
        <f t="shared" ca="1" si="124"/>
        <v>2.224140553480377E-16</v>
      </c>
      <c r="AQ247" s="24">
        <f t="shared" ca="1" si="145"/>
        <v>2.7505330727878857E-12</v>
      </c>
      <c r="AT247">
        <v>240</v>
      </c>
      <c r="AU247" s="12">
        <v>4.7339166088800244</v>
      </c>
      <c r="AV247" s="12">
        <v>-2.1824157424756132</v>
      </c>
      <c r="AW247" s="12">
        <v>22.246054903054276</v>
      </c>
    </row>
    <row r="248" spans="2:49" x14ac:dyDescent="0.2">
      <c r="B248" s="2">
        <v>232</v>
      </c>
      <c r="C248">
        <f t="shared" ca="1" si="110"/>
        <v>0.57400948972996235</v>
      </c>
      <c r="D248" t="s">
        <v>10</v>
      </c>
      <c r="E248">
        <f ca="1">D247*SIN(2*PI()*C248)</f>
        <v>-0.61723331894120281</v>
      </c>
      <c r="F248">
        <f t="shared" ca="1" si="111"/>
        <v>0.61928280892022602</v>
      </c>
      <c r="G248" t="s">
        <v>10</v>
      </c>
      <c r="H248">
        <f ca="1">G247*SIN(2*PI()*F248)</f>
        <v>-1.6240563828399421</v>
      </c>
      <c r="I248" s="8">
        <f t="shared" ca="1" si="112"/>
        <v>2.227806827953209E-11</v>
      </c>
      <c r="J248" s="14">
        <f t="shared" ca="1" si="113"/>
        <v>3.1622776601683794E-3</v>
      </c>
      <c r="K248" s="14">
        <f t="shared" ca="1" si="114"/>
        <v>-1.5506596186485311E-3</v>
      </c>
      <c r="L248" s="8">
        <f t="shared" ca="1" si="125"/>
        <v>109.32942323835931</v>
      </c>
      <c r="M248" s="8">
        <f t="shared" ca="1" si="126"/>
        <v>109.15989051661346</v>
      </c>
      <c r="N248" s="14">
        <f t="shared" ca="1" si="115"/>
        <v>-9.8665637785366744E-4</v>
      </c>
      <c r="O248" s="8">
        <f t="shared" ca="1" si="127"/>
        <v>2.4356483558660314E-9</v>
      </c>
      <c r="P248" s="8">
        <f t="shared" ca="1" si="128"/>
        <v>2.4332452078815073E-9</v>
      </c>
      <c r="Q248" s="25">
        <f t="shared" si="116"/>
        <v>8.000320008538786E-5</v>
      </c>
      <c r="R248" s="8">
        <f t="shared" ca="1" si="129"/>
        <v>2.4356483558660314E-9</v>
      </c>
      <c r="S248" s="5">
        <f t="shared" ca="1" si="117"/>
        <v>1.9485966275199607E-13</v>
      </c>
      <c r="T248" s="8">
        <f t="shared" ca="1" si="130"/>
        <v>-3.7768615506691421E-12</v>
      </c>
      <c r="U248" s="8">
        <f t="shared" ca="1" si="131"/>
        <v>5.4261540376913527E-20</v>
      </c>
      <c r="V248" s="5">
        <f t="shared" ca="1" si="118"/>
        <v>4.3410968717155649E-24</v>
      </c>
      <c r="W248" s="5">
        <f t="shared" ca="1" si="132"/>
        <v>-5.353749488504602E-23</v>
      </c>
      <c r="X248" s="5">
        <f t="shared" ca="1" si="133"/>
        <v>109.32942324079497</v>
      </c>
      <c r="Y248" s="5">
        <f t="shared" ca="1" si="134"/>
        <v>109.1598905190467</v>
      </c>
      <c r="Z248" s="5">
        <f t="shared" ca="1" si="135"/>
        <v>-3.9717212134211382E-12</v>
      </c>
      <c r="AA248" s="5">
        <f t="shared" ca="1" si="136"/>
        <v>-5.7878591756761591E-23</v>
      </c>
      <c r="AB248" s="4">
        <f t="shared" ca="1" si="137"/>
        <v>109.15989051904273</v>
      </c>
      <c r="AC248" s="30">
        <f t="shared" ca="1" si="138"/>
        <v>-1.5506596186722899E-3</v>
      </c>
      <c r="AD248" s="30">
        <f t="shared" ca="1" si="139"/>
        <v>-1.5506596186722942E-3</v>
      </c>
      <c r="AE248" s="32">
        <f t="shared" ca="1" si="140"/>
        <v>4.3368086899420177E-18</v>
      </c>
      <c r="AF248" s="4">
        <f t="shared" si="119"/>
        <v>7.5999999999999998E-2</v>
      </c>
      <c r="AG248" s="4">
        <f t="shared" ca="1" si="120"/>
        <v>6.58807667327424</v>
      </c>
      <c r="AH248" s="4">
        <f t="shared" ca="1" si="121"/>
        <v>6.5742926245221494</v>
      </c>
      <c r="AI248" s="8">
        <f t="shared" ca="1" si="141"/>
        <v>-2.2278068279035779E-11</v>
      </c>
      <c r="AJ248" s="4">
        <f t="shared" ca="1" si="122"/>
        <v>4.8940758982209794E-12</v>
      </c>
      <c r="AK248" s="4">
        <f t="shared" ca="1" si="142"/>
        <v>3.1754929745298536E-12</v>
      </c>
      <c r="AL248" s="4">
        <f t="shared" ca="1" si="123"/>
        <v>-2.2278068279035779E-11</v>
      </c>
      <c r="AM248" s="5">
        <f t="shared" ca="1" si="143"/>
        <v>3.9717212134211382E-12</v>
      </c>
      <c r="AN248" s="5">
        <f t="shared" ca="1" si="144"/>
        <v>5.7878591756761591E-23</v>
      </c>
      <c r="AO248" s="5">
        <f t="shared" ca="1" si="124"/>
        <v>3.9154173331844731E-16</v>
      </c>
      <c r="AQ248" s="24">
        <f t="shared" ca="1" si="145"/>
        <v>5.6906956789034608E-12</v>
      </c>
      <c r="AT248">
        <v>241</v>
      </c>
      <c r="AU248" s="12">
        <v>-15.411200829042928</v>
      </c>
      <c r="AV248" s="12">
        <v>-12.410986190645378</v>
      </c>
      <c r="AW248" s="12">
        <v>-4.6549458458676076</v>
      </c>
    </row>
    <row r="249" spans="2:49" x14ac:dyDescent="0.2">
      <c r="B249" s="2">
        <v>233</v>
      </c>
      <c r="C249">
        <f t="shared" ca="1" si="110"/>
        <v>8.3409603716282366E-2</v>
      </c>
      <c r="D249">
        <f ca="1">SQRT(-2*LN(C249))</f>
        <v>2.2288974062408364</v>
      </c>
      <c r="E249">
        <f ca="1">D249*COS(2*PI()*C250)</f>
        <v>-1.0885876533119445</v>
      </c>
      <c r="F249">
        <f t="shared" ca="1" si="111"/>
        <v>0.60839858389478596</v>
      </c>
      <c r="G249">
        <f ca="1">SQRT(-2*LN(F249))</f>
        <v>0.99692030392485975</v>
      </c>
      <c r="H249">
        <f ca="1">G249*COS(2*PI()*F250)</f>
        <v>0.40277851330413578</v>
      </c>
      <c r="I249" s="8">
        <f t="shared" ca="1" si="112"/>
        <v>1.4997003639163986E-11</v>
      </c>
      <c r="J249" s="14">
        <f t="shared" ca="1" si="113"/>
        <v>3.1622776601683794E-3</v>
      </c>
      <c r="K249" s="14">
        <f t="shared" ca="1" si="114"/>
        <v>-3.0377929583932373E-3</v>
      </c>
      <c r="L249" s="8">
        <f t="shared" ca="1" si="125"/>
        <v>109.15989051740566</v>
      </c>
      <c r="M249" s="8">
        <f t="shared" ca="1" si="126"/>
        <v>108.82828537065291</v>
      </c>
      <c r="N249" s="14">
        <f t="shared" ca="1" si="115"/>
        <v>2.9478293887730267E-4</v>
      </c>
      <c r="O249" s="8">
        <f t="shared" ca="1" si="127"/>
        <v>1.6370712753402752E-9</v>
      </c>
      <c r="P249" s="8">
        <f t="shared" ca="1" si="128"/>
        <v>1.6375538560219716E-9</v>
      </c>
      <c r="Q249" s="25">
        <f t="shared" si="116"/>
        <v>8.000320008538786E-5</v>
      </c>
      <c r="R249" s="8">
        <f t="shared" ca="1" si="129"/>
        <v>1.6370712753402752E-9</v>
      </c>
      <c r="S249" s="5">
        <f t="shared" ca="1" si="117"/>
        <v>1.3097094079508912E-13</v>
      </c>
      <c r="T249" s="8">
        <f t="shared" ca="1" si="130"/>
        <v>-4.9730835926165242E-12</v>
      </c>
      <c r="U249" s="8">
        <f t="shared" ca="1" si="131"/>
        <v>2.4551163873848933E-20</v>
      </c>
      <c r="V249" s="5">
        <f t="shared" ca="1" si="118"/>
        <v>1.9641716757286822E-24</v>
      </c>
      <c r="W249" s="5">
        <f t="shared" ca="1" si="132"/>
        <v>7.2372642395914515E-24</v>
      </c>
      <c r="X249" s="5">
        <f t="shared" ca="1" si="133"/>
        <v>109.15989051904273</v>
      </c>
      <c r="Y249" s="5">
        <f t="shared" ca="1" si="134"/>
        <v>108.82828537229047</v>
      </c>
      <c r="Z249" s="5">
        <f t="shared" ca="1" si="135"/>
        <v>-5.1040545334116134E-12</v>
      </c>
      <c r="AA249" s="5">
        <f t="shared" ca="1" si="136"/>
        <v>5.2730925638627693E-24</v>
      </c>
      <c r="AB249" s="4">
        <f t="shared" ca="1" si="137"/>
        <v>108.82828537228536</v>
      </c>
      <c r="AC249" s="30">
        <f t="shared" ca="1" si="138"/>
        <v>-3.0377929583900176E-3</v>
      </c>
      <c r="AD249" s="30">
        <f t="shared" ca="1" si="139"/>
        <v>-3.0377929583900163E-3</v>
      </c>
      <c r="AE249" s="32">
        <f t="shared" ca="1" si="140"/>
        <v>0</v>
      </c>
      <c r="AF249" s="4">
        <f t="shared" si="119"/>
        <v>7.1999999999999995E-2</v>
      </c>
      <c r="AG249" s="4">
        <f t="shared" ca="1" si="120"/>
        <v>6.6466007748569353</v>
      </c>
      <c r="AH249" s="4">
        <f t="shared" ca="1" si="121"/>
        <v>6.6331843669919364</v>
      </c>
      <c r="AI249" s="8">
        <f t="shared" ca="1" si="141"/>
        <v>-1.4997003638939077E-11</v>
      </c>
      <c r="AJ249" s="4">
        <f t="shared" ca="1" si="122"/>
        <v>3.1754929745298536E-12</v>
      </c>
      <c r="AK249" s="4">
        <f t="shared" ca="1" si="142"/>
        <v>4.2613400893598221E-12</v>
      </c>
      <c r="AL249" s="4">
        <f t="shared" ca="1" si="123"/>
        <v>-1.4997003638939077E-11</v>
      </c>
      <c r="AM249" s="5">
        <f t="shared" ca="1" si="143"/>
        <v>5.1040545334116134E-12</v>
      </c>
      <c r="AN249" s="5">
        <f t="shared" ca="1" si="144"/>
        <v>-5.2730925638627693E-24</v>
      </c>
      <c r="AO249" s="5">
        <f t="shared" ca="1" si="124"/>
        <v>2.5404959981105532E-16</v>
      </c>
      <c r="AQ249" s="24">
        <f t="shared" ca="1" si="145"/>
        <v>4.0184614681761831E-12</v>
      </c>
      <c r="AT249">
        <v>242</v>
      </c>
      <c r="AU249" s="12">
        <v>-2.9468137868114663</v>
      </c>
      <c r="AV249" s="12">
        <v>-27.724366365875856</v>
      </c>
      <c r="AW249" s="12">
        <v>-8.3426615361223018</v>
      </c>
    </row>
    <row r="250" spans="2:49" x14ac:dyDescent="0.2">
      <c r="B250" s="2">
        <v>234</v>
      </c>
      <c r="C250">
        <f t="shared" ca="1" si="110"/>
        <v>0.66879083241384019</v>
      </c>
      <c r="D250" t="s">
        <v>10</v>
      </c>
      <c r="E250">
        <f ca="1">D249*SIN(2*PI()*C250)</f>
        <v>-1.9449834365885799</v>
      </c>
      <c r="F250">
        <f t="shared" ca="1" si="111"/>
        <v>0.81619417787813808</v>
      </c>
      <c r="G250" t="s">
        <v>10</v>
      </c>
      <c r="H250">
        <f ca="1">G249*SIN(2*PI()*F250)</f>
        <v>-0.9119317746400466</v>
      </c>
      <c r="I250" s="8">
        <f t="shared" ca="1" si="112"/>
        <v>2.0636492515250888E-11</v>
      </c>
      <c r="J250" s="14">
        <f t="shared" ca="1" si="113"/>
        <v>3.1622776601683794E-3</v>
      </c>
      <c r="K250" s="14">
        <f t="shared" ca="1" si="114"/>
        <v>-5.7340747480804088E-3</v>
      </c>
      <c r="L250" s="8">
        <f t="shared" ca="1" si="125"/>
        <v>108.82828537003952</v>
      </c>
      <c r="M250" s="8">
        <f t="shared" ca="1" si="126"/>
        <v>108.2042558470223</v>
      </c>
      <c r="N250" s="14">
        <f t="shared" ca="1" si="115"/>
        <v>-5.3661226781831495E-4</v>
      </c>
      <c r="O250" s="8">
        <f t="shared" ca="1" si="127"/>
        <v>2.2458340964864084E-9</v>
      </c>
      <c r="P250" s="8">
        <f t="shared" ca="1" si="128"/>
        <v>2.2446289543587493E-9</v>
      </c>
      <c r="Q250" s="25">
        <f t="shared" si="116"/>
        <v>8.000320008538786E-5</v>
      </c>
      <c r="R250" s="8">
        <f t="shared" ca="1" si="129"/>
        <v>2.2458340964864084E-9</v>
      </c>
      <c r="S250" s="5">
        <f t="shared" ca="1" si="117"/>
        <v>1.796739145797884E-13</v>
      </c>
      <c r="T250" s="8">
        <f t="shared" ca="1" si="130"/>
        <v>-1.2877780581040696E-11</v>
      </c>
      <c r="U250" s="8">
        <f t="shared" ca="1" si="131"/>
        <v>4.6346138522637008E-20</v>
      </c>
      <c r="V250" s="5">
        <f t="shared" ca="1" si="118"/>
        <v>3.7078393934116309E-24</v>
      </c>
      <c r="W250" s="5">
        <f t="shared" ca="1" si="132"/>
        <v>-2.4869906497254014E-23</v>
      </c>
      <c r="X250" s="5">
        <f t="shared" ca="1" si="133"/>
        <v>108.82828537228536</v>
      </c>
      <c r="Y250" s="5">
        <f t="shared" ca="1" si="134"/>
        <v>108.20425584926693</v>
      </c>
      <c r="Z250" s="5">
        <f t="shared" ca="1" si="135"/>
        <v>-1.3057454495620485E-11</v>
      </c>
      <c r="AA250" s="5">
        <f t="shared" ca="1" si="136"/>
        <v>-2.8577745890665644E-23</v>
      </c>
      <c r="AB250" s="4">
        <f t="shared" ca="1" si="137"/>
        <v>108.20425584925387</v>
      </c>
      <c r="AC250" s="30">
        <f t="shared" ca="1" si="138"/>
        <v>-5.7340747480931764E-3</v>
      </c>
      <c r="AD250" s="30">
        <f t="shared" ca="1" si="139"/>
        <v>-5.7340747480931339E-3</v>
      </c>
      <c r="AE250" s="32">
        <f t="shared" ca="1" si="140"/>
        <v>-4.2500725161431774E-17</v>
      </c>
      <c r="AF250" s="4">
        <f t="shared" si="119"/>
        <v>6.8000000000000005E-2</v>
      </c>
      <c r="AG250" s="4">
        <f t="shared" ca="1" si="120"/>
        <v>6.5994338836164985</v>
      </c>
      <c r="AH250" s="4">
        <f t="shared" ca="1" si="121"/>
        <v>6.586395478806093</v>
      </c>
      <c r="AI250" s="8">
        <f t="shared" ca="1" si="141"/>
        <v>-2.0636492514825022E-11</v>
      </c>
      <c r="AJ250" s="4">
        <f t="shared" ca="1" si="122"/>
        <v>4.2613400893598221E-12</v>
      </c>
      <c r="AK250" s="4">
        <f t="shared" ca="1" si="142"/>
        <v>2.3553839872539874E-11</v>
      </c>
      <c r="AL250" s="4">
        <f t="shared" ca="1" si="123"/>
        <v>-2.0636492514825022E-11</v>
      </c>
      <c r="AM250" s="5">
        <f t="shared" ca="1" si="143"/>
        <v>1.3057454495620485E-11</v>
      </c>
      <c r="AN250" s="5">
        <f t="shared" ca="1" si="144"/>
        <v>2.8577745890665644E-23</v>
      </c>
      <c r="AO250" s="5">
        <f t="shared" ca="1" si="124"/>
        <v>3.4092084380093845E-16</v>
      </c>
      <c r="AQ250" s="24">
        <f t="shared" ca="1" si="145"/>
        <v>-6.2347043666871884E-12</v>
      </c>
      <c r="AT250">
        <v>243</v>
      </c>
      <c r="AU250" s="12">
        <v>1.7977650879658267</v>
      </c>
      <c r="AV250" s="12">
        <v>-6.8425316299109618</v>
      </c>
      <c r="AW250" s="12">
        <v>10.863818805530231</v>
      </c>
    </row>
    <row r="251" spans="2:49" x14ac:dyDescent="0.2">
      <c r="B251" s="2">
        <v>235</v>
      </c>
      <c r="C251">
        <f t="shared" ca="1" si="110"/>
        <v>0.45901723940912431</v>
      </c>
      <c r="D251">
        <f ca="1">SQRT(-2*LN(C251))</f>
        <v>1.2479322986455286</v>
      </c>
      <c r="E251">
        <f ca="1">D251*COS(2*PI()*C252)</f>
        <v>-1.2473036278688003</v>
      </c>
      <c r="F251">
        <f t="shared" ca="1" si="111"/>
        <v>0.83593309953857176</v>
      </c>
      <c r="G251">
        <f ca="1">SQRT(-2*LN(F251))</f>
        <v>0.5986763626116488</v>
      </c>
      <c r="H251">
        <f ca="1">G251*COS(2*PI()*F252)</f>
        <v>0.58981905094665554</v>
      </c>
      <c r="I251" s="8">
        <f t="shared" ca="1" si="112"/>
        <v>1.1399281520019708E-10</v>
      </c>
      <c r="J251" s="14">
        <f t="shared" ca="1" si="113"/>
        <v>3.1622776601683794E-3</v>
      </c>
      <c r="K251" s="14">
        <f t="shared" ca="1" si="114"/>
        <v>-3.5380467084922262E-3</v>
      </c>
      <c r="L251" s="8">
        <f t="shared" ca="1" si="125"/>
        <v>108.20425583691936</v>
      </c>
      <c r="M251" s="8">
        <f t="shared" ca="1" si="126"/>
        <v>107.82142412571069</v>
      </c>
      <c r="N251" s="14">
        <f t="shared" ca="1" si="115"/>
        <v>4.1311963209045288E-4</v>
      </c>
      <c r="O251" s="8">
        <f t="shared" ca="1" si="127"/>
        <v>1.2334507739492795E-8</v>
      </c>
      <c r="P251" s="8">
        <f t="shared" ca="1" si="128"/>
        <v>1.233960336679215E-8</v>
      </c>
      <c r="Q251" s="25">
        <f t="shared" si="116"/>
        <v>8.000320008538786E-5</v>
      </c>
      <c r="R251" s="8">
        <f t="shared" ca="1" si="129"/>
        <v>1.2334507739492795E-8</v>
      </c>
      <c r="S251" s="5">
        <f t="shared" ca="1" si="117"/>
        <v>9.8680009063740725E-13</v>
      </c>
      <c r="T251" s="8">
        <f t="shared" ca="1" si="130"/>
        <v>-4.3640064508584376E-11</v>
      </c>
      <c r="U251" s="8">
        <f t="shared" ca="1" si="131"/>
        <v>1.406045261333403E-18</v>
      </c>
      <c r="V251" s="5">
        <f t="shared" ca="1" si="118"/>
        <v>1.1248812037156771E-22</v>
      </c>
      <c r="W251" s="5">
        <f t="shared" ca="1" si="132"/>
        <v>5.808649010645801E-22</v>
      </c>
      <c r="X251" s="5">
        <f t="shared" ca="1" si="133"/>
        <v>108.20425584925387</v>
      </c>
      <c r="Y251" s="5">
        <f t="shared" ca="1" si="134"/>
        <v>107.82142413805029</v>
      </c>
      <c r="Z251" s="5">
        <f t="shared" ca="1" si="135"/>
        <v>-4.4626864599221783E-11</v>
      </c>
      <c r="AA251" s="5">
        <f t="shared" ca="1" si="136"/>
        <v>4.6837678069301244E-22</v>
      </c>
      <c r="AB251" s="4">
        <f t="shared" ca="1" si="137"/>
        <v>107.82142413800567</v>
      </c>
      <c r="AC251" s="30">
        <f t="shared" ca="1" si="138"/>
        <v>-3.5380467084543676E-3</v>
      </c>
      <c r="AD251" s="30">
        <f t="shared" ca="1" si="139"/>
        <v>-3.5380467084542536E-3</v>
      </c>
      <c r="AE251" s="32">
        <f t="shared" ca="1" si="140"/>
        <v>-1.1405806854547507E-16</v>
      </c>
      <c r="AF251" s="4">
        <f t="shared" si="119"/>
        <v>6.4000000000000001E-2</v>
      </c>
      <c r="AG251" s="4">
        <f t="shared" ca="1" si="120"/>
        <v>6.3411978202834032</v>
      </c>
      <c r="AH251" s="4">
        <f t="shared" ca="1" si="121"/>
        <v>6.32854870964273</v>
      </c>
      <c r="AI251" s="8">
        <f t="shared" ca="1" si="141"/>
        <v>-1.1399281518720272E-10</v>
      </c>
      <c r="AJ251" s="4">
        <f t="shared" ca="1" si="122"/>
        <v>2.3553839872539874E-11</v>
      </c>
      <c r="AK251" s="4">
        <f t="shared" ca="1" si="142"/>
        <v>4.0696827282712325E-11</v>
      </c>
      <c r="AL251" s="4">
        <f t="shared" ca="1" si="123"/>
        <v>-1.1399281518720272E-10</v>
      </c>
      <c r="AM251" s="5">
        <f t="shared" ca="1" si="143"/>
        <v>4.4626864599221783E-11</v>
      </c>
      <c r="AN251" s="5">
        <f t="shared" ca="1" si="144"/>
        <v>-4.6837678069301244E-22</v>
      </c>
      <c r="AO251" s="5">
        <f t="shared" ca="1" si="124"/>
        <v>1.8843825641019939E-15</v>
      </c>
      <c r="AQ251" s="24">
        <f t="shared" ca="1" si="145"/>
        <v>2.7485761571145054E-11</v>
      </c>
      <c r="AT251">
        <v>244</v>
      </c>
      <c r="AU251" s="12">
        <v>-4.632704163440005</v>
      </c>
      <c r="AV251" s="12">
        <v>6.7644388535366522</v>
      </c>
      <c r="AW251" s="12">
        <v>1.8992715934611752</v>
      </c>
    </row>
    <row r="252" spans="2:49" x14ac:dyDescent="0.2">
      <c r="B252" s="2">
        <v>236</v>
      </c>
      <c r="C252">
        <f t="shared" ca="1" si="110"/>
        <v>0.50505207148587283</v>
      </c>
      <c r="D252" t="s">
        <v>10</v>
      </c>
      <c r="E252">
        <f ca="1">D251*SIN(2*PI()*C252)</f>
        <v>-3.9606589199799633E-2</v>
      </c>
      <c r="F252">
        <f t="shared" ca="1" si="111"/>
        <v>0.97258887008778605</v>
      </c>
      <c r="G252" t="s">
        <v>10</v>
      </c>
      <c r="H252">
        <f ca="1">G251*SIN(2*PI()*F252)</f>
        <v>-0.10260055696876574</v>
      </c>
      <c r="I252" s="8">
        <f t="shared" ca="1" si="112"/>
        <v>2.0154278250371282E-10</v>
      </c>
      <c r="J252" s="14">
        <f t="shared" ca="1" si="113"/>
        <v>3.1622776601683794E-3</v>
      </c>
      <c r="K252" s="14">
        <f t="shared" ca="1" si="114"/>
        <v>2.7479071583180747E-4</v>
      </c>
      <c r="L252" s="8">
        <f t="shared" ca="1" si="125"/>
        <v>107.82142411627504</v>
      </c>
      <c r="M252" s="8">
        <f t="shared" ca="1" si="126"/>
        <v>107.85105244258996</v>
      </c>
      <c r="N252" s="14">
        <f t="shared" ca="1" si="115"/>
        <v>-2.4889980083986352E-5</v>
      </c>
      <c r="O252" s="8">
        <f t="shared" ca="1" si="127"/>
        <v>2.1730629829906995E-8</v>
      </c>
      <c r="P252" s="8">
        <f t="shared" ca="1" si="128"/>
        <v>2.1730088954963316E-8</v>
      </c>
      <c r="Q252" s="25">
        <f t="shared" si="116"/>
        <v>8.000320008538786E-5</v>
      </c>
      <c r="R252" s="8">
        <f t="shared" ca="1" si="129"/>
        <v>2.1730629829906995E-8</v>
      </c>
      <c r="S252" s="5">
        <f t="shared" ca="1" si="117"/>
        <v>1.7385199262635474E-12</v>
      </c>
      <c r="T252" s="8">
        <f t="shared" ca="1" si="130"/>
        <v>5.9713753264361718E-12</v>
      </c>
      <c r="U252" s="8">
        <f t="shared" ca="1" si="131"/>
        <v>4.3796516014776398E-18</v>
      </c>
      <c r="V252" s="5">
        <f t="shared" ca="1" si="118"/>
        <v>3.5038614337730501E-22</v>
      </c>
      <c r="W252" s="5">
        <f t="shared" ca="1" si="132"/>
        <v>-1.0900944113557738E-22</v>
      </c>
      <c r="X252" s="5">
        <f t="shared" ca="1" si="133"/>
        <v>107.82142413800567</v>
      </c>
      <c r="Y252" s="5">
        <f t="shared" ca="1" si="134"/>
        <v>107.85105246432005</v>
      </c>
      <c r="Z252" s="5">
        <f t="shared" ca="1" si="135"/>
        <v>4.2328554001726246E-12</v>
      </c>
      <c r="AA252" s="5">
        <f t="shared" ca="1" si="136"/>
        <v>-4.5939558451288241E-22</v>
      </c>
      <c r="AB252" s="4">
        <f t="shared" ca="1" si="137"/>
        <v>107.85105246432428</v>
      </c>
      <c r="AC252" s="30">
        <f t="shared" ca="1" si="138"/>
        <v>2.7479071581071324E-4</v>
      </c>
      <c r="AD252" s="30">
        <f t="shared" ca="1" si="139"/>
        <v>2.74790715810667E-4</v>
      </c>
      <c r="AE252" s="32">
        <f t="shared" ca="1" si="140"/>
        <v>4.6241222656506764E-17</v>
      </c>
      <c r="AF252" s="4">
        <f t="shared" si="119"/>
        <v>0.06</v>
      </c>
      <c r="AG252" s="4">
        <f t="shared" ca="1" si="120"/>
        <v>6.2528281778661725</v>
      </c>
      <c r="AH252" s="4">
        <f t="shared" ca="1" si="121"/>
        <v>6.2405807291522564</v>
      </c>
      <c r="AI252" s="8">
        <f t="shared" ca="1" si="141"/>
        <v>-2.0154278246309332E-10</v>
      </c>
      <c r="AJ252" s="4">
        <f t="shared" ca="1" si="122"/>
        <v>4.0696827282712325E-11</v>
      </c>
      <c r="AK252" s="4">
        <f t="shared" ca="1" si="142"/>
        <v>8.18491331564101E-12</v>
      </c>
      <c r="AL252" s="4">
        <f t="shared" ca="1" si="123"/>
        <v>-2.0154278246309332E-10</v>
      </c>
      <c r="AM252" s="5">
        <f t="shared" ca="1" si="143"/>
        <v>-4.2328554001726246E-12</v>
      </c>
      <c r="AN252" s="5">
        <f t="shared" ca="1" si="144"/>
        <v>4.5939558451288241E-22</v>
      </c>
      <c r="AO252" s="5">
        <f t="shared" ca="1" si="124"/>
        <v>3.2558764159393056E-15</v>
      </c>
      <c r="AQ252" s="24">
        <f t="shared" ca="1" si="145"/>
        <v>2.8282314443774026E-11</v>
      </c>
      <c r="AT252">
        <v>245</v>
      </c>
      <c r="AU252" s="12">
        <v>-13.108177724370726</v>
      </c>
      <c r="AV252" s="12">
        <v>5.1376890734344949</v>
      </c>
      <c r="AW252" s="12">
        <v>15.808414777594562</v>
      </c>
    </row>
    <row r="253" spans="2:49" x14ac:dyDescent="0.2">
      <c r="B253" s="2">
        <v>237</v>
      </c>
      <c r="C253">
        <f t="shared" ca="1" si="110"/>
        <v>0.19209655368546197</v>
      </c>
      <c r="D253">
        <f ca="1">SQRT(-2*LN(C253))</f>
        <v>1.8164565227825187</v>
      </c>
      <c r="E253">
        <f ca="1">D253*COS(2*PI()*C254)</f>
        <v>1.5385442580302917</v>
      </c>
      <c r="F253">
        <f t="shared" ca="1" si="111"/>
        <v>0.65303489344273258</v>
      </c>
      <c r="G253">
        <f ca="1">SQRT(-2*LN(F253))</f>
        <v>0.92317356498067615</v>
      </c>
      <c r="H253">
        <f ca="1">G253*COS(2*PI()*F254)</f>
        <v>-0.10910507906561306</v>
      </c>
      <c r="I253" s="8">
        <f t="shared" ca="1" si="112"/>
        <v>4.3396730655338783E-11</v>
      </c>
      <c r="J253" s="14">
        <f t="shared" ca="1" si="113"/>
        <v>3.1622776601683794E-3</v>
      </c>
      <c r="K253" s="14">
        <f t="shared" ca="1" si="114"/>
        <v>5.2791902109450284E-3</v>
      </c>
      <c r="L253" s="8">
        <f t="shared" ca="1" si="125"/>
        <v>107.8510524596439</v>
      </c>
      <c r="M253" s="8">
        <f t="shared" ca="1" si="126"/>
        <v>108.42041868002897</v>
      </c>
      <c r="N253" s="14">
        <f t="shared" ca="1" si="115"/>
        <v>-2.9003690212858757E-5</v>
      </c>
      <c r="O253" s="8">
        <f t="shared" ca="1" si="127"/>
        <v>4.6803830744859797E-9</v>
      </c>
      <c r="P253" s="8">
        <f t="shared" ca="1" si="128"/>
        <v>4.6802473261052095E-9</v>
      </c>
      <c r="Q253" s="25">
        <f t="shared" si="116"/>
        <v>8.000320008538786E-5</v>
      </c>
      <c r="R253" s="8">
        <f t="shared" ca="1" si="129"/>
        <v>4.6803830744859797E-9</v>
      </c>
      <c r="S253" s="5">
        <f t="shared" ca="1" si="117"/>
        <v>3.7444562358436463E-13</v>
      </c>
      <c r="T253" s="8">
        <f t="shared" ca="1" si="130"/>
        <v>2.4708632510299181E-11</v>
      </c>
      <c r="U253" s="8">
        <f t="shared" ca="1" si="131"/>
        <v>2.0311332364727448E-19</v>
      </c>
      <c r="V253" s="5">
        <f t="shared" ca="1" si="118"/>
        <v>1.6249715871761041E-23</v>
      </c>
      <c r="W253" s="5">
        <f t="shared" ca="1" si="132"/>
        <v>-5.8910359171696681E-24</v>
      </c>
      <c r="X253" s="5">
        <f t="shared" ca="1" si="133"/>
        <v>107.85105246432428</v>
      </c>
      <c r="Y253" s="5">
        <f t="shared" ca="1" si="134"/>
        <v>108.42041868470922</v>
      </c>
      <c r="Z253" s="5">
        <f t="shared" ca="1" si="135"/>
        <v>2.4334186886714815E-11</v>
      </c>
      <c r="AA253" s="5">
        <f t="shared" ca="1" si="136"/>
        <v>-2.2140751788930708E-23</v>
      </c>
      <c r="AB253" s="4">
        <f t="shared" ca="1" si="137"/>
        <v>108.42041868473355</v>
      </c>
      <c r="AC253" s="30">
        <f t="shared" ca="1" si="138"/>
        <v>5.2791902109403654E-3</v>
      </c>
      <c r="AD253" s="30">
        <f t="shared" ca="1" si="139"/>
        <v>5.2791902109402978E-3</v>
      </c>
      <c r="AE253" s="32">
        <f t="shared" ca="1" si="140"/>
        <v>6.7654215563095477E-17</v>
      </c>
      <c r="AF253" s="4">
        <f t="shared" si="119"/>
        <v>5.6000000000000001E-2</v>
      </c>
      <c r="AG253" s="4">
        <f t="shared" ca="1" si="120"/>
        <v>6.4883291138510151</v>
      </c>
      <c r="AH253" s="4">
        <f t="shared" ca="1" si="121"/>
        <v>6.4764969542848156</v>
      </c>
      <c r="AI253" s="8">
        <f t="shared" ca="1" si="141"/>
        <v>-4.3396730653455506E-11</v>
      </c>
      <c r="AJ253" s="4">
        <f t="shared" ca="1" si="122"/>
        <v>8.18491331564101E-12</v>
      </c>
      <c r="AK253" s="4">
        <f t="shared" ca="1" si="142"/>
        <v>5.477844134502165E-14</v>
      </c>
      <c r="AL253" s="4">
        <f t="shared" ca="1" si="123"/>
        <v>-4.3396730653455506E-11</v>
      </c>
      <c r="AM253" s="5">
        <f t="shared" ca="1" si="143"/>
        <v>-2.4334186886714815E-11</v>
      </c>
      <c r="AN253" s="5">
        <f t="shared" ca="1" si="144"/>
        <v>2.2140751788930708E-23</v>
      </c>
      <c r="AO253" s="5">
        <f t="shared" ca="1" si="124"/>
        <v>6.5481925767278311E-16</v>
      </c>
      <c r="AQ253" s="24">
        <f t="shared" ca="1" si="145"/>
        <v>-1.6203397193139014E-11</v>
      </c>
      <c r="AT253">
        <v>246</v>
      </c>
      <c r="AU253" s="12">
        <v>5.7199354729505236</v>
      </c>
      <c r="AV253" s="12">
        <v>22.612353587623392</v>
      </c>
      <c r="AW253" s="12">
        <v>10.704080459556959</v>
      </c>
    </row>
    <row r="254" spans="2:49" x14ac:dyDescent="0.2">
      <c r="B254" s="2">
        <v>238</v>
      </c>
      <c r="C254">
        <f t="shared" ca="1" si="110"/>
        <v>0.91079774455489015</v>
      </c>
      <c r="D254" t="s">
        <v>10</v>
      </c>
      <c r="E254">
        <f ca="1">D253*SIN(2*PI()*C254)</f>
        <v>-0.96560647535172328</v>
      </c>
      <c r="F254">
        <f t="shared" ca="1" si="111"/>
        <v>0.73114624018978247</v>
      </c>
      <c r="G254" t="s">
        <v>10</v>
      </c>
      <c r="H254">
        <f ca="1">G253*SIN(2*PI()*F254)</f>
        <v>-0.91670361229855368</v>
      </c>
      <c r="I254" s="8">
        <f t="shared" ca="1" si="112"/>
        <v>3.2973623831378024E-13</v>
      </c>
      <c r="J254" s="14">
        <f t="shared" ca="1" si="113"/>
        <v>3.1622776601683794E-3</v>
      </c>
      <c r="K254" s="14">
        <f t="shared" ca="1" si="114"/>
        <v>-2.6499983244073766E-3</v>
      </c>
      <c r="L254" s="8">
        <f t="shared" ca="1" si="125"/>
        <v>108.42041868469779</v>
      </c>
      <c r="M254" s="8">
        <f t="shared" ca="1" si="126"/>
        <v>108.13310475685179</v>
      </c>
      <c r="N254" s="14">
        <f t="shared" ca="1" si="115"/>
        <v>-5.396286189093269E-4</v>
      </c>
      <c r="O254" s="8">
        <f t="shared" ca="1" si="127"/>
        <v>3.5750141013497342E-11</v>
      </c>
      <c r="P254" s="8">
        <f t="shared" ca="1" si="128"/>
        <v>3.5730849214276415E-11</v>
      </c>
      <c r="Q254" s="25">
        <f t="shared" si="116"/>
        <v>8.000320008538786E-5</v>
      </c>
      <c r="R254" s="8">
        <f t="shared" ca="1" si="129"/>
        <v>3.5750141013497342E-11</v>
      </c>
      <c r="S254" s="5">
        <f t="shared" ca="1" si="117"/>
        <v>2.8601256845836587E-15</v>
      </c>
      <c r="T254" s="8">
        <f t="shared" ca="1" si="130"/>
        <v>-9.4737813783095384E-14</v>
      </c>
      <c r="U254" s="8">
        <f t="shared" ca="1" si="131"/>
        <v>1.1788117016977809E-23</v>
      </c>
      <c r="V254" s="5">
        <f t="shared" ca="1" si="118"/>
        <v>9.4308708433924111E-28</v>
      </c>
      <c r="W254" s="5">
        <f t="shared" ca="1" si="132"/>
        <v>-6.3612053054132695E-27</v>
      </c>
      <c r="X254" s="5">
        <f t="shared" ca="1" si="133"/>
        <v>108.42041868473355</v>
      </c>
      <c r="Y254" s="5">
        <f t="shared" ca="1" si="134"/>
        <v>108.13310475688752</v>
      </c>
      <c r="Z254" s="5">
        <f t="shared" ca="1" si="135"/>
        <v>-9.7597939467679047E-14</v>
      </c>
      <c r="AA254" s="5">
        <f t="shared" ca="1" si="136"/>
        <v>-7.3042923897525099E-27</v>
      </c>
      <c r="AB254" s="4">
        <f t="shared" ca="1" si="137"/>
        <v>108.13310475688742</v>
      </c>
      <c r="AC254" s="30">
        <f t="shared" ca="1" si="138"/>
        <v>-2.6499983244077097E-3</v>
      </c>
      <c r="AD254" s="30">
        <f t="shared" ca="1" si="139"/>
        <v>-2.6499983244075809E-3</v>
      </c>
      <c r="AE254" s="32">
        <f t="shared" ca="1" si="140"/>
        <v>-1.2880321809127793E-16</v>
      </c>
      <c r="AF254" s="4">
        <f t="shared" si="119"/>
        <v>5.1999999999999998E-2</v>
      </c>
      <c r="AG254" s="4">
        <f t="shared" ca="1" si="120"/>
        <v>7.1876000592032092</v>
      </c>
      <c r="AH254" s="4">
        <f t="shared" ca="1" si="121"/>
        <v>7.1761983049522176</v>
      </c>
      <c r="AI254" s="8">
        <f t="shared" ca="1" si="141"/>
        <v>-3.2973623831367149E-13</v>
      </c>
      <c r="AJ254" s="4">
        <f t="shared" ca="1" si="122"/>
        <v>5.477844134502165E-14</v>
      </c>
      <c r="AK254" s="4">
        <f t="shared" ca="1" si="142"/>
        <v>3.7920684054125003E-14</v>
      </c>
      <c r="AL254" s="4">
        <f t="shared" ca="1" si="123"/>
        <v>-3.2973623831367149E-13</v>
      </c>
      <c r="AM254" s="5">
        <f t="shared" ca="1" si="143"/>
        <v>9.7597939467679047E-14</v>
      </c>
      <c r="AN254" s="5">
        <f t="shared" ca="1" si="144"/>
        <v>7.3042923897525099E-27</v>
      </c>
      <c r="AO254" s="5">
        <f t="shared" ca="1" si="124"/>
        <v>4.38245060329145E-18</v>
      </c>
      <c r="AQ254" s="24">
        <f t="shared" ca="1" si="145"/>
        <v>1.1446007920918626E-13</v>
      </c>
      <c r="AT254">
        <v>247</v>
      </c>
      <c r="AU254" s="12">
        <v>-2.9959922469202027</v>
      </c>
      <c r="AV254" s="12">
        <v>27.828590814798535</v>
      </c>
      <c r="AW254" s="12">
        <v>-52.842544274751823</v>
      </c>
    </row>
    <row r="255" spans="2:49" x14ac:dyDescent="0.2">
      <c r="B255" s="2">
        <v>239</v>
      </c>
      <c r="C255">
        <f t="shared" ca="1" si="110"/>
        <v>0.67451186152628784</v>
      </c>
      <c r="D255">
        <f ca="1">SQRT(-2*LN(C255))</f>
        <v>0.88743001733207283</v>
      </c>
      <c r="E255">
        <f ca="1">D255*COS(2*PI()*C256)</f>
        <v>-0.84504745745157406</v>
      </c>
      <c r="F255">
        <f t="shared" ca="1" si="111"/>
        <v>0.59575674991029959</v>
      </c>
      <c r="G255">
        <f ca="1">SQRT(-2*LN(F255))</f>
        <v>1.017765034732534</v>
      </c>
      <c r="H255">
        <f ca="1">G255*COS(2*PI()*F256)</f>
        <v>0.28095362037661115</v>
      </c>
      <c r="I255" s="8">
        <f t="shared" ca="1" si="112"/>
        <v>2.3958612871416619E-13</v>
      </c>
      <c r="J255" s="14">
        <f t="shared" ca="1" si="113"/>
        <v>3.1622776601683794E-3</v>
      </c>
      <c r="K255" s="14">
        <f t="shared" ca="1" si="114"/>
        <v>-2.2696950346031697E-3</v>
      </c>
      <c r="L255" s="8">
        <f t="shared" ca="1" si="125"/>
        <v>108.13310475686151</v>
      </c>
      <c r="M255" s="8">
        <f t="shared" ca="1" si="126"/>
        <v>107.88767558591864</v>
      </c>
      <c r="N255" s="14">
        <f t="shared" ca="1" si="115"/>
        <v>2.1771436778572628E-4</v>
      </c>
      <c r="O255" s="8">
        <f t="shared" ca="1" si="127"/>
        <v>2.5907191954539839E-11</v>
      </c>
      <c r="P255" s="8">
        <f t="shared" ca="1" si="128"/>
        <v>2.5912832322457324E-11</v>
      </c>
      <c r="Q255" s="25">
        <f t="shared" si="116"/>
        <v>8.000320008538786E-5</v>
      </c>
      <c r="R255" s="8">
        <f t="shared" ca="1" si="129"/>
        <v>2.5907191954539839E-11</v>
      </c>
      <c r="S255" s="5">
        <f t="shared" ca="1" si="117"/>
        <v>2.0726582615896012E-15</v>
      </c>
      <c r="T255" s="8">
        <f t="shared" ca="1" si="130"/>
        <v>-5.8801424939730258E-14</v>
      </c>
      <c r="U255" s="8">
        <f t="shared" ca="1" si="131"/>
        <v>6.2070038262429919E-24</v>
      </c>
      <c r="V255" s="5">
        <f t="shared" ca="1" si="118"/>
        <v>4.9658016904168608E-28</v>
      </c>
      <c r="W255" s="5">
        <f t="shared" ca="1" si="132"/>
        <v>1.351353913874077E-27</v>
      </c>
      <c r="X255" s="5">
        <f t="shared" ca="1" si="133"/>
        <v>108.13310475688742</v>
      </c>
      <c r="Y255" s="5">
        <f t="shared" ca="1" si="134"/>
        <v>107.88767558594455</v>
      </c>
      <c r="Z255" s="5">
        <f t="shared" ca="1" si="135"/>
        <v>-6.0874083201319866E-14</v>
      </c>
      <c r="AA255" s="5">
        <f t="shared" ca="1" si="136"/>
        <v>8.5477374483239102E-28</v>
      </c>
      <c r="AB255" s="4">
        <f t="shared" ca="1" si="137"/>
        <v>107.88767558594449</v>
      </c>
      <c r="AC255" s="30">
        <f t="shared" ca="1" si="138"/>
        <v>-2.2696950346031697E-3</v>
      </c>
      <c r="AD255" s="30">
        <f t="shared" ca="1" si="139"/>
        <v>-2.2696950346031367E-3</v>
      </c>
      <c r="AE255" s="32">
        <f t="shared" ca="1" si="140"/>
        <v>-3.2959746043559335E-17</v>
      </c>
      <c r="AF255" s="4">
        <f t="shared" si="119"/>
        <v>4.8000000000000001E-2</v>
      </c>
      <c r="AG255" s="4">
        <f t="shared" ca="1" si="120"/>
        <v>7.231100185533248</v>
      </c>
      <c r="AH255" s="4">
        <f t="shared" ca="1" si="121"/>
        <v>7.220145734383145</v>
      </c>
      <c r="AI255" s="8">
        <f t="shared" ca="1" si="141"/>
        <v>-2.3958612871410878E-13</v>
      </c>
      <c r="AJ255" s="4">
        <f t="shared" ca="1" si="122"/>
        <v>3.7920684054125003E-14</v>
      </c>
      <c r="AK255" s="4">
        <f t="shared" ca="1" si="142"/>
        <v>1.7459365096460412E-14</v>
      </c>
      <c r="AL255" s="4">
        <f t="shared" ca="1" si="123"/>
        <v>-2.3958612871410878E-13</v>
      </c>
      <c r="AM255" s="5">
        <f t="shared" ca="1" si="143"/>
        <v>6.0874083201319866E-14</v>
      </c>
      <c r="AN255" s="5">
        <f t="shared" ca="1" si="144"/>
        <v>-8.5477374483239102E-28</v>
      </c>
      <c r="AO255" s="5">
        <f t="shared" ca="1" si="124"/>
        <v>3.0337760737569394E-18</v>
      </c>
      <c r="AQ255" s="24">
        <f t="shared" ca="1" si="145"/>
        <v>8.1338435935057362E-14</v>
      </c>
      <c r="AT255">
        <v>248</v>
      </c>
      <c r="AU255" s="12">
        <v>5.7742164595376648</v>
      </c>
      <c r="AV255" s="12">
        <v>-2.2915367579680166</v>
      </c>
      <c r="AW255" s="12">
        <v>-24.422915337458992</v>
      </c>
    </row>
    <row r="256" spans="2:49" x14ac:dyDescent="0.2">
      <c r="B256" s="2">
        <v>240</v>
      </c>
      <c r="C256">
        <f t="shared" ca="1" si="110"/>
        <v>0.4506138185377182</v>
      </c>
      <c r="D256" t="s">
        <v>10</v>
      </c>
      <c r="E256">
        <f ca="1">D255*SIN(2*PI()*C256)</f>
        <v>0.27097385541161229</v>
      </c>
      <c r="F256">
        <f t="shared" ca="1" si="111"/>
        <v>0.79451270173266397</v>
      </c>
      <c r="G256" t="s">
        <v>10</v>
      </c>
      <c r="H256">
        <f ca="1">G255*SIN(2*PI()*F256)</f>
        <v>-0.97821813984478501</v>
      </c>
      <c r="I256" s="8">
        <f t="shared" ca="1" si="112"/>
        <v>1.1690648449304264E-13</v>
      </c>
      <c r="J256" s="14">
        <f t="shared" ca="1" si="113"/>
        <v>3.1622776601683794E-3</v>
      </c>
      <c r="K256" s="14">
        <f t="shared" ca="1" si="114"/>
        <v>1.2576847924781198E-3</v>
      </c>
      <c r="L256" s="8">
        <f t="shared" ca="1" si="125"/>
        <v>107.88767558593187</v>
      </c>
      <c r="M256" s="8">
        <f t="shared" ca="1" si="126"/>
        <v>108.02336427481211</v>
      </c>
      <c r="N256" s="14">
        <f t="shared" ca="1" si="115"/>
        <v>-5.7851207140602323E-4</v>
      </c>
      <c r="O256" s="8">
        <f t="shared" ca="1" si="127"/>
        <v>1.2612768872877161E-11</v>
      </c>
      <c r="P256" s="8">
        <f t="shared" ca="1" si="128"/>
        <v>1.2605472233830347E-11</v>
      </c>
      <c r="Q256" s="25">
        <f t="shared" si="116"/>
        <v>8.000320008538786E-5</v>
      </c>
      <c r="R256" s="8">
        <f t="shared" ca="1" si="129"/>
        <v>1.2612768872877161E-11</v>
      </c>
      <c r="S256" s="5">
        <f t="shared" ca="1" si="117"/>
        <v>1.0090618717675434E-15</v>
      </c>
      <c r="T256" s="8">
        <f t="shared" ca="1" si="130"/>
        <v>1.5862887602459001E-14</v>
      </c>
      <c r="U256" s="8">
        <f t="shared" ca="1" si="131"/>
        <v>1.4745144686513447E-24</v>
      </c>
      <c r="V256" s="5">
        <f t="shared" ca="1" si="118"/>
        <v>1.179658760643129E-28</v>
      </c>
      <c r="W256" s="5">
        <f t="shared" ca="1" si="132"/>
        <v>-8.5302441957764112E-28</v>
      </c>
      <c r="X256" s="5">
        <f t="shared" ca="1" si="133"/>
        <v>107.88767558594449</v>
      </c>
      <c r="Y256" s="5">
        <f t="shared" ca="1" si="134"/>
        <v>108.02336427482471</v>
      </c>
      <c r="Z256" s="5">
        <f t="shared" ca="1" si="135"/>
        <v>1.4853825730691457E-14</v>
      </c>
      <c r="AA256" s="5">
        <f t="shared" ca="1" si="136"/>
        <v>-9.70990295641954E-28</v>
      </c>
      <c r="AB256" s="4">
        <f t="shared" ca="1" si="137"/>
        <v>108.02336427482473</v>
      </c>
      <c r="AC256" s="30">
        <f t="shared" ca="1" si="138"/>
        <v>1.2576847924778978E-3</v>
      </c>
      <c r="AD256" s="30">
        <f t="shared" ca="1" si="139"/>
        <v>1.2576847924780428E-3</v>
      </c>
      <c r="AE256" s="32">
        <f t="shared" ca="1" si="140"/>
        <v>-1.4506625067856049E-16</v>
      </c>
      <c r="AF256" s="4">
        <f t="shared" si="119"/>
        <v>4.3999999999999997E-2</v>
      </c>
      <c r="AG256" s="4">
        <f t="shared" ca="1" si="120"/>
        <v>7.3278804981036307</v>
      </c>
      <c r="AH256" s="4">
        <f t="shared" ca="1" si="121"/>
        <v>7.3173924096219292</v>
      </c>
      <c r="AI256" s="8">
        <f t="shared" ca="1" si="141"/>
        <v>-1.1690648449302898E-13</v>
      </c>
      <c r="AJ256" s="4">
        <f t="shared" ca="1" si="122"/>
        <v>1.7459365096460412E-14</v>
      </c>
      <c r="AK256" s="4">
        <f t="shared" ca="1" si="142"/>
        <v>4.0707540074898669E-16</v>
      </c>
      <c r="AL256" s="4">
        <f t="shared" ca="1" si="123"/>
        <v>-1.1690648449302898E-13</v>
      </c>
      <c r="AM256" s="5">
        <f t="shared" ca="1" si="143"/>
        <v>-1.4853825730691457E-14</v>
      </c>
      <c r="AN256" s="5">
        <f t="shared" ca="1" si="144"/>
        <v>9.70990295641954E-28</v>
      </c>
      <c r="AO256" s="5">
        <f t="shared" ca="1" si="124"/>
        <v>1.3968050791759596E-18</v>
      </c>
      <c r="AQ256" s="24">
        <f t="shared" ca="1" si="145"/>
        <v>2.1998607701001152E-15</v>
      </c>
      <c r="AT256">
        <v>249</v>
      </c>
      <c r="AU256" s="12">
        <v>-6.9320432665976934</v>
      </c>
      <c r="AV256" s="12">
        <v>-9.3502052936365523</v>
      </c>
      <c r="AW256" s="12">
        <v>-7.6157034087217603</v>
      </c>
    </row>
    <row r="257" spans="2:49" x14ac:dyDescent="0.2">
      <c r="B257" s="2">
        <v>241</v>
      </c>
      <c r="C257">
        <f t="shared" ca="1" si="110"/>
        <v>0.80240854300899711</v>
      </c>
      <c r="D257">
        <f ca="1">SQRT(-2*LN(C257))</f>
        <v>0.66353205735714715</v>
      </c>
      <c r="E257">
        <f ca="1">D257*COS(2*PI()*C258)</f>
        <v>0.60810454718375384</v>
      </c>
      <c r="F257">
        <f t="shared" ca="1" si="111"/>
        <v>0.41737788062223458</v>
      </c>
      <c r="G257">
        <f ca="1">SQRT(-2*LN(F257))</f>
        <v>1.3219404517464204</v>
      </c>
      <c r="H257">
        <f ca="1">G257*COS(2*PI()*F258)</f>
        <v>0.26204756350139102</v>
      </c>
      <c r="I257" s="8">
        <f t="shared" ca="1" si="112"/>
        <v>2.9976021664879317E-15</v>
      </c>
      <c r="J257" s="14">
        <f t="shared" ca="1" si="113"/>
        <v>3.1622776601683794E-3</v>
      </c>
      <c r="K257" s="14">
        <f t="shared" ca="1" si="114"/>
        <v>2.3256956689576835E-3</v>
      </c>
      <c r="L257" s="8">
        <f t="shared" ca="1" si="125"/>
        <v>108.0233642748244</v>
      </c>
      <c r="M257" s="8">
        <f t="shared" ca="1" si="126"/>
        <v>108.2745937452646</v>
      </c>
      <c r="N257" s="14">
        <f t="shared" ca="1" si="115"/>
        <v>2.0575459576610555E-4</v>
      </c>
      <c r="O257" s="8">
        <f t="shared" ca="1" si="127"/>
        <v>3.238110707815287E-13</v>
      </c>
      <c r="P257" s="8">
        <f t="shared" ca="1" si="128"/>
        <v>3.2387769639750193E-13</v>
      </c>
      <c r="Q257" s="25">
        <f t="shared" si="116"/>
        <v>8.000320008538786E-5</v>
      </c>
      <c r="R257" s="8">
        <f t="shared" ca="1" si="129"/>
        <v>3.238110707815287E-13</v>
      </c>
      <c r="S257" s="5">
        <f t="shared" ca="1" si="117"/>
        <v>2.590592188559833E-17</v>
      </c>
      <c r="T257" s="8">
        <f t="shared" ca="1" si="130"/>
        <v>7.5308600487715119E-16</v>
      </c>
      <c r="U257" s="8">
        <f t="shared" ca="1" si="131"/>
        <v>9.7065676730748731E-28</v>
      </c>
      <c r="V257" s="5">
        <f t="shared" ca="1" si="118"/>
        <v>7.7655647569136674E-32</v>
      </c>
      <c r="W257" s="5">
        <f t="shared" ca="1" si="132"/>
        <v>1.9971709078498684E-31</v>
      </c>
      <c r="X257" s="5">
        <f t="shared" ca="1" si="133"/>
        <v>108.02336427482473</v>
      </c>
      <c r="Y257" s="5">
        <f t="shared" ca="1" si="134"/>
        <v>108.27459374526492</v>
      </c>
      <c r="Z257" s="5">
        <f t="shared" ca="1" si="135"/>
        <v>7.2718008299155284E-16</v>
      </c>
      <c r="AA257" s="5">
        <f t="shared" ca="1" si="136"/>
        <v>1.2206144321585016E-31</v>
      </c>
      <c r="AB257" s="4">
        <f t="shared" ca="1" si="137"/>
        <v>108.27459374526492</v>
      </c>
      <c r="AC257" s="30">
        <f t="shared" ca="1" si="138"/>
        <v>2.3256956689576835E-3</v>
      </c>
      <c r="AD257" s="30">
        <f t="shared" ca="1" si="139"/>
        <v>2.325695668957684E-3</v>
      </c>
      <c r="AE257" s="32">
        <f t="shared" ca="1" si="140"/>
        <v>0</v>
      </c>
      <c r="AF257" s="4">
        <f t="shared" si="119"/>
        <v>0.04</v>
      </c>
      <c r="AG257" s="4">
        <f t="shared" ca="1" si="120"/>
        <v>7.8027353616903383</v>
      </c>
      <c r="AH257" s="4">
        <f t="shared" ca="1" si="121"/>
        <v>7.7927353616903385</v>
      </c>
      <c r="AI257" s="8">
        <f t="shared" ca="1" si="141"/>
        <v>-2.9976021664879227E-15</v>
      </c>
      <c r="AJ257" s="4">
        <f t="shared" ca="1" si="122"/>
        <v>4.0707540074898669E-16</v>
      </c>
      <c r="AK257" s="4">
        <f t="shared" ca="1" si="142"/>
        <v>1.5726876616587539E-18</v>
      </c>
      <c r="AL257" s="4">
        <f t="shared" ca="1" si="123"/>
        <v>-2.9976021664879227E-15</v>
      </c>
      <c r="AM257" s="5">
        <f t="shared" ca="1" si="143"/>
        <v>-7.2718008299155284E-16</v>
      </c>
      <c r="AN257" s="5">
        <f t="shared" ca="1" si="144"/>
        <v>-1.2206144321585016E-31</v>
      </c>
      <c r="AO257" s="5">
        <f t="shared" ca="1" si="124"/>
        <v>3.2567334735960627E-20</v>
      </c>
      <c r="AQ257" s="24">
        <f t="shared" ca="1" si="145"/>
        <v>-3.2164480256948904E-16</v>
      </c>
      <c r="AT257">
        <v>250</v>
      </c>
      <c r="AU257" s="12">
        <v>5.7503959661725563</v>
      </c>
      <c r="AV257" s="12">
        <v>-8.2366929660985448</v>
      </c>
      <c r="AW257" s="12">
        <v>-5.0040563883974825</v>
      </c>
    </row>
    <row r="258" spans="2:49" x14ac:dyDescent="0.2">
      <c r="B258" s="2">
        <v>242</v>
      </c>
      <c r="C258">
        <f t="shared" ca="1" si="110"/>
        <v>6.5514503214101572E-2</v>
      </c>
      <c r="D258" t="s">
        <v>10</v>
      </c>
      <c r="E258">
        <f ca="1">D257*SIN(2*PI()*C258)</f>
        <v>0.26548757190318739</v>
      </c>
      <c r="F258">
        <f t="shared" ca="1" si="111"/>
        <v>0.21824043696708706</v>
      </c>
      <c r="G258" t="s">
        <v>10</v>
      </c>
      <c r="H258">
        <f ca="1">G257*SIN(2*PI()*F258)</f>
        <v>1.2957073868842899</v>
      </c>
      <c r="I258" s="8">
        <f t="shared" ca="1" si="112"/>
        <v>0</v>
      </c>
      <c r="J258" s="14">
        <f t="shared" ca="1" si="113"/>
        <v>3.1622776601683794E-3</v>
      </c>
      <c r="K258" s="14">
        <f t="shared" ca="1" si="114"/>
        <v>1.2403139716228306E-3</v>
      </c>
      <c r="L258" s="8">
        <f t="shared" ca="1" si="125"/>
        <v>108.27459374526492</v>
      </c>
      <c r="M258" s="8">
        <f t="shared" ca="1" si="126"/>
        <v>108.40888823665897</v>
      </c>
      <c r="N258" s="14">
        <f t="shared" ca="1" si="115"/>
        <v>8.5984676118933123E-4</v>
      </c>
      <c r="O258" s="8">
        <f t="shared" ca="1" si="127"/>
        <v>0</v>
      </c>
      <c r="P258" s="8">
        <f t="shared" ca="1" si="128"/>
        <v>0</v>
      </c>
      <c r="Q258" s="25">
        <f t="shared" si="116"/>
        <v>8.000320008538786E-5</v>
      </c>
      <c r="R258" s="8">
        <f t="shared" ca="1" si="129"/>
        <v>0</v>
      </c>
      <c r="S258" s="5">
        <f t="shared" ca="1" si="117"/>
        <v>0</v>
      </c>
      <c r="T258" s="8">
        <f t="shared" ca="1" si="130"/>
        <v>0</v>
      </c>
      <c r="U258" s="8">
        <f t="shared" ca="1" si="131"/>
        <v>0</v>
      </c>
      <c r="V258" s="5">
        <f t="shared" ca="1" si="118"/>
        <v>0</v>
      </c>
      <c r="W258" s="5">
        <f t="shared" ca="1" si="132"/>
        <v>0</v>
      </c>
      <c r="X258" s="5">
        <f t="shared" ca="1" si="133"/>
        <v>108.27459374526492</v>
      </c>
      <c r="Y258" s="5">
        <f t="shared" ca="1" si="134"/>
        <v>108.40888823665897</v>
      </c>
      <c r="Z258" s="5">
        <f t="shared" ca="1" si="135"/>
        <v>0</v>
      </c>
      <c r="AA258" s="5">
        <f t="shared" ca="1" si="136"/>
        <v>0</v>
      </c>
      <c r="AB258" s="4">
        <f t="shared" ca="1" si="137"/>
        <v>108.40888823665897</v>
      </c>
      <c r="AC258" s="30">
        <f t="shared" ca="1" si="138"/>
        <v>1.2403139716228306E-3</v>
      </c>
      <c r="AD258" s="30">
        <f t="shared" ca="1" si="139"/>
        <v>1.2403139716228306E-3</v>
      </c>
      <c r="AE258" s="32">
        <f t="shared" ca="1" si="140"/>
        <v>0</v>
      </c>
      <c r="AF258" s="4">
        <f t="shared" si="119"/>
        <v>3.5999999999999997E-2</v>
      </c>
      <c r="AG258" s="4">
        <f t="shared" ca="1" si="120"/>
        <v>8.4607106719860781</v>
      </c>
      <c r="AH258" s="4">
        <f t="shared" ca="1" si="121"/>
        <v>8.4512238390055732</v>
      </c>
      <c r="AI258" s="8">
        <f t="shared" ca="1" si="141"/>
        <v>0</v>
      </c>
      <c r="AJ258" s="4">
        <f t="shared" ca="1" si="122"/>
        <v>1.5726876616587539E-18</v>
      </c>
      <c r="AK258" s="4">
        <f t="shared" ca="1" si="142"/>
        <v>4.576685902879142E-21</v>
      </c>
      <c r="AL258" s="4">
        <f t="shared" ca="1" si="123"/>
        <v>0</v>
      </c>
      <c r="AM258" s="5">
        <f t="shared" ca="1" si="143"/>
        <v>0</v>
      </c>
      <c r="AN258" s="5">
        <f t="shared" ca="1" si="144"/>
        <v>0</v>
      </c>
      <c r="AO258" s="5">
        <f t="shared" ca="1" si="124"/>
        <v>1.2582004566750605E-22</v>
      </c>
      <c r="AQ258" s="24">
        <f t="shared" ca="1" si="145"/>
        <v>1.5682367958015423E-18</v>
      </c>
      <c r="AT258">
        <v>251</v>
      </c>
      <c r="AU258" s="12">
        <v>-12.107372481728833</v>
      </c>
      <c r="AV258" s="12">
        <v>-23.43350524552449</v>
      </c>
      <c r="AW258" s="12">
        <v>-18.384355813241854</v>
      </c>
    </row>
    <row r="259" spans="2:49" x14ac:dyDescent="0.2">
      <c r="B259" s="2">
        <v>243</v>
      </c>
      <c r="C259">
        <f t="shared" ca="1" si="110"/>
        <v>0.5999634394165837</v>
      </c>
      <c r="D259">
        <f ca="1">SQRT(-2*LN(C259))</f>
        <v>1.0108279378096499</v>
      </c>
      <c r="E259">
        <f ca="1">D259*COS(2*PI()*C260)</f>
        <v>-1.0108267498642478</v>
      </c>
      <c r="F259">
        <f t="shared" ca="1" si="111"/>
        <v>6.0806866508510082E-2</v>
      </c>
      <c r="G259">
        <f ca="1">SQRT(-2*LN(F259))</f>
        <v>2.3664541239548988</v>
      </c>
      <c r="H259">
        <f ca="1">G259*COS(2*PI()*F260)</f>
        <v>2.1034664101185356</v>
      </c>
      <c r="I259" s="8">
        <f t="shared" ca="1" si="112"/>
        <v>0</v>
      </c>
      <c r="J259" s="14">
        <f t="shared" ca="1" si="113"/>
        <v>3.1622776601683794E-3</v>
      </c>
      <c r="K259" s="14">
        <f t="shared" ca="1" si="114"/>
        <v>-2.7926082442197853E-3</v>
      </c>
      <c r="L259" s="8">
        <f t="shared" ca="1" si="125"/>
        <v>108.40888823665897</v>
      </c>
      <c r="M259" s="8">
        <f t="shared" ca="1" si="126"/>
        <v>108.10614468162257</v>
      </c>
      <c r="N259" s="14">
        <f t="shared" ca="1" si="115"/>
        <v>1.3712883247063434E-3</v>
      </c>
      <c r="O259" s="8">
        <f t="shared" ca="1" si="127"/>
        <v>0</v>
      </c>
      <c r="P259" s="8">
        <f t="shared" ca="1" si="128"/>
        <v>0</v>
      </c>
      <c r="Q259" s="25">
        <f t="shared" si="116"/>
        <v>8.000320008538786E-5</v>
      </c>
      <c r="R259" s="8">
        <f t="shared" ca="1" si="129"/>
        <v>0</v>
      </c>
      <c r="S259" s="5">
        <f t="shared" ca="1" si="117"/>
        <v>0</v>
      </c>
      <c r="T259" s="8">
        <f t="shared" ca="1" si="130"/>
        <v>0</v>
      </c>
      <c r="U259" s="8">
        <f t="shared" ca="1" si="131"/>
        <v>0</v>
      </c>
      <c r="V259" s="5">
        <f t="shared" ca="1" si="118"/>
        <v>0</v>
      </c>
      <c r="W259" s="5">
        <f t="shared" ca="1" si="132"/>
        <v>0</v>
      </c>
      <c r="X259" s="5">
        <f t="shared" ca="1" si="133"/>
        <v>108.40888823665897</v>
      </c>
      <c r="Y259" s="5">
        <f t="shared" ca="1" si="134"/>
        <v>108.10614468162257</v>
      </c>
      <c r="Z259" s="5">
        <f t="shared" ca="1" si="135"/>
        <v>0</v>
      </c>
      <c r="AA259" s="5">
        <f t="shared" ca="1" si="136"/>
        <v>0</v>
      </c>
      <c r="AB259" s="4">
        <f t="shared" ca="1" si="137"/>
        <v>108.10614468162257</v>
      </c>
      <c r="AC259" s="30">
        <f t="shared" ca="1" si="138"/>
        <v>-2.7926082442197853E-3</v>
      </c>
      <c r="AD259" s="30">
        <f t="shared" ca="1" si="139"/>
        <v>-2.7926082442197853E-3</v>
      </c>
      <c r="AE259" s="32">
        <f t="shared" ca="1" si="140"/>
        <v>0</v>
      </c>
      <c r="AF259" s="4">
        <f t="shared" si="119"/>
        <v>3.2000000000000001E-2</v>
      </c>
      <c r="AG259" s="4">
        <f t="shared" ca="1" si="120"/>
        <v>9.1030209365805224</v>
      </c>
      <c r="AH259" s="4">
        <f t="shared" ca="1" si="121"/>
        <v>9.0940766646705224</v>
      </c>
      <c r="AI259" s="8">
        <f t="shared" ca="1" si="141"/>
        <v>0</v>
      </c>
      <c r="AJ259" s="4">
        <f t="shared" ca="1" si="122"/>
        <v>4.576685902879142E-21</v>
      </c>
      <c r="AK259" s="4">
        <f t="shared" ca="1" si="142"/>
        <v>2.9090219074723163E-22</v>
      </c>
      <c r="AL259" s="4">
        <f t="shared" ca="1" si="123"/>
        <v>0</v>
      </c>
      <c r="AM259" s="5">
        <f t="shared" ca="1" si="143"/>
        <v>0</v>
      </c>
      <c r="AN259" s="5">
        <f t="shared" ca="1" si="144"/>
        <v>0</v>
      </c>
      <c r="AO259" s="5">
        <f t="shared" ca="1" si="124"/>
        <v>3.6614951801601401E-25</v>
      </c>
      <c r="AQ259" s="24">
        <f t="shared" ca="1" si="145"/>
        <v>4.2861498616499263E-21</v>
      </c>
      <c r="AT259">
        <v>252</v>
      </c>
      <c r="AU259" s="12">
        <v>0.40435762096625061</v>
      </c>
      <c r="AV259" s="12">
        <v>3.767444421544504</v>
      </c>
      <c r="AW259" s="12">
        <v>13.140682708794245</v>
      </c>
    </row>
    <row r="260" spans="2:49" x14ac:dyDescent="0.2">
      <c r="B260" s="2">
        <v>244</v>
      </c>
      <c r="C260">
        <f t="shared" ca="1" si="110"/>
        <v>0.4997559972089296</v>
      </c>
      <c r="D260" t="s">
        <v>10</v>
      </c>
      <c r="E260">
        <f ca="1">D259*SIN(2*PI()*C260)</f>
        <v>1.5497146158660166E-3</v>
      </c>
      <c r="F260">
        <f t="shared" ca="1" si="111"/>
        <v>7.5746112521322573E-2</v>
      </c>
      <c r="G260" t="s">
        <v>10</v>
      </c>
      <c r="H260">
        <f ca="1">G259*SIN(2*PI()*F260)</f>
        <v>1.0842205413504153</v>
      </c>
      <c r="I260" s="8">
        <f t="shared" ca="1" si="112"/>
        <v>0</v>
      </c>
      <c r="J260" s="14">
        <f t="shared" ca="1" si="113"/>
        <v>3.1622776601683794E-3</v>
      </c>
      <c r="K260" s="14">
        <f t="shared" ca="1" si="114"/>
        <v>4.049826112333399E-4</v>
      </c>
      <c r="L260" s="8">
        <f t="shared" ca="1" si="125"/>
        <v>108.10614468162257</v>
      </c>
      <c r="M260" s="8">
        <f t="shared" ca="1" si="126"/>
        <v>108.14992579038611</v>
      </c>
      <c r="N260" s="14">
        <f t="shared" ca="1" si="115"/>
        <v>7.2598467872353467E-4</v>
      </c>
      <c r="O260" s="8">
        <f t="shared" ca="1" si="127"/>
        <v>0</v>
      </c>
      <c r="P260" s="8">
        <f t="shared" ca="1" si="128"/>
        <v>0</v>
      </c>
      <c r="Q260" s="25">
        <f t="shared" si="116"/>
        <v>8.000320008538786E-5</v>
      </c>
      <c r="R260" s="8">
        <f t="shared" ca="1" si="129"/>
        <v>0</v>
      </c>
      <c r="S260" s="5">
        <f t="shared" ca="1" si="117"/>
        <v>0</v>
      </c>
      <c r="T260" s="8">
        <f t="shared" ca="1" si="130"/>
        <v>0</v>
      </c>
      <c r="U260" s="8">
        <f t="shared" ca="1" si="131"/>
        <v>0</v>
      </c>
      <c r="V260" s="5">
        <f t="shared" ca="1" si="118"/>
        <v>0</v>
      </c>
      <c r="W260" s="5">
        <f t="shared" ca="1" si="132"/>
        <v>0</v>
      </c>
      <c r="X260" s="5">
        <f t="shared" ca="1" si="133"/>
        <v>108.10614468162257</v>
      </c>
      <c r="Y260" s="5">
        <f t="shared" ca="1" si="134"/>
        <v>108.14992579038611</v>
      </c>
      <c r="Z260" s="5">
        <f t="shared" ca="1" si="135"/>
        <v>0</v>
      </c>
      <c r="AA260" s="5">
        <f t="shared" ca="1" si="136"/>
        <v>0</v>
      </c>
      <c r="AB260" s="4">
        <f t="shared" ca="1" si="137"/>
        <v>108.14992579038611</v>
      </c>
      <c r="AC260" s="30">
        <f t="shared" ca="1" si="138"/>
        <v>4.049826112333399E-4</v>
      </c>
      <c r="AD260" s="30">
        <f t="shared" ca="1" si="139"/>
        <v>4.049826112333399E-4</v>
      </c>
      <c r="AE260" s="32">
        <f t="shared" ca="1" si="140"/>
        <v>0</v>
      </c>
      <c r="AF260" s="4">
        <f t="shared" si="119"/>
        <v>2.8000000000000001E-2</v>
      </c>
      <c r="AG260" s="4">
        <f t="shared" ca="1" si="120"/>
        <v>9.3871318240391943</v>
      </c>
      <c r="AH260" s="4">
        <f t="shared" ca="1" si="121"/>
        <v>9.3787652237738541</v>
      </c>
      <c r="AI260" s="8">
        <f t="shared" ca="1" si="141"/>
        <v>0</v>
      </c>
      <c r="AJ260" s="4">
        <f t="shared" ca="1" si="122"/>
        <v>2.9090219074723163E-22</v>
      </c>
      <c r="AK260" s="4">
        <f t="shared" ca="1" si="142"/>
        <v>9.7870674663532612E-26</v>
      </c>
      <c r="AL260" s="4">
        <f t="shared" ca="1" si="123"/>
        <v>0</v>
      </c>
      <c r="AM260" s="5">
        <f t="shared" ca="1" si="143"/>
        <v>0</v>
      </c>
      <c r="AN260" s="5">
        <f t="shared" ca="1" si="144"/>
        <v>0</v>
      </c>
      <c r="AO260" s="5">
        <f t="shared" ca="1" si="124"/>
        <v>2.3273106171628437E-26</v>
      </c>
      <c r="AQ260" s="24">
        <f t="shared" ca="1" si="145"/>
        <v>2.9082759317873972E-22</v>
      </c>
      <c r="AT260">
        <v>253</v>
      </c>
      <c r="AU260" s="12">
        <v>-2.9688915274746028</v>
      </c>
      <c r="AV260" s="12">
        <v>-7.4567871077732075</v>
      </c>
      <c r="AW260" s="12">
        <v>-25.413806921094011</v>
      </c>
    </row>
    <row r="261" spans="2:49" x14ac:dyDescent="0.2">
      <c r="B261" s="2">
        <v>245</v>
      </c>
      <c r="C261">
        <f t="shared" ca="1" si="110"/>
        <v>0.8391319971534259</v>
      </c>
      <c r="D261">
        <f ca="1">SQRT(-2*LN(C261))</f>
        <v>0.59226220228435889</v>
      </c>
      <c r="E261">
        <f ca="1">D261*COS(2*PI()*C262)</f>
        <v>0.58839034047980332</v>
      </c>
      <c r="F261">
        <f t="shared" ca="1" si="111"/>
        <v>0.26456304569444322</v>
      </c>
      <c r="G261">
        <f ca="1">SQRT(-2*LN(F261))</f>
        <v>1.6307517886383096</v>
      </c>
      <c r="H261">
        <f ca="1">G261*COS(2*PI()*F262)</f>
        <v>1.1746839149252384</v>
      </c>
      <c r="I261" s="8">
        <f t="shared" ca="1" si="112"/>
        <v>0</v>
      </c>
      <c r="J261" s="14">
        <f t="shared" ca="1" si="113"/>
        <v>3.1622776601683794E-3</v>
      </c>
      <c r="K261" s="14">
        <f t="shared" ca="1" si="114"/>
        <v>2.2632108331948064E-3</v>
      </c>
      <c r="L261" s="8">
        <f t="shared" ca="1" si="125"/>
        <v>108.14992579038611</v>
      </c>
      <c r="M261" s="8">
        <f t="shared" ca="1" si="126"/>
        <v>108.39469187404413</v>
      </c>
      <c r="N261" s="14">
        <f t="shared" ca="1" si="115"/>
        <v>7.8324191426304424E-4</v>
      </c>
      <c r="O261" s="8">
        <f t="shared" ca="1" si="127"/>
        <v>0</v>
      </c>
      <c r="P261" s="8">
        <f t="shared" ca="1" si="128"/>
        <v>0</v>
      </c>
      <c r="Q261" s="25">
        <f t="shared" si="116"/>
        <v>8.000320008538786E-5</v>
      </c>
      <c r="R261" s="8">
        <f t="shared" ca="1" si="129"/>
        <v>0</v>
      </c>
      <c r="S261" s="5">
        <f t="shared" ca="1" si="117"/>
        <v>0</v>
      </c>
      <c r="T261" s="8">
        <f t="shared" ca="1" si="130"/>
        <v>0</v>
      </c>
      <c r="U261" s="8">
        <f t="shared" ca="1" si="131"/>
        <v>0</v>
      </c>
      <c r="V261" s="5">
        <f t="shared" ca="1" si="118"/>
        <v>0</v>
      </c>
      <c r="W261" s="5">
        <f t="shared" ca="1" si="132"/>
        <v>0</v>
      </c>
      <c r="X261" s="5">
        <f t="shared" ca="1" si="133"/>
        <v>108.14992579038611</v>
      </c>
      <c r="Y261" s="5">
        <f t="shared" ca="1" si="134"/>
        <v>108.39469187404413</v>
      </c>
      <c r="Z261" s="5">
        <f t="shared" ca="1" si="135"/>
        <v>0</v>
      </c>
      <c r="AA261" s="5">
        <f t="shared" ca="1" si="136"/>
        <v>0</v>
      </c>
      <c r="AB261" s="4">
        <f t="shared" ca="1" si="137"/>
        <v>108.39469187404413</v>
      </c>
      <c r="AC261" s="30">
        <f t="shared" ca="1" si="138"/>
        <v>2.2632108331948064E-3</v>
      </c>
      <c r="AD261" s="30">
        <f t="shared" ca="1" si="139"/>
        <v>2.2632108331948064E-3</v>
      </c>
      <c r="AE261" s="32">
        <f t="shared" ca="1" si="140"/>
        <v>0</v>
      </c>
      <c r="AF261" s="4">
        <f t="shared" si="119"/>
        <v>2.4E-2</v>
      </c>
      <c r="AG261" s="4">
        <f t="shared" ca="1" si="120"/>
        <v>10.180560202372911</v>
      </c>
      <c r="AH261" s="4">
        <f t="shared" ca="1" si="121"/>
        <v>10.172814235680496</v>
      </c>
      <c r="AI261" s="8">
        <f t="shared" ca="1" si="141"/>
        <v>0</v>
      </c>
      <c r="AJ261" s="4">
        <f t="shared" ca="1" si="122"/>
        <v>9.7870674663532612E-26</v>
      </c>
      <c r="AK261" s="4">
        <f t="shared" ca="1" si="142"/>
        <v>6.9134118203461832E-32</v>
      </c>
      <c r="AL261" s="4">
        <f t="shared" ca="1" si="123"/>
        <v>0</v>
      </c>
      <c r="AM261" s="5">
        <f t="shared" ca="1" si="143"/>
        <v>0</v>
      </c>
      <c r="AN261" s="5">
        <f t="shared" ca="1" si="144"/>
        <v>0</v>
      </c>
      <c r="AO261" s="5">
        <f t="shared" ca="1" si="124"/>
        <v>7.8299671675984993E-30</v>
      </c>
      <c r="AQ261" s="24">
        <f t="shared" ca="1" si="145"/>
        <v>9.7878435496582001E-26</v>
      </c>
      <c r="AT261">
        <v>254</v>
      </c>
      <c r="AU261" s="12">
        <v>-1.4136091739807077</v>
      </c>
      <c r="AV261" s="12">
        <v>-20.040245665437389</v>
      </c>
      <c r="AW261" s="12">
        <v>-24.812503730662897</v>
      </c>
    </row>
    <row r="262" spans="2:49" x14ac:dyDescent="0.2">
      <c r="B262" s="2">
        <v>246</v>
      </c>
      <c r="C262">
        <f t="shared" ca="1" si="110"/>
        <v>1.8208531666499383E-2</v>
      </c>
      <c r="D262" t="s">
        <v>10</v>
      </c>
      <c r="E262">
        <f ca="1">D261*SIN(2*PI()*C262)</f>
        <v>6.7611563247568507E-2</v>
      </c>
      <c r="F262">
        <f t="shared" ca="1" si="111"/>
        <v>0.87800544291221427</v>
      </c>
      <c r="G262" t="s">
        <v>10</v>
      </c>
      <c r="H262">
        <f ca="1">G261*SIN(2*PI()*F262)</f>
        <v>-1.1311361969997076</v>
      </c>
      <c r="I262" s="8">
        <f t="shared" ca="1" si="112"/>
        <v>0</v>
      </c>
      <c r="J262" s="14">
        <f t="shared" ca="1" si="113"/>
        <v>3.1622776601683794E-3</v>
      </c>
      <c r="K262" s="14">
        <f t="shared" ca="1" si="114"/>
        <v>6.139949538073175E-4</v>
      </c>
      <c r="L262" s="8">
        <f t="shared" ca="1" si="125"/>
        <v>108.39469187404413</v>
      </c>
      <c r="M262" s="8">
        <f t="shared" ca="1" si="126"/>
        <v>108.46124566787429</v>
      </c>
      <c r="N262" s="14">
        <f t="shared" ca="1" si="115"/>
        <v>-6.7516531852940265E-4</v>
      </c>
      <c r="O262" s="8">
        <f t="shared" ca="1" si="127"/>
        <v>0</v>
      </c>
      <c r="P262" s="8">
        <f t="shared" ca="1" si="128"/>
        <v>0</v>
      </c>
      <c r="Q262" s="25">
        <f t="shared" si="116"/>
        <v>8.000320008538786E-5</v>
      </c>
      <c r="R262" s="8">
        <f t="shared" ca="1" si="129"/>
        <v>0</v>
      </c>
      <c r="S262" s="5">
        <f t="shared" ca="1" si="117"/>
        <v>0</v>
      </c>
      <c r="T262" s="8">
        <f t="shared" ca="1" si="130"/>
        <v>0</v>
      </c>
      <c r="U262" s="8">
        <f t="shared" ca="1" si="131"/>
        <v>0</v>
      </c>
      <c r="V262" s="5">
        <f t="shared" ca="1" si="118"/>
        <v>0</v>
      </c>
      <c r="W262" s="5">
        <f t="shared" ca="1" si="132"/>
        <v>0</v>
      </c>
      <c r="X262" s="5">
        <f t="shared" ca="1" si="133"/>
        <v>108.39469187404413</v>
      </c>
      <c r="Y262" s="5">
        <f t="shared" ca="1" si="134"/>
        <v>108.46124566787429</v>
      </c>
      <c r="Z262" s="5">
        <f t="shared" ca="1" si="135"/>
        <v>0</v>
      </c>
      <c r="AA262" s="5">
        <f t="shared" ca="1" si="136"/>
        <v>0</v>
      </c>
      <c r="AB262" s="4">
        <f t="shared" ca="1" si="137"/>
        <v>108.46124566787429</v>
      </c>
      <c r="AC262" s="30">
        <f t="shared" ca="1" si="138"/>
        <v>6.139949538073175E-4</v>
      </c>
      <c r="AD262" s="30">
        <f t="shared" ca="1" si="139"/>
        <v>6.139949538073175E-4</v>
      </c>
      <c r="AE262" s="32">
        <f t="shared" ca="1" si="140"/>
        <v>0</v>
      </c>
      <c r="AF262" s="4">
        <f t="shared" si="119"/>
        <v>0.02</v>
      </c>
      <c r="AG262" s="4">
        <f t="shared" ca="1" si="120"/>
        <v>11.459928828696183</v>
      </c>
      <c r="AH262" s="4">
        <f t="shared" ca="1" si="121"/>
        <v>11.452857760884317</v>
      </c>
      <c r="AI262" s="8">
        <f t="shared" ca="1" si="141"/>
        <v>0</v>
      </c>
      <c r="AJ262" s="4">
        <f t="shared" ca="1" si="122"/>
        <v>6.9134118203461832E-32</v>
      </c>
      <c r="AK262" s="4">
        <f t="shared" ca="1" si="142"/>
        <v>1.2434541366074389E-39</v>
      </c>
      <c r="AL262" s="4">
        <f t="shared" ca="1" si="123"/>
        <v>0</v>
      </c>
      <c r="AM262" s="5">
        <f t="shared" ca="1" si="143"/>
        <v>0</v>
      </c>
      <c r="AN262" s="5">
        <f t="shared" ca="1" si="144"/>
        <v>0</v>
      </c>
      <c r="AO262" s="5">
        <f t="shared" ca="1" si="124"/>
        <v>5.530950691358412E-36</v>
      </c>
      <c r="AQ262" s="24">
        <f t="shared" ca="1" si="145"/>
        <v>6.9139647910699059E-32</v>
      </c>
      <c r="AT262">
        <v>255</v>
      </c>
      <c r="AU262" s="12">
        <v>-1.2589566678931479</v>
      </c>
      <c r="AV262" s="12">
        <v>-6.1921778086247805</v>
      </c>
      <c r="AW262" s="12">
        <v>2.4923227284186513</v>
      </c>
    </row>
    <row r="263" spans="2:49" x14ac:dyDescent="0.2">
      <c r="B263" s="2">
        <v>247</v>
      </c>
      <c r="C263">
        <f t="shared" ca="1" si="110"/>
        <v>0.75718765977091385</v>
      </c>
      <c r="D263">
        <f ca="1">SQRT(-2*LN(C263))</f>
        <v>0.74584737978431981</v>
      </c>
      <c r="E263">
        <f ca="1">D263*COS(2*PI()*C264)</f>
        <v>-0.61914126477561737</v>
      </c>
      <c r="F263">
        <f t="shared" ca="1" si="111"/>
        <v>0.80380293954115078</v>
      </c>
      <c r="G263">
        <f ca="1">SQRT(-2*LN(F263))</f>
        <v>0.66091019044692922</v>
      </c>
      <c r="H263">
        <f ca="1">G263*COS(2*PI()*F264)</f>
        <v>0.16567958076572181</v>
      </c>
      <c r="I263" s="8">
        <f t="shared" ca="1" si="112"/>
        <v>0</v>
      </c>
      <c r="J263" s="14">
        <f t="shared" ca="1" si="113"/>
        <v>3.1622776601683794E-3</v>
      </c>
      <c r="K263" s="14">
        <f t="shared" ca="1" si="114"/>
        <v>-1.5566836991303123E-3</v>
      </c>
      <c r="L263" s="8">
        <f t="shared" ca="1" si="125"/>
        <v>108.46124566787429</v>
      </c>
      <c r="M263" s="8">
        <f t="shared" ca="1" si="126"/>
        <v>108.29240581475575</v>
      </c>
      <c r="N263" s="14">
        <f t="shared" ca="1" si="115"/>
        <v>1.4479544924950183E-4</v>
      </c>
      <c r="O263" s="8">
        <f t="shared" ca="1" si="127"/>
        <v>0</v>
      </c>
      <c r="P263" s="8">
        <f t="shared" ca="1" si="128"/>
        <v>0</v>
      </c>
      <c r="Q263" s="25">
        <f t="shared" si="116"/>
        <v>8.000320008538786E-5</v>
      </c>
      <c r="R263" s="8">
        <f t="shared" ca="1" si="129"/>
        <v>0</v>
      </c>
      <c r="S263" s="5">
        <f t="shared" ca="1" si="117"/>
        <v>0</v>
      </c>
      <c r="T263" s="8">
        <f t="shared" ca="1" si="130"/>
        <v>0</v>
      </c>
      <c r="U263" s="8">
        <f t="shared" ca="1" si="131"/>
        <v>0</v>
      </c>
      <c r="V263" s="5">
        <f t="shared" ca="1" si="118"/>
        <v>0</v>
      </c>
      <c r="W263" s="5">
        <f t="shared" ca="1" si="132"/>
        <v>0</v>
      </c>
      <c r="X263" s="5">
        <f t="shared" ca="1" si="133"/>
        <v>108.46124566787429</v>
      </c>
      <c r="Y263" s="5">
        <f t="shared" ca="1" si="134"/>
        <v>108.29240581475575</v>
      </c>
      <c r="Z263" s="5">
        <f t="shared" ca="1" si="135"/>
        <v>0</v>
      </c>
      <c r="AA263" s="5">
        <f t="shared" ca="1" si="136"/>
        <v>0</v>
      </c>
      <c r="AB263" s="4">
        <f t="shared" ca="1" si="137"/>
        <v>108.29240581475575</v>
      </c>
      <c r="AC263" s="30">
        <f t="shared" ca="1" si="138"/>
        <v>-1.5566836991302013E-3</v>
      </c>
      <c r="AD263" s="30">
        <f t="shared" ca="1" si="139"/>
        <v>-1.5566836991303123E-3</v>
      </c>
      <c r="AE263" s="32">
        <f t="shared" ca="1" si="140"/>
        <v>1.1102230246251565E-16</v>
      </c>
      <c r="AF263" s="4">
        <f t="shared" si="119"/>
        <v>1.6E-2</v>
      </c>
      <c r="AG263" s="4">
        <f t="shared" ca="1" si="120"/>
        <v>12.896201593908525</v>
      </c>
      <c r="AH263" s="4">
        <f t="shared" ca="1" si="121"/>
        <v>12.889877038588189</v>
      </c>
      <c r="AI263" s="8">
        <f t="shared" ca="1" si="141"/>
        <v>0</v>
      </c>
      <c r="AJ263" s="4">
        <f t="shared" ca="1" si="122"/>
        <v>1.2434541366074389E-39</v>
      </c>
      <c r="AK263" s="4">
        <f t="shared" ca="1" si="142"/>
        <v>6.4277467107330344E-50</v>
      </c>
      <c r="AL263" s="4">
        <f t="shared" ca="1" si="123"/>
        <v>0</v>
      </c>
      <c r="AM263" s="5">
        <f t="shared" ca="1" si="143"/>
        <v>0</v>
      </c>
      <c r="AN263" s="5">
        <f t="shared" ca="1" si="144"/>
        <v>0</v>
      </c>
      <c r="AO263" s="5">
        <f t="shared" ca="1" si="124"/>
        <v>9.9480310088008157E-44</v>
      </c>
      <c r="AQ263" s="24">
        <f t="shared" ca="1" si="145"/>
        <v>1.2435536168532494E-39</v>
      </c>
      <c r="AT263">
        <v>256</v>
      </c>
      <c r="AU263" s="12">
        <v>7.3020580538387225</v>
      </c>
      <c r="AV263" s="12">
        <v>5.9673221259887645</v>
      </c>
      <c r="AW263" s="12">
        <v>8.6286714988433477</v>
      </c>
    </row>
    <row r="264" spans="2:49" x14ac:dyDescent="0.2">
      <c r="B264" s="2">
        <v>248</v>
      </c>
      <c r="C264">
        <f t="shared" ca="1" si="110"/>
        <v>0.59413652316827015</v>
      </c>
      <c r="D264" t="s">
        <v>10</v>
      </c>
      <c r="E264">
        <f ca="1">D263*SIN(2*PI()*C264)</f>
        <v>-0.41587547196628982</v>
      </c>
      <c r="F264">
        <f t="shared" ca="1" si="111"/>
        <v>0.79032774674578155</v>
      </c>
      <c r="G264" t="s">
        <v>10</v>
      </c>
      <c r="H264">
        <f ca="1">G263*SIN(2*PI()*F264)</f>
        <v>-0.6398066554466989</v>
      </c>
      <c r="I264" s="8">
        <f t="shared" ca="1" si="112"/>
        <v>0</v>
      </c>
      <c r="J264" s="14">
        <f t="shared" ca="1" si="113"/>
        <v>3.1622776601683794E-3</v>
      </c>
      <c r="K264" s="14">
        <f t="shared" ca="1" si="114"/>
        <v>-9.1469512555097943E-4</v>
      </c>
      <c r="L264" s="8">
        <f t="shared" ca="1" si="125"/>
        <v>108.29240581475575</v>
      </c>
      <c r="M264" s="8">
        <f t="shared" ca="1" si="126"/>
        <v>108.19335127902281</v>
      </c>
      <c r="N264" s="14">
        <f t="shared" ca="1" si="115"/>
        <v>-3.645827822087444E-4</v>
      </c>
      <c r="O264" s="8">
        <f t="shared" ca="1" si="127"/>
        <v>0</v>
      </c>
      <c r="P264" s="8">
        <f t="shared" ca="1" si="128"/>
        <v>0</v>
      </c>
      <c r="Q264" s="25">
        <f t="shared" si="116"/>
        <v>8.000320008538786E-5</v>
      </c>
      <c r="R264" s="8">
        <f t="shared" ca="1" si="129"/>
        <v>0</v>
      </c>
      <c r="S264" s="5">
        <f t="shared" ca="1" si="117"/>
        <v>0</v>
      </c>
      <c r="T264" s="8">
        <f t="shared" ca="1" si="130"/>
        <v>0</v>
      </c>
      <c r="U264" s="8">
        <f t="shared" ca="1" si="131"/>
        <v>0</v>
      </c>
      <c r="V264" s="5">
        <f t="shared" ca="1" si="118"/>
        <v>0</v>
      </c>
      <c r="W264" s="5">
        <f t="shared" ca="1" si="132"/>
        <v>0</v>
      </c>
      <c r="X264" s="5">
        <f t="shared" ca="1" si="133"/>
        <v>108.29240581475575</v>
      </c>
      <c r="Y264" s="5">
        <f t="shared" ca="1" si="134"/>
        <v>108.19335127902281</v>
      </c>
      <c r="Z264" s="5">
        <f t="shared" ca="1" si="135"/>
        <v>0</v>
      </c>
      <c r="AA264" s="5">
        <f t="shared" ca="1" si="136"/>
        <v>0</v>
      </c>
      <c r="AB264" s="4">
        <f t="shared" ca="1" si="137"/>
        <v>108.19335127902281</v>
      </c>
      <c r="AC264" s="30">
        <f t="shared" ca="1" si="138"/>
        <v>-9.1469512555097943E-4</v>
      </c>
      <c r="AD264" s="30">
        <f t="shared" ca="1" si="139"/>
        <v>-9.1469512555097943E-4</v>
      </c>
      <c r="AE264" s="32">
        <f t="shared" ca="1" si="140"/>
        <v>0</v>
      </c>
      <c r="AF264" s="4">
        <f t="shared" si="119"/>
        <v>1.2E-2</v>
      </c>
      <c r="AG264" s="4">
        <f t="shared" ca="1" si="120"/>
        <v>14.591300416186963</v>
      </c>
      <c r="AH264" s="4">
        <f t="shared" ca="1" si="121"/>
        <v>14.585823190611912</v>
      </c>
      <c r="AI264" s="8">
        <f t="shared" ca="1" si="141"/>
        <v>0</v>
      </c>
      <c r="AJ264" s="4">
        <f t="shared" ca="1" si="122"/>
        <v>6.4277467107330344E-50</v>
      </c>
      <c r="AK264" s="4">
        <f t="shared" ca="1" si="142"/>
        <v>1.4624781047756007E-71</v>
      </c>
      <c r="AL264" s="4">
        <f t="shared" ca="1" si="123"/>
        <v>0</v>
      </c>
      <c r="AM264" s="5">
        <f t="shared" ca="1" si="143"/>
        <v>0</v>
      </c>
      <c r="AN264" s="5">
        <f t="shared" ca="1" si="144"/>
        <v>0</v>
      </c>
      <c r="AO264" s="5">
        <f t="shared" ca="1" si="124"/>
        <v>5.1424030619696864E-54</v>
      </c>
      <c r="AQ264" s="24">
        <f t="shared" ca="1" si="145"/>
        <v>6.428260951039231E-50</v>
      </c>
      <c r="AT264">
        <v>257</v>
      </c>
      <c r="AU264" s="12">
        <v>1.2904391569455707</v>
      </c>
      <c r="AV264" s="12">
        <v>21.245111691566674</v>
      </c>
      <c r="AW264" s="12">
        <v>-22.845672063281082</v>
      </c>
    </row>
    <row r="265" spans="2:49" x14ac:dyDescent="0.2">
      <c r="B265" s="2">
        <v>249</v>
      </c>
      <c r="C265">
        <f t="shared" ca="1" si="110"/>
        <v>0.77977724926006098</v>
      </c>
      <c r="D265">
        <f ca="1">SQRT(-2*LN(C265))</f>
        <v>0.70533251442896328</v>
      </c>
      <c r="E265">
        <f ca="1">D265*COS(2*PI()*C266)</f>
        <v>0.35090462847872272</v>
      </c>
      <c r="F265">
        <f t="shared" ca="1" si="111"/>
        <v>0.97124212198266757</v>
      </c>
      <c r="G265">
        <f ca="1">SQRT(-2*LN(F265))</f>
        <v>0.24157602756868332</v>
      </c>
      <c r="H265">
        <f ca="1">G265*COS(2*PI()*F266)</f>
        <v>-4.0703841874273679E-2</v>
      </c>
      <c r="I265" s="8">
        <f t="shared" ca="1" si="112"/>
        <v>0</v>
      </c>
      <c r="J265" s="14">
        <f t="shared" ca="1" si="113"/>
        <v>3.1622776601683794E-3</v>
      </c>
      <c r="K265" s="14">
        <f t="shared" ca="1" si="114"/>
        <v>1.5107979745780931E-3</v>
      </c>
      <c r="L265" s="8">
        <f t="shared" ca="1" si="125"/>
        <v>108.19335127902281</v>
      </c>
      <c r="M265" s="8">
        <f t="shared" ca="1" si="126"/>
        <v>108.35680957499797</v>
      </c>
      <c r="N265" s="14">
        <f t="shared" ca="1" si="115"/>
        <v>1.4256731657891208E-5</v>
      </c>
      <c r="O265" s="8">
        <f t="shared" ca="1" si="127"/>
        <v>0</v>
      </c>
      <c r="P265" s="8">
        <f t="shared" ca="1" si="128"/>
        <v>0</v>
      </c>
      <c r="Q265" s="25">
        <f t="shared" si="116"/>
        <v>8.000320008538786E-5</v>
      </c>
      <c r="R265" s="8">
        <f t="shared" ca="1" si="129"/>
        <v>0</v>
      </c>
      <c r="S265" s="5">
        <f t="shared" ca="1" si="117"/>
        <v>0</v>
      </c>
      <c r="T265" s="8">
        <f t="shared" ca="1" si="130"/>
        <v>0</v>
      </c>
      <c r="U265" s="8">
        <f t="shared" ca="1" si="131"/>
        <v>0</v>
      </c>
      <c r="V265" s="5">
        <f t="shared" ca="1" si="118"/>
        <v>0</v>
      </c>
      <c r="W265" s="5">
        <f t="shared" ca="1" si="132"/>
        <v>0</v>
      </c>
      <c r="X265" s="5">
        <f t="shared" ca="1" si="133"/>
        <v>108.19335127902281</v>
      </c>
      <c r="Y265" s="5">
        <f t="shared" ca="1" si="134"/>
        <v>108.35680957499797</v>
      </c>
      <c r="Z265" s="5">
        <f t="shared" ca="1" si="135"/>
        <v>0</v>
      </c>
      <c r="AA265" s="5">
        <f t="shared" ca="1" si="136"/>
        <v>0</v>
      </c>
      <c r="AB265" s="4">
        <f t="shared" ca="1" si="137"/>
        <v>108.35680957499797</v>
      </c>
      <c r="AC265" s="30">
        <f t="shared" ca="1" si="138"/>
        <v>1.5107979745780931E-3</v>
      </c>
      <c r="AD265" s="30">
        <f t="shared" ca="1" si="139"/>
        <v>1.5107979745780931E-3</v>
      </c>
      <c r="AE265" s="32">
        <f t="shared" ca="1" si="140"/>
        <v>0</v>
      </c>
      <c r="AF265" s="4">
        <f t="shared" si="119"/>
        <v>8.0000000000000002E-3</v>
      </c>
      <c r="AG265" s="4">
        <f t="shared" ca="1" si="120"/>
        <v>17.646988126593698</v>
      </c>
      <c r="AH265" s="4">
        <f t="shared" ca="1" si="121"/>
        <v>17.642515990638699</v>
      </c>
      <c r="AI265" s="8">
        <f t="shared" ca="1" si="141"/>
        <v>0</v>
      </c>
      <c r="AJ265" s="4">
        <f t="shared" ca="1" si="122"/>
        <v>1.4624781047756007E-71</v>
      </c>
      <c r="AK265" s="4">
        <f t="shared" ca="1" si="142"/>
        <v>1.4143780112276854E-144</v>
      </c>
      <c r="AL265" s="4">
        <f t="shared" ca="1" si="123"/>
        <v>0</v>
      </c>
      <c r="AM265" s="5">
        <f t="shared" ca="1" si="143"/>
        <v>0</v>
      </c>
      <c r="AN265" s="5">
        <f t="shared" ca="1" si="144"/>
        <v>0</v>
      </c>
      <c r="AO265" s="5">
        <f t="shared" ca="1" si="124"/>
        <v>1.1700292843686122E-75</v>
      </c>
      <c r="AQ265" s="24">
        <f t="shared" ca="1" si="145"/>
        <v>1.4625951077040375E-71</v>
      </c>
      <c r="AT265">
        <v>258</v>
      </c>
      <c r="AU265" s="12">
        <v>0.49315182375198396</v>
      </c>
      <c r="AV265" s="12">
        <v>-35.626071522693735</v>
      </c>
      <c r="AW265" s="12">
        <v>-16.623909575076318</v>
      </c>
    </row>
    <row r="266" spans="2:49" x14ac:dyDescent="0.2">
      <c r="B266" s="2">
        <v>250</v>
      </c>
      <c r="C266">
        <f t="shared" ca="1" si="110"/>
        <v>0.83287471705071625</v>
      </c>
      <c r="D266" t="s">
        <v>10</v>
      </c>
      <c r="E266">
        <f ca="1">D265*SIN(2*PI()*C266)</f>
        <v>-0.61184957107355509</v>
      </c>
      <c r="F266">
        <f t="shared" ca="1" si="111"/>
        <v>0.27694501047207831</v>
      </c>
      <c r="G266" t="s">
        <v>10</v>
      </c>
      <c r="H266">
        <f ca="1">G265*SIN(2*PI()*F266)</f>
        <v>0.23812218366321811</v>
      </c>
      <c r="I266" s="8">
        <f t="shared" ca="1" si="112"/>
        <v>0</v>
      </c>
      <c r="J266" s="14">
        <f t="shared" ca="1" si="113"/>
        <v>3.1622776601683794E-3</v>
      </c>
      <c r="K266" s="14">
        <f t="shared" ca="1" si="114"/>
        <v>-1.5336609681725344E-3</v>
      </c>
      <c r="L266" s="8">
        <f t="shared" ca="1" si="125"/>
        <v>108.35680957499797</v>
      </c>
      <c r="M266" s="8">
        <f t="shared" ca="1" si="126"/>
        <v>108.19062696551708</v>
      </c>
      <c r="N266" s="14">
        <f t="shared" ca="1" si="115"/>
        <v>1.9061985801438475E-4</v>
      </c>
      <c r="O266" s="8">
        <f t="shared" ca="1" si="127"/>
        <v>0</v>
      </c>
      <c r="P266" s="8">
        <f t="shared" ca="1" si="128"/>
        <v>0</v>
      </c>
      <c r="Q266" s="25">
        <f t="shared" si="116"/>
        <v>8.000320008538786E-5</v>
      </c>
      <c r="R266" s="8">
        <f t="shared" ca="1" si="129"/>
        <v>0</v>
      </c>
      <c r="S266" s="5">
        <f t="shared" ca="1" si="117"/>
        <v>0</v>
      </c>
      <c r="T266" s="8">
        <f t="shared" ca="1" si="130"/>
        <v>0</v>
      </c>
      <c r="U266" s="8">
        <f t="shared" ca="1" si="131"/>
        <v>0</v>
      </c>
      <c r="V266" s="5">
        <f t="shared" ca="1" si="118"/>
        <v>0</v>
      </c>
      <c r="W266" s="5">
        <f t="shared" ca="1" si="132"/>
        <v>0</v>
      </c>
      <c r="X266" s="5">
        <f t="shared" ca="1" si="133"/>
        <v>108.35680957499797</v>
      </c>
      <c r="Y266" s="5">
        <f t="shared" ca="1" si="134"/>
        <v>108.19062696551708</v>
      </c>
      <c r="Z266" s="5">
        <f t="shared" ca="1" si="135"/>
        <v>0</v>
      </c>
      <c r="AA266" s="5">
        <f t="shared" ca="1" si="136"/>
        <v>0</v>
      </c>
      <c r="AB266" s="4">
        <f t="shared" ca="1" si="137"/>
        <v>108.19062696551708</v>
      </c>
      <c r="AC266" s="30">
        <f t="shared" ca="1" si="138"/>
        <v>-1.5336609681726454E-3</v>
      </c>
      <c r="AD266" s="30">
        <f t="shared" ca="1" si="139"/>
        <v>-1.5336609681725344E-3</v>
      </c>
      <c r="AE266" s="32">
        <f t="shared" ca="1" si="140"/>
        <v>-1.1102230246251565E-16</v>
      </c>
      <c r="AF266" s="4">
        <f t="shared" si="119"/>
        <v>4.0000000000000001E-3</v>
      </c>
      <c r="AG266" s="4">
        <f t="shared" ca="1" si="120"/>
        <v>25.407126318439776</v>
      </c>
      <c r="AH266" s="4">
        <f t="shared" ca="1" si="121"/>
        <v>25.403964040779606</v>
      </c>
      <c r="AI266" s="8">
        <f t="shared" ca="1" si="141"/>
        <v>0</v>
      </c>
      <c r="AJ266" s="4">
        <f t="shared" ca="1" si="122"/>
        <v>1.4143780112276854E-144</v>
      </c>
      <c r="AK266" s="6">
        <f ca="1">-AP267</f>
        <v>0</v>
      </c>
      <c r="AL266" s="4">
        <f t="shared" ca="1" si="123"/>
        <v>0</v>
      </c>
      <c r="AM266" s="5">
        <f t="shared" ca="1" si="143"/>
        <v>0</v>
      </c>
      <c r="AN266" s="5">
        <f t="shared" ca="1" si="144"/>
        <v>0</v>
      </c>
      <c r="AO266" s="5">
        <f t="shared" ca="1" si="124"/>
        <v>1.1315476702862147E-148</v>
      </c>
      <c r="AQ266" s="24">
        <f t="shared" ca="1" si="145"/>
        <v>1.4144911659947142E-144</v>
      </c>
      <c r="AT266">
        <v>259</v>
      </c>
      <c r="AU266" s="12">
        <v>0.75082645727398956</v>
      </c>
      <c r="AV266" s="12">
        <v>-8.4296037476208241</v>
      </c>
      <c r="AW266" s="12">
        <v>-13.001260519736615</v>
      </c>
    </row>
    <row r="267" spans="2:49" x14ac:dyDescent="0.2">
      <c r="AF267" s="4"/>
      <c r="AG267" s="4"/>
      <c r="AH267" s="4"/>
      <c r="AP267" s="8">
        <f ca="1">-MAX(0,strike-AB266)</f>
        <v>0</v>
      </c>
      <c r="AT267">
        <v>260</v>
      </c>
      <c r="AU267" s="12">
        <v>-5.4223205148119398</v>
      </c>
      <c r="AV267" s="12">
        <v>30.126585026953386</v>
      </c>
      <c r="AW267" s="12">
        <v>5.0099486950918672</v>
      </c>
    </row>
    <row r="268" spans="2:49" x14ac:dyDescent="0.2">
      <c r="AT268">
        <v>261</v>
      </c>
      <c r="AU268" s="12">
        <v>2.2321037169884974</v>
      </c>
      <c r="AV268" s="12">
        <v>9.5062121685508707</v>
      </c>
      <c r="AW268" s="12">
        <v>-11.994192728770809</v>
      </c>
    </row>
    <row r="269" spans="2:49" x14ac:dyDescent="0.2">
      <c r="AT269">
        <v>262</v>
      </c>
      <c r="AU269" s="12">
        <v>1.0093126781347255</v>
      </c>
      <c r="AV269" s="12">
        <v>-21.632097123080108</v>
      </c>
      <c r="AW269" s="12">
        <v>14.627128462344345</v>
      </c>
    </row>
    <row r="270" spans="2:49" x14ac:dyDescent="0.2">
      <c r="AT270">
        <v>263</v>
      </c>
      <c r="AU270" s="12">
        <v>-6.1104890255584241</v>
      </c>
      <c r="AV270" s="12">
        <v>29.992910256269539</v>
      </c>
      <c r="AW270" s="12">
        <v>1.656142227006896</v>
      </c>
    </row>
    <row r="271" spans="2:49" x14ac:dyDescent="0.2">
      <c r="AT271">
        <v>264</v>
      </c>
      <c r="AU271" s="12">
        <v>5.822872074400026</v>
      </c>
      <c r="AV271" s="12">
        <v>-11.274114141393357</v>
      </c>
      <c r="AW271" s="12">
        <v>-15.827860608672754</v>
      </c>
    </row>
    <row r="272" spans="2:49" x14ac:dyDescent="0.2">
      <c r="AT272">
        <v>265</v>
      </c>
      <c r="AU272" s="12">
        <v>-12.241192886627118</v>
      </c>
      <c r="AV272" s="12">
        <v>-8.5072242866031473</v>
      </c>
      <c r="AW272" s="12">
        <v>-21.862815492786382</v>
      </c>
    </row>
    <row r="273" spans="46:49" x14ac:dyDescent="0.2">
      <c r="AT273">
        <v>266</v>
      </c>
      <c r="AU273" s="12">
        <v>-4.3904496821574472</v>
      </c>
      <c r="AV273" s="12">
        <v>-3.3003838232665612</v>
      </c>
      <c r="AW273" s="12">
        <v>20.58731573790822</v>
      </c>
    </row>
    <row r="274" spans="46:49" x14ac:dyDescent="0.2">
      <c r="AT274">
        <v>267</v>
      </c>
      <c r="AU274" s="12">
        <v>-10.603420649028344</v>
      </c>
      <c r="AV274" s="12">
        <v>27.193707348915492</v>
      </c>
      <c r="AW274" s="12">
        <v>-10.048536844590076</v>
      </c>
    </row>
    <row r="275" spans="46:49" x14ac:dyDescent="0.2">
      <c r="AT275">
        <v>268</v>
      </c>
      <c r="AU275" s="12">
        <v>-8.4577777496670024</v>
      </c>
      <c r="AV275" s="12">
        <v>-3.8646683135419182</v>
      </c>
      <c r="AW275" s="12">
        <v>-6.0416575870546456</v>
      </c>
    </row>
    <row r="276" spans="46:49" x14ac:dyDescent="0.2">
      <c r="AT276">
        <v>269</v>
      </c>
      <c r="AU276" s="12">
        <v>-0.40769166585921013</v>
      </c>
      <c r="AV276" s="12">
        <v>-3.5409678149523431</v>
      </c>
      <c r="AW276" s="12">
        <v>-15.172676409190625</v>
      </c>
    </row>
    <row r="277" spans="46:49" x14ac:dyDescent="0.2">
      <c r="AT277">
        <v>270</v>
      </c>
      <c r="AU277" s="12">
        <v>0.25081932301028281</v>
      </c>
      <c r="AV277" s="12">
        <v>7.389286422146454</v>
      </c>
      <c r="AW277" s="12">
        <v>-2.9313800703172528</v>
      </c>
    </row>
    <row r="278" spans="46:49" x14ac:dyDescent="0.2">
      <c r="AT278">
        <v>271</v>
      </c>
      <c r="AU278" s="12">
        <v>-11.515451025780798</v>
      </c>
      <c r="AV278" s="12">
        <v>-26.118923004571972</v>
      </c>
      <c r="AW278" s="12">
        <v>2.5808627293437456</v>
      </c>
    </row>
    <row r="279" spans="46:49" x14ac:dyDescent="0.2">
      <c r="AT279">
        <v>272</v>
      </c>
      <c r="AU279" s="12">
        <v>-4.1438103479673725</v>
      </c>
      <c r="AV279" s="12">
        <v>2.1175354937747115</v>
      </c>
      <c r="AW279" s="12">
        <v>-6.7964595920899793</v>
      </c>
    </row>
    <row r="280" spans="46:49" x14ac:dyDescent="0.2">
      <c r="AT280">
        <v>273</v>
      </c>
      <c r="AU280" s="12">
        <v>0.81744048350721032</v>
      </c>
      <c r="AV280" s="12">
        <v>-4.7835949729766227</v>
      </c>
      <c r="AW280" s="12">
        <v>1.9434538554361505</v>
      </c>
    </row>
    <row r="281" spans="46:49" x14ac:dyDescent="0.2">
      <c r="AT281">
        <v>274</v>
      </c>
      <c r="AU281" s="12">
        <v>-5.0771227877456182</v>
      </c>
      <c r="AV281" s="12">
        <v>-4.3851869655361222</v>
      </c>
      <c r="AW281" s="12">
        <v>36.185522178374121</v>
      </c>
    </row>
    <row r="282" spans="46:49" x14ac:dyDescent="0.2">
      <c r="AT282">
        <v>275</v>
      </c>
      <c r="AU282" s="12">
        <v>-1.4968952262952375</v>
      </c>
      <c r="AV282" s="12">
        <v>0.3549043495045629</v>
      </c>
      <c r="AW282" s="12">
        <v>-7.1978845778617817</v>
      </c>
    </row>
    <row r="283" spans="46:49" x14ac:dyDescent="0.2">
      <c r="AT283">
        <v>276</v>
      </c>
      <c r="AU283" s="12">
        <v>-0.18250579134445638</v>
      </c>
      <c r="AV283" s="12">
        <v>3.8874647100912605</v>
      </c>
      <c r="AW283" s="12">
        <v>-66.469558283813825</v>
      </c>
    </row>
    <row r="284" spans="46:49" x14ac:dyDescent="0.2">
      <c r="AT284">
        <v>277</v>
      </c>
      <c r="AU284" s="12">
        <v>8.3430174533721626</v>
      </c>
      <c r="AV284" s="12">
        <v>0.25702576020203705</v>
      </c>
      <c r="AW284" s="12">
        <v>-20.944902143175938</v>
      </c>
    </row>
    <row r="285" spans="46:49" x14ac:dyDescent="0.2">
      <c r="AT285">
        <v>278</v>
      </c>
      <c r="AU285" s="12">
        <v>-1.8411799174524941</v>
      </c>
      <c r="AV285" s="12">
        <v>-11.704089426216806</v>
      </c>
      <c r="AW285" s="12">
        <v>-1.9781757837131231</v>
      </c>
    </row>
    <row r="286" spans="46:49" x14ac:dyDescent="0.2">
      <c r="AT286">
        <v>279</v>
      </c>
      <c r="AU286" s="12">
        <v>3.5648618943813042</v>
      </c>
      <c r="AV286" s="12">
        <v>-19.287636228799951</v>
      </c>
      <c r="AW286" s="12">
        <v>-4.1359542548009491</v>
      </c>
    </row>
    <row r="287" spans="46:49" x14ac:dyDescent="0.2">
      <c r="AT287">
        <v>280</v>
      </c>
      <c r="AU287" s="12">
        <v>-0.98577205922184941</v>
      </c>
      <c r="AV287" s="12">
        <v>4.8342599420272974</v>
      </c>
      <c r="AW287" s="12">
        <v>26.561447878361932</v>
      </c>
    </row>
    <row r="288" spans="46:49" x14ac:dyDescent="0.2">
      <c r="AT288">
        <v>281</v>
      </c>
      <c r="AU288" s="12">
        <v>6.089881132088661</v>
      </c>
      <c r="AV288" s="12">
        <v>-11.907034122890508</v>
      </c>
      <c r="AW288" s="12">
        <v>-0.40614655882908673</v>
      </c>
    </row>
    <row r="289" spans="46:49" x14ac:dyDescent="0.2">
      <c r="AT289">
        <v>282</v>
      </c>
      <c r="AU289" s="12">
        <v>-1.5464176290654106</v>
      </c>
      <c r="AV289" s="12">
        <v>2.8088293341491881</v>
      </c>
      <c r="AW289" s="12">
        <v>-1.2820871585301347E-2</v>
      </c>
    </row>
    <row r="290" spans="46:49" x14ac:dyDescent="0.2">
      <c r="AT290">
        <v>283</v>
      </c>
      <c r="AU290" s="12">
        <v>5.2956425791607273</v>
      </c>
      <c r="AV290" s="12">
        <v>7.6365194283373565</v>
      </c>
      <c r="AW290" s="12">
        <v>-20.66005477592002</v>
      </c>
    </row>
    <row r="291" spans="46:49" x14ac:dyDescent="0.2">
      <c r="AT291">
        <v>284</v>
      </c>
      <c r="AU291" s="12">
        <v>0.44154530320131768</v>
      </c>
      <c r="AV291" s="12">
        <v>0.39194968124420881</v>
      </c>
      <c r="AW291" s="12">
        <v>-3.5644024118443305</v>
      </c>
    </row>
    <row r="292" spans="46:49" x14ac:dyDescent="0.2">
      <c r="AT292">
        <v>285</v>
      </c>
      <c r="AU292" s="12">
        <v>1.562624424690735</v>
      </c>
      <c r="AV292" s="12">
        <v>-9.3221990507017889</v>
      </c>
      <c r="AW292" s="12">
        <v>-27.196572721142477</v>
      </c>
    </row>
    <row r="293" spans="46:49" x14ac:dyDescent="0.2">
      <c r="AT293">
        <v>286</v>
      </c>
      <c r="AU293" s="12">
        <v>16.223138448264734</v>
      </c>
      <c r="AV293" s="12">
        <v>5.0733897342084475</v>
      </c>
      <c r="AW293" s="12">
        <v>-12.983495743025346</v>
      </c>
    </row>
    <row r="294" spans="46:49" x14ac:dyDescent="0.2">
      <c r="AT294">
        <v>287</v>
      </c>
      <c r="AU294" s="12">
        <v>-0.56445808228223693</v>
      </c>
      <c r="AV294" s="12">
        <v>2.1935117109169076</v>
      </c>
      <c r="AW294" s="12">
        <v>1.2914110768201075</v>
      </c>
    </row>
    <row r="295" spans="46:49" x14ac:dyDescent="0.2">
      <c r="AT295">
        <v>288</v>
      </c>
      <c r="AU295" s="12">
        <v>-4.0198599598028384</v>
      </c>
      <c r="AV295" s="12">
        <v>14.134151787429426</v>
      </c>
      <c r="AW295" s="12">
        <v>-4.2624381612835593</v>
      </c>
    </row>
    <row r="296" spans="46:49" x14ac:dyDescent="0.2">
      <c r="AT296">
        <v>289</v>
      </c>
      <c r="AU296" s="12">
        <v>5.468170502028352</v>
      </c>
      <c r="AV296" s="12">
        <v>-5.1348309961533669</v>
      </c>
      <c r="AW296" s="12">
        <v>-20.398534625838796</v>
      </c>
    </row>
    <row r="297" spans="46:49" x14ac:dyDescent="0.2">
      <c r="AT297">
        <v>290</v>
      </c>
      <c r="AU297" s="12">
        <v>1.7257323269574922</v>
      </c>
      <c r="AV297" s="12">
        <v>-81.694846701900104</v>
      </c>
      <c r="AW297" s="12">
        <v>12.216994427168462</v>
      </c>
    </row>
    <row r="298" spans="46:49" x14ac:dyDescent="0.2">
      <c r="AT298">
        <v>291</v>
      </c>
      <c r="AU298" s="12">
        <v>0.9415314502781118</v>
      </c>
      <c r="AV298" s="12">
        <v>-6.4779128632284708</v>
      </c>
      <c r="AW298" s="12">
        <v>-10.758339348170288</v>
      </c>
    </row>
    <row r="299" spans="46:49" x14ac:dyDescent="0.2">
      <c r="AT299">
        <v>292</v>
      </c>
      <c r="AU299" s="12">
        <v>-2.9760323992129889</v>
      </c>
      <c r="AV299" s="12">
        <v>2.2944451098738252</v>
      </c>
      <c r="AW299" s="12">
        <v>-22.858277183883413</v>
      </c>
    </row>
    <row r="300" spans="46:49" x14ac:dyDescent="0.2">
      <c r="AT300">
        <v>293</v>
      </c>
      <c r="AU300" s="12">
        <v>-6.7922698445449381</v>
      </c>
      <c r="AV300" s="12">
        <v>-1.9031872040657112</v>
      </c>
      <c r="AW300" s="12">
        <v>18.48248780516025</v>
      </c>
    </row>
    <row r="301" spans="46:49" x14ac:dyDescent="0.2">
      <c r="AT301">
        <v>294</v>
      </c>
      <c r="AU301" s="12">
        <v>-6.2995563197703772</v>
      </c>
      <c r="AV301" s="12">
        <v>2.5283943143104524</v>
      </c>
      <c r="AW301" s="12">
        <v>71.644053251323939</v>
      </c>
    </row>
    <row r="302" spans="46:49" x14ac:dyDescent="0.2">
      <c r="AT302">
        <v>295</v>
      </c>
      <c r="AU302" s="12">
        <v>1.4899484102553044</v>
      </c>
      <c r="AV302" s="12">
        <v>7.7770482874258349</v>
      </c>
      <c r="AW302" s="12">
        <v>-1.340340921459273</v>
      </c>
    </row>
    <row r="303" spans="46:49" x14ac:dyDescent="0.2">
      <c r="AT303">
        <v>296</v>
      </c>
      <c r="AU303" s="12">
        <v>3.0942605799388598</v>
      </c>
      <c r="AV303" s="12">
        <v>6.0882385798171006</v>
      </c>
      <c r="AW303" s="12">
        <v>64.633637940875985</v>
      </c>
    </row>
    <row r="304" spans="46:49" x14ac:dyDescent="0.2">
      <c r="AT304">
        <v>297</v>
      </c>
      <c r="AU304" s="12">
        <v>-1.5377798272300738</v>
      </c>
      <c r="AV304" s="12">
        <v>-6.2790390658204149</v>
      </c>
      <c r="AW304" s="12">
        <v>-37.886753537645149</v>
      </c>
    </row>
    <row r="305" spans="46:49" x14ac:dyDescent="0.2">
      <c r="AT305">
        <v>298</v>
      </c>
      <c r="AU305" s="12">
        <v>-8.1790032570690183</v>
      </c>
      <c r="AV305" s="12">
        <v>15.760866498245514</v>
      </c>
      <c r="AW305" s="12">
        <v>-14.038455225351154</v>
      </c>
    </row>
    <row r="306" spans="46:49" x14ac:dyDescent="0.2">
      <c r="AT306">
        <v>299</v>
      </c>
      <c r="AU306" s="12">
        <v>4.7445265903722449</v>
      </c>
      <c r="AV306" s="12">
        <v>-2.7425177469885047</v>
      </c>
      <c r="AW306" s="12">
        <v>16.557449202841102</v>
      </c>
    </row>
    <row r="307" spans="46:49" x14ac:dyDescent="0.2">
      <c r="AT307">
        <v>300</v>
      </c>
      <c r="AU307" s="12">
        <v>-8.4445273541113437</v>
      </c>
      <c r="AV307" s="12">
        <v>4.567456977189611</v>
      </c>
      <c r="AW307" s="12">
        <v>21.642867096630159</v>
      </c>
    </row>
    <row r="308" spans="46:49" x14ac:dyDescent="0.2">
      <c r="AT308">
        <v>301</v>
      </c>
      <c r="AU308" s="12">
        <v>-0.23626188850092994</v>
      </c>
      <c r="AV308" s="12">
        <v>-25.937361474880692</v>
      </c>
      <c r="AW308" s="12">
        <v>-19.223626463288685</v>
      </c>
    </row>
    <row r="309" spans="46:49" x14ac:dyDescent="0.2">
      <c r="AT309">
        <v>302</v>
      </c>
      <c r="AU309" s="12">
        <v>-1.4139146665002791</v>
      </c>
      <c r="AV309" s="12">
        <v>-2.8115362693686681</v>
      </c>
      <c r="AW309" s="12">
        <v>-7.039766654602146</v>
      </c>
    </row>
    <row r="310" spans="46:49" x14ac:dyDescent="0.2">
      <c r="AT310">
        <v>303</v>
      </c>
      <c r="AU310" s="12">
        <v>-0.48403334048032232</v>
      </c>
      <c r="AV310" s="12">
        <v>-13.217429908414013</v>
      </c>
      <c r="AW310" s="12">
        <v>-5.9130508711254262</v>
      </c>
    </row>
    <row r="311" spans="46:49" x14ac:dyDescent="0.2">
      <c r="AT311">
        <v>304</v>
      </c>
      <c r="AU311" s="12">
        <v>-4.8940756767336779</v>
      </c>
      <c r="AV311" s="12">
        <v>2.7383815666636657</v>
      </c>
      <c r="AW311" s="12">
        <v>9.0784777091223248</v>
      </c>
    </row>
    <row r="312" spans="46:49" x14ac:dyDescent="0.2">
      <c r="AT312">
        <v>305</v>
      </c>
      <c r="AU312" s="12">
        <v>3.0291612734627451</v>
      </c>
      <c r="AV312" s="12">
        <v>-12.702362721285759</v>
      </c>
      <c r="AW312" s="12">
        <v>0.36903936854067537</v>
      </c>
    </row>
    <row r="313" spans="46:49" x14ac:dyDescent="0.2">
      <c r="AT313">
        <v>306</v>
      </c>
      <c r="AU313" s="12">
        <v>1.3660494979266051</v>
      </c>
      <c r="AV313" s="12">
        <v>-112.64390792220863</v>
      </c>
      <c r="AW313" s="12">
        <v>0.65655166532803666</v>
      </c>
    </row>
    <row r="314" spans="46:49" x14ac:dyDescent="0.2">
      <c r="AT314">
        <v>307</v>
      </c>
      <c r="AU314" s="12">
        <v>-0.18779226817792141</v>
      </c>
      <c r="AV314" s="12">
        <v>-4.5231552002557667</v>
      </c>
      <c r="AW314" s="12">
        <v>-31.97667900204015</v>
      </c>
    </row>
    <row r="315" spans="46:49" x14ac:dyDescent="0.2">
      <c r="AT315">
        <v>308</v>
      </c>
      <c r="AU315" s="12">
        <v>0.63567973557270385</v>
      </c>
      <c r="AV315" s="12">
        <v>-4.8958475118755134</v>
      </c>
      <c r="AW315" s="12">
        <v>2.0295921866931081</v>
      </c>
    </row>
    <row r="316" spans="46:49" x14ac:dyDescent="0.2">
      <c r="AT316">
        <v>309</v>
      </c>
      <c r="AU316" s="12">
        <v>-2.0916806307179803</v>
      </c>
      <c r="AV316" s="12">
        <v>-17.966668995832595</v>
      </c>
      <c r="AW316" s="12">
        <v>3.4008215450113974</v>
      </c>
    </row>
    <row r="317" spans="46:49" x14ac:dyDescent="0.2">
      <c r="AT317">
        <v>310</v>
      </c>
      <c r="AU317" s="12">
        <v>-3.6725644200906675</v>
      </c>
      <c r="AV317" s="12">
        <v>-15.152065776615716</v>
      </c>
      <c r="AW317" s="12">
        <v>-32.026683200027264</v>
      </c>
    </row>
    <row r="318" spans="46:49" x14ac:dyDescent="0.2">
      <c r="AT318">
        <v>311</v>
      </c>
      <c r="AU318" s="12">
        <v>-12.119009360157325</v>
      </c>
      <c r="AV318" s="12">
        <v>3.4287390462699934</v>
      </c>
      <c r="AW318" s="12">
        <v>-0.58872241545097681</v>
      </c>
    </row>
    <row r="319" spans="46:49" x14ac:dyDescent="0.2">
      <c r="AT319">
        <v>312</v>
      </c>
      <c r="AU319" s="12">
        <v>2.0071631487041479</v>
      </c>
      <c r="AV319" s="12">
        <v>0.81878954946897853</v>
      </c>
      <c r="AW319" s="12">
        <v>3.1839175984841885</v>
      </c>
    </row>
    <row r="320" spans="46:49" x14ac:dyDescent="0.2">
      <c r="AT320">
        <v>313</v>
      </c>
      <c r="AU320" s="12">
        <v>-3.9944399202991296</v>
      </c>
      <c r="AV320" s="12">
        <v>-9.7045830721360211</v>
      </c>
      <c r="AW320" s="12">
        <v>10.309195989429943</v>
      </c>
    </row>
    <row r="321" spans="46:49" x14ac:dyDescent="0.2">
      <c r="AT321">
        <v>314</v>
      </c>
      <c r="AU321" s="12">
        <v>1.4393761932195248</v>
      </c>
      <c r="AV321" s="12">
        <v>-20.14222887352437</v>
      </c>
      <c r="AW321" s="12">
        <v>5.3393745078542016</v>
      </c>
    </row>
    <row r="322" spans="46:49" x14ac:dyDescent="0.2">
      <c r="AT322">
        <v>315</v>
      </c>
      <c r="AU322" s="12">
        <v>-3.372507450050271</v>
      </c>
      <c r="AV322" s="12">
        <v>5.9942852068603143</v>
      </c>
      <c r="AW322" s="12">
        <v>2.5261772274317273</v>
      </c>
    </row>
    <row r="323" spans="46:49" x14ac:dyDescent="0.2">
      <c r="AT323">
        <v>316</v>
      </c>
      <c r="AU323" s="12">
        <v>-2.7013679083155648</v>
      </c>
      <c r="AV323" s="12">
        <v>-8.2174370172620961</v>
      </c>
      <c r="AW323" s="12">
        <v>-21.499094279386387</v>
      </c>
    </row>
    <row r="324" spans="46:49" x14ac:dyDescent="0.2">
      <c r="AT324">
        <v>317</v>
      </c>
      <c r="AU324" s="12">
        <v>-2.2764381435043295</v>
      </c>
      <c r="AV324" s="12">
        <v>7.6358458993562266</v>
      </c>
      <c r="AW324" s="12">
        <v>-9.5652460296525383</v>
      </c>
    </row>
    <row r="325" spans="46:49" x14ac:dyDescent="0.2">
      <c r="AT325">
        <v>318</v>
      </c>
      <c r="AU325" s="12">
        <v>2.4007632839842428</v>
      </c>
      <c r="AV325" s="12">
        <v>-7.0584492346693333</v>
      </c>
      <c r="AW325" s="12">
        <v>-32.919588264722599</v>
      </c>
    </row>
    <row r="326" spans="46:49" x14ac:dyDescent="0.2">
      <c r="AT326">
        <v>319</v>
      </c>
      <c r="AU326" s="12">
        <v>13.371101712155996</v>
      </c>
      <c r="AV326" s="12">
        <v>1.634802016772916</v>
      </c>
      <c r="AW326" s="12">
        <v>1.9425641490021408</v>
      </c>
    </row>
    <row r="327" spans="46:49" x14ac:dyDescent="0.2">
      <c r="AT327">
        <v>320</v>
      </c>
      <c r="AU327" s="12">
        <v>-4.8055909996891213</v>
      </c>
      <c r="AV327" s="12">
        <v>27.822191043707967</v>
      </c>
      <c r="AW327" s="12">
        <v>-2.7496845921126938</v>
      </c>
    </row>
    <row r="328" spans="46:49" x14ac:dyDescent="0.2">
      <c r="AT328">
        <v>321</v>
      </c>
      <c r="AU328" s="12">
        <v>-6.4645479722872325</v>
      </c>
      <c r="AV328" s="12">
        <v>-14.702252443660189</v>
      </c>
      <c r="AW328" s="12">
        <v>-18.749828307001298</v>
      </c>
    </row>
    <row r="329" spans="46:49" x14ac:dyDescent="0.2">
      <c r="AT329">
        <v>322</v>
      </c>
      <c r="AU329" s="12">
        <v>-1.5741806811175485</v>
      </c>
      <c r="AV329" s="12">
        <v>-0.67724420991231693</v>
      </c>
      <c r="AW329" s="12">
        <v>-15.458878098569867</v>
      </c>
    </row>
    <row r="330" spans="46:49" x14ac:dyDescent="0.2">
      <c r="AT330">
        <v>323</v>
      </c>
      <c r="AU330" s="12">
        <v>-12.084465741295082</v>
      </c>
      <c r="AV330" s="12">
        <v>-3.7205763230733213</v>
      </c>
      <c r="AW330" s="12">
        <v>-56.183714450656197</v>
      </c>
    </row>
    <row r="331" spans="46:49" x14ac:dyDescent="0.2">
      <c r="AT331">
        <v>324</v>
      </c>
      <c r="AU331" s="12">
        <v>-2.6201370503134327</v>
      </c>
      <c r="AV331" s="12">
        <v>-114.44353394855649</v>
      </c>
      <c r="AW331" s="12">
        <v>-38.376768855349553</v>
      </c>
    </row>
    <row r="332" spans="46:49" x14ac:dyDescent="0.2">
      <c r="AT332">
        <v>325</v>
      </c>
      <c r="AU332" s="12">
        <v>-0.99190251470348645</v>
      </c>
      <c r="AV332" s="12">
        <v>-19.725580297493924</v>
      </c>
      <c r="AW332" s="12">
        <v>-13.89669986862266</v>
      </c>
    </row>
    <row r="333" spans="46:49" x14ac:dyDescent="0.2">
      <c r="AT333">
        <v>326</v>
      </c>
      <c r="AU333" s="12">
        <v>-93.869934023046056</v>
      </c>
      <c r="AV333" s="12">
        <v>3.3067091933988144</v>
      </c>
      <c r="AW333" s="12">
        <v>0.38040797097474899</v>
      </c>
    </row>
    <row r="334" spans="46:49" x14ac:dyDescent="0.2">
      <c r="AT334">
        <v>327</v>
      </c>
      <c r="AU334" s="12">
        <v>2.1971318285690535</v>
      </c>
      <c r="AV334" s="12">
        <v>0.17930643339447538</v>
      </c>
      <c r="AW334" s="12">
        <v>-16.516236410978632</v>
      </c>
    </row>
    <row r="335" spans="46:49" x14ac:dyDescent="0.2">
      <c r="AT335">
        <v>328</v>
      </c>
      <c r="AU335" s="12">
        <v>3.669812394901681</v>
      </c>
      <c r="AV335" s="12">
        <v>6.7449894193423043</v>
      </c>
      <c r="AW335" s="12">
        <v>-13.370772058044329</v>
      </c>
    </row>
    <row r="336" spans="46:49" x14ac:dyDescent="0.2">
      <c r="AT336">
        <v>329</v>
      </c>
      <c r="AU336" s="12">
        <v>-7.1619458511143455</v>
      </c>
      <c r="AV336" s="12">
        <v>-22.709072233240736</v>
      </c>
      <c r="AW336" s="12">
        <v>23.793366774707689</v>
      </c>
    </row>
    <row r="337" spans="46:49" x14ac:dyDescent="0.2">
      <c r="AT337">
        <v>330</v>
      </c>
      <c r="AU337" s="12">
        <v>-4.5411291961736424</v>
      </c>
      <c r="AV337" s="12">
        <v>5.4353025142322631</v>
      </c>
      <c r="AW337" s="12">
        <v>0.34977962167872956</v>
      </c>
    </row>
    <row r="338" spans="46:49" x14ac:dyDescent="0.2">
      <c r="AT338">
        <v>331</v>
      </c>
      <c r="AU338" s="12">
        <v>6.8575109979113584</v>
      </c>
      <c r="AV338" s="12">
        <v>-6.5049305614488242</v>
      </c>
      <c r="AW338" s="12">
        <v>-15.409044917162735</v>
      </c>
    </row>
    <row r="339" spans="46:49" x14ac:dyDescent="0.2">
      <c r="AT339">
        <v>332</v>
      </c>
      <c r="AU339" s="12">
        <v>0.40499853559722554</v>
      </c>
      <c r="AV339" s="12">
        <v>-36.358681399752165</v>
      </c>
      <c r="AW339" s="12">
        <v>4.9543143497488247</v>
      </c>
    </row>
    <row r="340" spans="46:49" x14ac:dyDescent="0.2">
      <c r="AT340">
        <v>333</v>
      </c>
      <c r="AU340" s="12">
        <v>-1.445643120045798</v>
      </c>
      <c r="AV340" s="12">
        <v>-15.285263992500482</v>
      </c>
      <c r="AW340" s="12">
        <v>-22.869140934849867</v>
      </c>
    </row>
    <row r="341" spans="46:49" x14ac:dyDescent="0.2">
      <c r="AT341">
        <v>334</v>
      </c>
      <c r="AU341" s="12">
        <v>-4.5998363773545581</v>
      </c>
      <c r="AV341" s="12">
        <v>5.7708137190385687</v>
      </c>
      <c r="AW341" s="12">
        <v>-2.2387660229478645</v>
      </c>
    </row>
    <row r="342" spans="46:49" x14ac:dyDescent="0.2">
      <c r="AT342">
        <v>335</v>
      </c>
      <c r="AU342" s="12">
        <v>-3.0565891384070798</v>
      </c>
      <c r="AV342" s="12">
        <v>11.571069206500152</v>
      </c>
      <c r="AW342" s="12">
        <v>-14.054610459771244</v>
      </c>
    </row>
    <row r="343" spans="46:49" x14ac:dyDescent="0.2">
      <c r="AT343">
        <v>336</v>
      </c>
      <c r="AU343" s="12">
        <v>-4.2489395010354354</v>
      </c>
      <c r="AV343" s="12">
        <v>-9.2713570168339778</v>
      </c>
      <c r="AW343" s="12">
        <v>-14.531261905987197</v>
      </c>
    </row>
    <row r="344" spans="46:49" x14ac:dyDescent="0.2">
      <c r="AT344">
        <v>337</v>
      </c>
      <c r="AU344" s="12">
        <v>-7.0629260181268636</v>
      </c>
      <c r="AV344" s="12">
        <v>14.424523047959287</v>
      </c>
      <c r="AW344" s="12">
        <v>24.455890409998304</v>
      </c>
    </row>
    <row r="345" spans="46:49" x14ac:dyDescent="0.2">
      <c r="AT345">
        <v>338</v>
      </c>
      <c r="AU345" s="12">
        <v>5.4493439841178466</v>
      </c>
      <c r="AV345" s="12">
        <v>-9.1151194332219312</v>
      </c>
      <c r="AW345" s="12">
        <v>1.7216263898756914</v>
      </c>
    </row>
    <row r="346" spans="46:49" x14ac:dyDescent="0.2">
      <c r="AT346">
        <v>339</v>
      </c>
      <c r="AU346" s="12">
        <v>0.80135851125045632</v>
      </c>
      <c r="AV346" s="12">
        <v>16.977740016899716</v>
      </c>
      <c r="AW346" s="12">
        <v>-0.71789360835519722</v>
      </c>
    </row>
    <row r="347" spans="46:49" x14ac:dyDescent="0.2">
      <c r="AT347">
        <v>340</v>
      </c>
      <c r="AU347" s="12">
        <v>-14.305919698127068</v>
      </c>
      <c r="AV347" s="12">
        <v>-2.4895634396468194</v>
      </c>
      <c r="AW347" s="12">
        <v>-3.2553106876608702</v>
      </c>
    </row>
    <row r="348" spans="46:49" x14ac:dyDescent="0.2">
      <c r="AT348">
        <v>341</v>
      </c>
      <c r="AU348" s="12">
        <v>-1.5901703408693912</v>
      </c>
      <c r="AV348" s="12">
        <v>3.1803844646600807</v>
      </c>
      <c r="AW348" s="12">
        <v>-7.7432309167120419</v>
      </c>
    </row>
    <row r="349" spans="46:49" x14ac:dyDescent="0.2">
      <c r="AT349">
        <v>342</v>
      </c>
      <c r="AU349" s="12">
        <v>-8.0782057687703297</v>
      </c>
      <c r="AV349" s="12">
        <v>-11.808101139653676</v>
      </c>
      <c r="AW349" s="12">
        <v>51.36078201208359</v>
      </c>
    </row>
    <row r="350" spans="46:49" x14ac:dyDescent="0.2">
      <c r="AT350">
        <v>343</v>
      </c>
      <c r="AU350" s="12">
        <v>2.0276844535145924</v>
      </c>
      <c r="AV350" s="12">
        <v>1.890548741054386</v>
      </c>
      <c r="AW350" s="12">
        <v>21.867591132781342</v>
      </c>
    </row>
    <row r="351" spans="46:49" x14ac:dyDescent="0.2">
      <c r="AT351">
        <v>344</v>
      </c>
      <c r="AU351" s="12">
        <v>-1.8442930573079803</v>
      </c>
      <c r="AV351" s="12">
        <v>-18.809548204645417</v>
      </c>
      <c r="AW351" s="12">
        <v>-8.491883464248879</v>
      </c>
    </row>
    <row r="352" spans="46:49" x14ac:dyDescent="0.2">
      <c r="AT352">
        <v>345</v>
      </c>
      <c r="AU352" s="12">
        <v>4.7968449794594816</v>
      </c>
      <c r="AV352" s="12">
        <v>-8.4229004922651516</v>
      </c>
      <c r="AW352" s="12">
        <v>-11.226438322169333</v>
      </c>
    </row>
    <row r="353" spans="46:49" x14ac:dyDescent="0.2">
      <c r="AT353">
        <v>346</v>
      </c>
      <c r="AU353" s="12">
        <v>10.333638221160136</v>
      </c>
      <c r="AV353" s="12">
        <v>-8.4251763180616095</v>
      </c>
      <c r="AW353" s="12">
        <v>-19.454256489957871</v>
      </c>
    </row>
    <row r="354" spans="46:49" x14ac:dyDescent="0.2">
      <c r="AT354">
        <v>347</v>
      </c>
      <c r="AU354" s="12">
        <v>-0.88016881436643135</v>
      </c>
      <c r="AV354" s="12">
        <v>9.7874726386464683</v>
      </c>
      <c r="AW354" s="12">
        <v>21.24649537630151</v>
      </c>
    </row>
    <row r="355" spans="46:49" x14ac:dyDescent="0.2">
      <c r="AT355">
        <v>348</v>
      </c>
      <c r="AU355" s="12">
        <v>-2.2941210398347143</v>
      </c>
      <c r="AV355" s="12">
        <v>-8.7775529711746039</v>
      </c>
      <c r="AW355" s="12">
        <v>-26.203011224147211</v>
      </c>
    </row>
    <row r="356" spans="46:49" x14ac:dyDescent="0.2">
      <c r="AT356">
        <v>349</v>
      </c>
      <c r="AU356" s="12">
        <v>-6.9526864011759413</v>
      </c>
      <c r="AV356" s="12">
        <v>-1.543144252201389</v>
      </c>
      <c r="AW356" s="12">
        <v>-16.064376187677315</v>
      </c>
    </row>
    <row r="357" spans="46:49" x14ac:dyDescent="0.2">
      <c r="AT357">
        <v>350</v>
      </c>
      <c r="AU357" s="12">
        <v>-0.529709195728709</v>
      </c>
      <c r="AV357" s="12">
        <v>-6.0922847672141796</v>
      </c>
      <c r="AW357" s="12">
        <v>-7.8363319963366429</v>
      </c>
    </row>
    <row r="358" spans="46:49" x14ac:dyDescent="0.2">
      <c r="AT358">
        <v>351</v>
      </c>
      <c r="AU358" s="12">
        <v>-10.823512344774061</v>
      </c>
      <c r="AV358" s="12">
        <v>-4.6665525701455186</v>
      </c>
      <c r="AW358" s="12">
        <v>15.266657138270844</v>
      </c>
    </row>
    <row r="359" spans="46:49" x14ac:dyDescent="0.2">
      <c r="AT359">
        <v>352</v>
      </c>
      <c r="AU359" s="12">
        <v>3.6171727720979483</v>
      </c>
      <c r="AV359" s="12">
        <v>1.7890004912317481</v>
      </c>
      <c r="AW359" s="12">
        <v>-18.909647534334951</v>
      </c>
    </row>
    <row r="360" spans="46:49" x14ac:dyDescent="0.2">
      <c r="AT360">
        <v>353</v>
      </c>
      <c r="AU360" s="12">
        <v>8.5128535173371755</v>
      </c>
      <c r="AV360" s="12">
        <v>0.60664066688218565</v>
      </c>
      <c r="AW360" s="12">
        <v>2.3754304037959195</v>
      </c>
    </row>
    <row r="361" spans="46:49" x14ac:dyDescent="0.2">
      <c r="AT361">
        <v>354</v>
      </c>
      <c r="AU361" s="12">
        <v>0.5051945690199684</v>
      </c>
      <c r="AV361" s="12">
        <v>9.4315346180906605</v>
      </c>
      <c r="AW361" s="12">
        <v>-22.307266139143206</v>
      </c>
    </row>
    <row r="362" spans="46:49" x14ac:dyDescent="0.2">
      <c r="AT362">
        <v>355</v>
      </c>
      <c r="AU362" s="12">
        <v>-4.8509788758667636</v>
      </c>
      <c r="AV362" s="12">
        <v>7.332631376890709</v>
      </c>
      <c r="AW362" s="12">
        <v>-39.396861124456052</v>
      </c>
    </row>
    <row r="363" spans="46:49" x14ac:dyDescent="0.2">
      <c r="AT363">
        <v>356</v>
      </c>
      <c r="AU363" s="12">
        <v>-1.5948891573920465</v>
      </c>
      <c r="AV363" s="12">
        <v>-16.461066980415776</v>
      </c>
      <c r="AW363" s="12">
        <v>-6.5247738054184117</v>
      </c>
    </row>
    <row r="364" spans="46:49" x14ac:dyDescent="0.2">
      <c r="AT364">
        <v>357</v>
      </c>
      <c r="AU364" s="12">
        <v>1.9073161404921131</v>
      </c>
      <c r="AV364" s="12">
        <v>20.86216714467238</v>
      </c>
      <c r="AW364" s="12">
        <v>-28.619660512181497</v>
      </c>
    </row>
    <row r="365" spans="46:49" x14ac:dyDescent="0.2">
      <c r="AT365">
        <v>358</v>
      </c>
      <c r="AU365" s="12">
        <v>8.6287213132221616</v>
      </c>
      <c r="AV365" s="12">
        <v>-3.3483953513362841</v>
      </c>
      <c r="AW365" s="12">
        <v>-30.910058052736254</v>
      </c>
    </row>
    <row r="366" spans="46:49" x14ac:dyDescent="0.2">
      <c r="AT366">
        <v>359</v>
      </c>
      <c r="AU366" s="12">
        <v>-6.146260907365793</v>
      </c>
      <c r="AV366" s="12">
        <v>-0.83689531609622969</v>
      </c>
      <c r="AW366" s="12">
        <v>14.361152262536255</v>
      </c>
    </row>
    <row r="367" spans="46:49" x14ac:dyDescent="0.2">
      <c r="AT367">
        <v>360</v>
      </c>
      <c r="AU367" s="12">
        <v>0.14619878643913597</v>
      </c>
      <c r="AV367" s="12">
        <v>-39.460708310665858</v>
      </c>
      <c r="AW367" s="12">
        <v>8.2064507525932981</v>
      </c>
    </row>
    <row r="368" spans="46:49" x14ac:dyDescent="0.2">
      <c r="AT368">
        <v>361</v>
      </c>
      <c r="AU368" s="12">
        <v>-1.2843313485589141</v>
      </c>
      <c r="AV368" s="12">
        <v>6.1611627637524764</v>
      </c>
      <c r="AW368" s="12">
        <v>-31.440835709124269</v>
      </c>
    </row>
    <row r="369" spans="46:49" x14ac:dyDescent="0.2">
      <c r="AT369">
        <v>362</v>
      </c>
      <c r="AU369" s="12">
        <v>-2.7013107007473232</v>
      </c>
      <c r="AV369" s="12">
        <v>-10.792013226005224</v>
      </c>
      <c r="AW369" s="12">
        <v>2.6241875122876679</v>
      </c>
    </row>
    <row r="370" spans="46:49" x14ac:dyDescent="0.2">
      <c r="AT370">
        <v>363</v>
      </c>
      <c r="AU370" s="12">
        <v>1.7797375308246983</v>
      </c>
      <c r="AV370" s="12">
        <v>-4.471039156893422</v>
      </c>
      <c r="AW370" s="12">
        <v>44.505185067608167</v>
      </c>
    </row>
    <row r="371" spans="46:49" x14ac:dyDescent="0.2">
      <c r="AT371">
        <v>364</v>
      </c>
      <c r="AU371" s="12">
        <v>-32.416675155174524</v>
      </c>
      <c r="AV371" s="12">
        <v>-10.449601046970113</v>
      </c>
      <c r="AW371" s="12">
        <v>-0.85977335420073708</v>
      </c>
    </row>
    <row r="372" spans="46:49" x14ac:dyDescent="0.2">
      <c r="AT372">
        <v>365</v>
      </c>
      <c r="AU372" s="12">
        <v>-5.5340433524459689</v>
      </c>
      <c r="AV372" s="12">
        <v>5.4641857889236247</v>
      </c>
      <c r="AW372" s="12">
        <v>-41.475185752257858</v>
      </c>
    </row>
    <row r="373" spans="46:49" x14ac:dyDescent="0.2">
      <c r="AT373">
        <v>366</v>
      </c>
      <c r="AU373" s="12">
        <v>12.334933846587978</v>
      </c>
      <c r="AV373" s="12">
        <v>5.778621455292754</v>
      </c>
      <c r="AW373" s="12">
        <v>-1.8245414098003838</v>
      </c>
    </row>
    <row r="374" spans="46:49" x14ac:dyDescent="0.2">
      <c r="AT374">
        <v>367</v>
      </c>
      <c r="AU374" s="12">
        <v>6.5596126927073044</v>
      </c>
      <c r="AV374" s="12">
        <v>34.025097229883123</v>
      </c>
      <c r="AW374" s="12">
        <v>37.038343725000281</v>
      </c>
    </row>
    <row r="375" spans="46:49" x14ac:dyDescent="0.2">
      <c r="AT375">
        <v>368</v>
      </c>
      <c r="AU375" s="12">
        <v>-7.3294644161901337</v>
      </c>
      <c r="AV375" s="12">
        <v>-11.841996008073435</v>
      </c>
      <c r="AW375" s="12">
        <v>-6.4075705735840005</v>
      </c>
    </row>
    <row r="376" spans="46:49" x14ac:dyDescent="0.2">
      <c r="AT376">
        <v>369</v>
      </c>
      <c r="AU376" s="12">
        <v>1.6843366720065787</v>
      </c>
      <c r="AV376" s="12">
        <v>-17.055830358327974</v>
      </c>
      <c r="AW376" s="12">
        <v>8.3697819554957427</v>
      </c>
    </row>
    <row r="377" spans="46:49" x14ac:dyDescent="0.2">
      <c r="AT377">
        <v>370</v>
      </c>
      <c r="AU377" s="12">
        <v>-13.641399552073365</v>
      </c>
      <c r="AV377" s="12">
        <v>-11.509471216196021</v>
      </c>
      <c r="AW377" s="12">
        <v>11.02927601654142</v>
      </c>
    </row>
    <row r="378" spans="46:49" x14ac:dyDescent="0.2">
      <c r="AT378">
        <v>371</v>
      </c>
      <c r="AU378" s="12">
        <v>9.8444638007371079</v>
      </c>
      <c r="AV378" s="12">
        <v>-3.9745688539229578</v>
      </c>
      <c r="AW378" s="12">
        <v>0.32849738113743904</v>
      </c>
    </row>
    <row r="379" spans="46:49" x14ac:dyDescent="0.2">
      <c r="AT379">
        <v>372</v>
      </c>
      <c r="AU379" s="12">
        <v>-2.2781487996760692</v>
      </c>
      <c r="AV379" s="12">
        <v>13.661284961245087</v>
      </c>
      <c r="AW379" s="12">
        <v>7.8038702994225355</v>
      </c>
    </row>
    <row r="380" spans="46:49" x14ac:dyDescent="0.2">
      <c r="AT380">
        <v>373</v>
      </c>
      <c r="AU380" s="12">
        <v>2.1824261812795718</v>
      </c>
      <c r="AV380" s="12">
        <v>15.904125345180882</v>
      </c>
      <c r="AW380" s="12">
        <v>-2.821422481740548</v>
      </c>
    </row>
    <row r="381" spans="46:49" x14ac:dyDescent="0.2">
      <c r="AT381">
        <v>374</v>
      </c>
      <c r="AU381" s="12">
        <v>2.0840929368576098</v>
      </c>
      <c r="AV381" s="12">
        <v>-2.1395978939180496</v>
      </c>
      <c r="AW381" s="12">
        <v>-12.419978323374107</v>
      </c>
    </row>
    <row r="382" spans="46:49" x14ac:dyDescent="0.2">
      <c r="AT382">
        <v>375</v>
      </c>
      <c r="AU382" s="12">
        <v>-9.2591928652670017</v>
      </c>
      <c r="AV382" s="12">
        <v>22.850927445754984</v>
      </c>
      <c r="AW382" s="12">
        <v>-21.994688227678271</v>
      </c>
    </row>
    <row r="383" spans="46:49" x14ac:dyDescent="0.2">
      <c r="AT383">
        <v>376</v>
      </c>
      <c r="AU383" s="12">
        <v>1.1000711500914222</v>
      </c>
      <c r="AV383" s="12">
        <v>4.0941703865175834</v>
      </c>
      <c r="AW383" s="12">
        <v>15.773837478789527</v>
      </c>
    </row>
    <row r="384" spans="46:49" x14ac:dyDescent="0.2">
      <c r="AT384">
        <v>377</v>
      </c>
      <c r="AU384" s="12">
        <v>2.1774633428614658</v>
      </c>
      <c r="AV384" s="12">
        <v>-2.817421238762595</v>
      </c>
      <c r="AW384" s="12">
        <v>42.513504254654578</v>
      </c>
    </row>
    <row r="385" spans="46:49" x14ac:dyDescent="0.2">
      <c r="AT385">
        <v>378</v>
      </c>
      <c r="AU385" s="12">
        <v>-3.1182994369234467</v>
      </c>
      <c r="AV385" s="12">
        <v>-4.3336863874610536</v>
      </c>
      <c r="AW385" s="12">
        <v>0.76619162745969238</v>
      </c>
    </row>
    <row r="386" spans="46:49" x14ac:dyDescent="0.2">
      <c r="AT386">
        <v>379</v>
      </c>
      <c r="AU386" s="12">
        <v>-3.3364306599250733</v>
      </c>
      <c r="AV386" s="12">
        <v>-1.7336429345933424</v>
      </c>
      <c r="AW386" s="12">
        <v>7.0946903506054868</v>
      </c>
    </row>
    <row r="387" spans="46:49" x14ac:dyDescent="0.2">
      <c r="AT387">
        <v>380</v>
      </c>
      <c r="AU387" s="12">
        <v>0.75382185782097388</v>
      </c>
      <c r="AV387" s="12">
        <v>-5.879478868240958</v>
      </c>
      <c r="AW387" s="12">
        <v>-4.1294860846515933</v>
      </c>
    </row>
    <row r="388" spans="46:49" x14ac:dyDescent="0.2">
      <c r="AT388">
        <v>381</v>
      </c>
      <c r="AU388" s="12">
        <v>4.5276947008945836</v>
      </c>
      <c r="AV388" s="12">
        <v>-14.154803055038981</v>
      </c>
      <c r="AW388" s="12">
        <v>-10.213279351152654</v>
      </c>
    </row>
    <row r="389" spans="46:49" x14ac:dyDescent="0.2">
      <c r="AT389">
        <v>382</v>
      </c>
      <c r="AU389" s="12">
        <v>-8.1019850383700298</v>
      </c>
      <c r="AV389" s="12">
        <v>-12.229520318930861</v>
      </c>
      <c r="AW389" s="12">
        <v>-5.3683554859832796</v>
      </c>
    </row>
    <row r="390" spans="46:49" x14ac:dyDescent="0.2">
      <c r="AT390">
        <v>383</v>
      </c>
      <c r="AU390" s="12">
        <v>-3.4077012447632318</v>
      </c>
      <c r="AV390" s="12">
        <v>-22.251455291536406</v>
      </c>
      <c r="AW390" s="12">
        <v>-6.0582401540599582</v>
      </c>
    </row>
    <row r="391" spans="46:49" x14ac:dyDescent="0.2">
      <c r="AT391">
        <v>384</v>
      </c>
      <c r="AU391" s="12">
        <v>-1.73131216301427</v>
      </c>
      <c r="AV391" s="12">
        <v>7.5270227850471088</v>
      </c>
      <c r="AW391" s="12">
        <v>-68.063684973854606</v>
      </c>
    </row>
    <row r="392" spans="46:49" x14ac:dyDescent="0.2">
      <c r="AT392">
        <v>385</v>
      </c>
      <c r="AU392" s="12">
        <v>-5.6806681874413592</v>
      </c>
      <c r="AV392" s="12">
        <v>5.2969645946138133</v>
      </c>
      <c r="AW392" s="12">
        <v>-8.4535032318550805</v>
      </c>
    </row>
    <row r="393" spans="46:49" x14ac:dyDescent="0.2">
      <c r="AT393">
        <v>386</v>
      </c>
      <c r="AU393" s="12">
        <v>-6.5093059974548035</v>
      </c>
      <c r="AV393" s="12">
        <v>0.52937914429686594</v>
      </c>
      <c r="AW393" s="12">
        <v>-1.6547819618920747</v>
      </c>
    </row>
    <row r="394" spans="46:49" x14ac:dyDescent="0.2">
      <c r="AT394">
        <v>387</v>
      </c>
      <c r="AU394" s="12">
        <v>-3.6172416426884189</v>
      </c>
      <c r="AV394" s="12">
        <v>1.1573667444781002</v>
      </c>
      <c r="AW394" s="12">
        <v>6.7954275965071975</v>
      </c>
    </row>
    <row r="395" spans="46:49" x14ac:dyDescent="0.2">
      <c r="AT395">
        <v>388</v>
      </c>
      <c r="AU395" s="12">
        <v>-8.2435980665793898E-2</v>
      </c>
      <c r="AV395" s="12">
        <v>-27.683563353472817</v>
      </c>
      <c r="AW395" s="12">
        <v>4.5152757630779083</v>
      </c>
    </row>
    <row r="396" spans="46:49" x14ac:dyDescent="0.2">
      <c r="AT396">
        <v>389</v>
      </c>
      <c r="AU396" s="12">
        <v>-2.4569145697521106</v>
      </c>
      <c r="AV396" s="12">
        <v>2.3209448812748845</v>
      </c>
      <c r="AW396" s="12">
        <v>1.5028324090940683</v>
      </c>
    </row>
    <row r="397" spans="46:49" x14ac:dyDescent="0.2">
      <c r="AT397">
        <v>390</v>
      </c>
      <c r="AU397" s="12">
        <v>4.4362522197914283</v>
      </c>
      <c r="AV397" s="12">
        <v>13.116100863775179</v>
      </c>
      <c r="AW397" s="12">
        <v>-17.598322726117928</v>
      </c>
    </row>
    <row r="398" spans="46:49" x14ac:dyDescent="0.2">
      <c r="AT398">
        <v>391</v>
      </c>
      <c r="AU398" s="12">
        <v>0.66858150765724722</v>
      </c>
      <c r="AV398" s="12">
        <v>-27.530459735262347</v>
      </c>
      <c r="AW398" s="12">
        <v>26.836641582940302</v>
      </c>
    </row>
    <row r="399" spans="46:49" x14ac:dyDescent="0.2">
      <c r="AT399">
        <v>392</v>
      </c>
      <c r="AU399" s="12">
        <v>-0.32082058401282559</v>
      </c>
      <c r="AV399" s="12">
        <v>-18.361158024759835</v>
      </c>
      <c r="AW399" s="12">
        <v>15.190305555116373</v>
      </c>
    </row>
    <row r="400" spans="46:49" x14ac:dyDescent="0.2">
      <c r="AT400">
        <v>393</v>
      </c>
      <c r="AU400" s="12">
        <v>0.14828399464646314</v>
      </c>
      <c r="AV400" s="12">
        <v>-10.206559234608255</v>
      </c>
      <c r="AW400" s="12">
        <v>3.0197522408710831</v>
      </c>
    </row>
    <row r="401" spans="46:49" x14ac:dyDescent="0.2">
      <c r="AT401">
        <v>394</v>
      </c>
      <c r="AU401" s="12">
        <v>-0.46379316913483459</v>
      </c>
      <c r="AV401" s="12">
        <v>-2.4066892702365497</v>
      </c>
      <c r="AW401" s="12">
        <v>-18.188615869800529</v>
      </c>
    </row>
    <row r="402" spans="46:49" x14ac:dyDescent="0.2">
      <c r="AT402">
        <v>395</v>
      </c>
      <c r="AU402" s="12">
        <v>0.43482198938911415</v>
      </c>
      <c r="AV402" s="12">
        <v>-8.7944099896909762</v>
      </c>
      <c r="AW402" s="12">
        <v>12.714602954809729</v>
      </c>
    </row>
    <row r="403" spans="46:49" x14ac:dyDescent="0.2">
      <c r="AT403">
        <v>396</v>
      </c>
      <c r="AU403" s="12">
        <v>1.5319101674509372</v>
      </c>
      <c r="AV403" s="12">
        <v>2.455890858265529</v>
      </c>
      <c r="AW403" s="12">
        <v>7.8027475119124157</v>
      </c>
    </row>
    <row r="404" spans="46:49" x14ac:dyDescent="0.2">
      <c r="AT404">
        <v>397</v>
      </c>
      <c r="AU404" s="12">
        <v>-13.472619749943281</v>
      </c>
      <c r="AV404" s="12">
        <v>15.039907235317797</v>
      </c>
      <c r="AW404" s="12">
        <v>6.5972433087162381</v>
      </c>
    </row>
    <row r="405" spans="46:49" x14ac:dyDescent="0.2">
      <c r="AT405">
        <v>398</v>
      </c>
      <c r="AU405" s="12">
        <v>1.8895482882756698</v>
      </c>
      <c r="AV405" s="12">
        <v>5.7699358261048017</v>
      </c>
      <c r="AW405" s="12">
        <v>-17.364504396428039</v>
      </c>
    </row>
    <row r="406" spans="46:49" x14ac:dyDescent="0.2">
      <c r="AT406">
        <v>399</v>
      </c>
      <c r="AU406" s="12">
        <v>0.86406258357442567</v>
      </c>
      <c r="AV406" s="12">
        <v>-80.547483674975481</v>
      </c>
      <c r="AW406" s="12">
        <v>-5.3254224304978592</v>
      </c>
    </row>
    <row r="407" spans="46:49" x14ac:dyDescent="0.2">
      <c r="AT407">
        <v>400</v>
      </c>
      <c r="AU407" s="12">
        <v>-14.681841670411339</v>
      </c>
      <c r="AV407" s="12">
        <v>-3.6242010930530584</v>
      </c>
      <c r="AW407" s="12">
        <v>16.386659427295175</v>
      </c>
    </row>
    <row r="408" spans="46:49" x14ac:dyDescent="0.2">
      <c r="AT408">
        <v>401</v>
      </c>
      <c r="AU408" s="12">
        <v>-5.3025224090865325E-2</v>
      </c>
      <c r="AV408" s="12">
        <v>-3.3079490764718842</v>
      </c>
      <c r="AW408" s="12">
        <v>-9.4442723440202609</v>
      </c>
    </row>
    <row r="409" spans="46:49" x14ac:dyDescent="0.2">
      <c r="AT409">
        <v>402</v>
      </c>
      <c r="AU409" s="12">
        <v>-7.5241077041929003</v>
      </c>
      <c r="AV409" s="12">
        <v>31.624474688125986</v>
      </c>
      <c r="AW409" s="12">
        <v>-10.422559350519716</v>
      </c>
    </row>
    <row r="410" spans="46:49" x14ac:dyDescent="0.2">
      <c r="AT410">
        <v>403</v>
      </c>
      <c r="AU410" s="12">
        <v>-3.4620908238120784</v>
      </c>
      <c r="AV410" s="12">
        <v>1.498254095655601</v>
      </c>
      <c r="AW410" s="12">
        <v>4.0642044739298901</v>
      </c>
    </row>
    <row r="411" spans="46:49" x14ac:dyDescent="0.2">
      <c r="AT411">
        <v>404</v>
      </c>
      <c r="AU411" s="12">
        <v>-67.373014011421645</v>
      </c>
      <c r="AV411" s="12">
        <v>-14.116918707704992</v>
      </c>
      <c r="AW411" s="12">
        <v>-1.7936790650160663</v>
      </c>
    </row>
    <row r="412" spans="46:49" x14ac:dyDescent="0.2">
      <c r="AT412">
        <v>405</v>
      </c>
      <c r="AU412" s="12">
        <v>10.065142717265877</v>
      </c>
      <c r="AV412" s="12">
        <v>54.372753688873999</v>
      </c>
      <c r="AW412" s="12">
        <v>-2.5123127680262933</v>
      </c>
    </row>
    <row r="413" spans="46:49" x14ac:dyDescent="0.2">
      <c r="AT413">
        <v>406</v>
      </c>
      <c r="AU413" s="12">
        <v>-13.109507107725614</v>
      </c>
      <c r="AV413" s="12">
        <v>-39.595832911439501</v>
      </c>
      <c r="AW413" s="12">
        <v>-12.280373393590558</v>
      </c>
    </row>
    <row r="414" spans="46:49" x14ac:dyDescent="0.2">
      <c r="AT414">
        <v>407</v>
      </c>
      <c r="AU414" s="12">
        <v>-2.1581590812993285</v>
      </c>
      <c r="AV414" s="12">
        <v>15.259540270743033</v>
      </c>
      <c r="AW414" s="12">
        <v>40.146711632159153</v>
      </c>
    </row>
    <row r="415" spans="46:49" x14ac:dyDescent="0.2">
      <c r="AT415">
        <v>408</v>
      </c>
      <c r="AU415" s="12">
        <v>11.844906987404638</v>
      </c>
      <c r="AV415" s="12">
        <v>-7.6161838492248926</v>
      </c>
      <c r="AW415" s="12">
        <v>-25.242926862350938</v>
      </c>
    </row>
    <row r="416" spans="46:49" x14ac:dyDescent="0.2">
      <c r="AT416">
        <v>409</v>
      </c>
      <c r="AU416" s="12">
        <v>-5.0093749421790488</v>
      </c>
      <c r="AV416" s="12">
        <v>5.0056071581459944</v>
      </c>
      <c r="AW416" s="12">
        <v>-19.712197535556253</v>
      </c>
    </row>
    <row r="417" spans="46:49" x14ac:dyDescent="0.2">
      <c r="AT417">
        <v>410</v>
      </c>
      <c r="AU417" s="12">
        <v>7.0120911797380501</v>
      </c>
      <c r="AV417" s="12">
        <v>-4.8924519502389536</v>
      </c>
      <c r="AW417" s="12">
        <v>7.8058826505887433</v>
      </c>
    </row>
    <row r="418" spans="46:49" x14ac:dyDescent="0.2">
      <c r="AT418">
        <v>411</v>
      </c>
      <c r="AU418" s="12">
        <v>8.4313421803701409</v>
      </c>
      <c r="AV418" s="12">
        <v>8.0975005223948102</v>
      </c>
      <c r="AW418" s="12">
        <v>2.9936812067248777</v>
      </c>
    </row>
    <row r="419" spans="46:49" x14ac:dyDescent="0.2">
      <c r="AT419">
        <v>412</v>
      </c>
      <c r="AU419" s="12">
        <v>-41.977830276230975</v>
      </c>
      <c r="AV419" s="12">
        <v>-14.648023585689318</v>
      </c>
      <c r="AW419" s="12">
        <v>-16.012838836331994</v>
      </c>
    </row>
    <row r="420" spans="46:49" x14ac:dyDescent="0.2">
      <c r="AT420">
        <v>413</v>
      </c>
      <c r="AU420" s="12">
        <v>2.396731630145533</v>
      </c>
      <c r="AV420" s="12">
        <v>-9.8500587987234702</v>
      </c>
      <c r="AW420" s="12">
        <v>3.4770156748848406</v>
      </c>
    </row>
    <row r="421" spans="46:49" x14ac:dyDescent="0.2">
      <c r="AT421">
        <v>414</v>
      </c>
      <c r="AU421" s="12">
        <v>0.23573168079603446</v>
      </c>
      <c r="AV421" s="12">
        <v>-9.0657851362573378</v>
      </c>
      <c r="AW421" s="12">
        <v>-11.016007706661107</v>
      </c>
    </row>
    <row r="422" spans="46:49" x14ac:dyDescent="0.2">
      <c r="AT422">
        <v>415</v>
      </c>
      <c r="AU422" s="12">
        <v>5.7918875915218253</v>
      </c>
      <c r="AV422" s="12">
        <v>-24.504948313339217</v>
      </c>
      <c r="AW422" s="12">
        <v>-142.51652284859512</v>
      </c>
    </row>
    <row r="423" spans="46:49" x14ac:dyDescent="0.2">
      <c r="AT423">
        <v>416</v>
      </c>
      <c r="AU423" s="12">
        <v>8.1339390591959919</v>
      </c>
      <c r="AV423" s="12">
        <v>39.077389430354657</v>
      </c>
      <c r="AW423" s="12">
        <v>6.033701758454157</v>
      </c>
    </row>
    <row r="424" spans="46:49" x14ac:dyDescent="0.2">
      <c r="AT424">
        <v>417</v>
      </c>
      <c r="AU424" s="12">
        <v>6.5219431833285837</v>
      </c>
      <c r="AV424" s="12">
        <v>-28.778091503480422</v>
      </c>
      <c r="AW424" s="12">
        <v>-23.758917940998295</v>
      </c>
    </row>
    <row r="425" spans="46:49" x14ac:dyDescent="0.2">
      <c r="AT425">
        <v>418</v>
      </c>
      <c r="AU425" s="12">
        <v>-17.761776483853513</v>
      </c>
      <c r="AV425" s="12">
        <v>8.4576621467502733</v>
      </c>
      <c r="AW425" s="12">
        <v>-24.662684628525668</v>
      </c>
    </row>
    <row r="426" spans="46:49" x14ac:dyDescent="0.2">
      <c r="AT426">
        <v>419</v>
      </c>
      <c r="AU426" s="12">
        <v>0.67861700431309913</v>
      </c>
      <c r="AV426" s="12">
        <v>2.7405564948335863</v>
      </c>
      <c r="AW426" s="12">
        <v>-18.867575549616902</v>
      </c>
    </row>
    <row r="427" spans="46:49" x14ac:dyDescent="0.2">
      <c r="AT427">
        <v>420</v>
      </c>
      <c r="AU427" s="12">
        <v>-5.7729508392824389</v>
      </c>
      <c r="AV427" s="12">
        <v>6.6203234162864577</v>
      </c>
      <c r="AW427" s="12">
        <v>-43.298256298032534</v>
      </c>
    </row>
    <row r="428" spans="46:49" x14ac:dyDescent="0.2">
      <c r="AT428">
        <v>421</v>
      </c>
      <c r="AU428" s="12">
        <v>9.8558105790204085</v>
      </c>
      <c r="AV428" s="12">
        <v>-6.4156408228408566</v>
      </c>
      <c r="AW428" s="12">
        <v>4.2171903682886684</v>
      </c>
    </row>
    <row r="429" spans="46:49" x14ac:dyDescent="0.2">
      <c r="AT429">
        <v>422</v>
      </c>
      <c r="AU429" s="12">
        <v>-7.9347155599000496</v>
      </c>
      <c r="AV429" s="12">
        <v>13.7588965695918</v>
      </c>
      <c r="AW429" s="12">
        <v>-4.4813729225572843</v>
      </c>
    </row>
    <row r="430" spans="46:49" x14ac:dyDescent="0.2">
      <c r="AT430">
        <v>423</v>
      </c>
      <c r="AU430" s="12">
        <v>0.68052218474035631</v>
      </c>
      <c r="AV430" s="12">
        <v>5.7521772293802611</v>
      </c>
      <c r="AW430" s="12">
        <v>-11.291344013470766</v>
      </c>
    </row>
    <row r="431" spans="46:49" x14ac:dyDescent="0.2">
      <c r="AT431">
        <v>424</v>
      </c>
      <c r="AU431" s="12">
        <v>-3.622228894013221</v>
      </c>
      <c r="AV431" s="12">
        <v>-29.295759337783402</v>
      </c>
      <c r="AW431" s="12">
        <v>-2.3424107568468147</v>
      </c>
    </row>
    <row r="432" spans="46:49" x14ac:dyDescent="0.2">
      <c r="AT432">
        <v>425</v>
      </c>
      <c r="AU432" s="12">
        <v>-2.2573816438815051</v>
      </c>
      <c r="AV432" s="12">
        <v>-97.726054978953584</v>
      </c>
      <c r="AW432" s="12">
        <v>5.377537539576501</v>
      </c>
    </row>
    <row r="433" spans="46:49" x14ac:dyDescent="0.2">
      <c r="AT433">
        <v>426</v>
      </c>
      <c r="AU433" s="12">
        <v>-11.984957394200682</v>
      </c>
      <c r="AV433" s="12">
        <v>11.608508011819914</v>
      </c>
      <c r="AW433" s="12">
        <v>21.031246881448016</v>
      </c>
    </row>
    <row r="434" spans="46:49" x14ac:dyDescent="0.2">
      <c r="AT434">
        <v>427</v>
      </c>
      <c r="AU434" s="12">
        <v>6.0121098091191305</v>
      </c>
      <c r="AV434" s="12">
        <v>-11.017431673410686</v>
      </c>
      <c r="AW434" s="12">
        <v>9.4200027644415893</v>
      </c>
    </row>
    <row r="435" spans="46:49" x14ac:dyDescent="0.2">
      <c r="AT435">
        <v>428</v>
      </c>
      <c r="AU435" s="12">
        <v>-4.9494471264297282</v>
      </c>
      <c r="AV435" s="12">
        <v>48.299647674972647</v>
      </c>
      <c r="AW435" s="12">
        <v>-34.668830765373059</v>
      </c>
    </row>
    <row r="436" spans="46:49" x14ac:dyDescent="0.2">
      <c r="AT436">
        <v>429</v>
      </c>
      <c r="AU436" s="12">
        <v>-102.70670184011598</v>
      </c>
      <c r="AV436" s="12">
        <v>14.061269183900471</v>
      </c>
      <c r="AW436" s="12">
        <v>-8.9046227405464506</v>
      </c>
    </row>
    <row r="437" spans="46:49" x14ac:dyDescent="0.2">
      <c r="AT437">
        <v>430</v>
      </c>
      <c r="AU437" s="12">
        <v>-3.001094733127351</v>
      </c>
      <c r="AV437" s="12">
        <v>-1.1376243744737604</v>
      </c>
      <c r="AW437" s="12">
        <v>-35.004902138192712</v>
      </c>
    </row>
    <row r="438" spans="46:49" x14ac:dyDescent="0.2">
      <c r="AT438">
        <v>431</v>
      </c>
      <c r="AU438" s="12">
        <v>-6.872326067153212</v>
      </c>
      <c r="AV438" s="12">
        <v>9.3322788191412176</v>
      </c>
      <c r="AW438" s="12">
        <v>5.5797826420353704</v>
      </c>
    </row>
    <row r="439" spans="46:49" x14ac:dyDescent="0.2">
      <c r="AT439">
        <v>432</v>
      </c>
      <c r="AU439" s="12">
        <v>-3.6330480799006115</v>
      </c>
      <c r="AV439" s="12">
        <v>-12.620925728227025</v>
      </c>
      <c r="AW439" s="12">
        <v>-23.879705893851892</v>
      </c>
    </row>
    <row r="440" spans="46:49" x14ac:dyDescent="0.2">
      <c r="AT440">
        <v>433</v>
      </c>
      <c r="AU440" s="12">
        <v>2.1901157628230687</v>
      </c>
      <c r="AV440" s="12">
        <v>-10.652179640373982</v>
      </c>
      <c r="AW440" s="12">
        <v>-8.6182220900683095</v>
      </c>
    </row>
    <row r="441" spans="46:49" x14ac:dyDescent="0.2">
      <c r="AT441">
        <v>434</v>
      </c>
      <c r="AU441" s="12">
        <v>-3.7062494825442363</v>
      </c>
      <c r="AV441" s="12">
        <v>-16.317982005899989</v>
      </c>
      <c r="AW441" s="12">
        <v>3.3248939437763525</v>
      </c>
    </row>
    <row r="442" spans="46:49" x14ac:dyDescent="0.2">
      <c r="AT442">
        <v>435</v>
      </c>
      <c r="AU442" s="12">
        <v>1.5842493070970773</v>
      </c>
      <c r="AV442" s="12">
        <v>5.3138161592364348</v>
      </c>
      <c r="AW442" s="12">
        <v>-31.420035665601809</v>
      </c>
    </row>
    <row r="443" spans="46:49" x14ac:dyDescent="0.2">
      <c r="AT443">
        <v>436</v>
      </c>
      <c r="AU443" s="12">
        <v>-0.85686835373653203</v>
      </c>
      <c r="AV443" s="12">
        <v>-2.7779810123982847</v>
      </c>
      <c r="AW443" s="12">
        <v>3.5854160811324816</v>
      </c>
    </row>
    <row r="444" spans="46:49" x14ac:dyDescent="0.2">
      <c r="AT444">
        <v>437</v>
      </c>
      <c r="AU444" s="12">
        <v>1.4640740727647752</v>
      </c>
      <c r="AV444" s="12">
        <v>9.3802092917389981</v>
      </c>
      <c r="AW444" s="12">
        <v>1.4026460337720572</v>
      </c>
    </row>
    <row r="445" spans="46:49" x14ac:dyDescent="0.2">
      <c r="AT445">
        <v>438</v>
      </c>
      <c r="AU445" s="12">
        <v>-3.1346217145331385</v>
      </c>
      <c r="AV445" s="12">
        <v>-3.6338417058171717</v>
      </c>
      <c r="AW445" s="12">
        <v>-22.61752258832793</v>
      </c>
    </row>
    <row r="446" spans="46:49" x14ac:dyDescent="0.2">
      <c r="AT446">
        <v>439</v>
      </c>
      <c r="AU446" s="12">
        <v>-7.5859987486632443</v>
      </c>
      <c r="AV446" s="12">
        <v>-52.933283474271086</v>
      </c>
      <c r="AW446" s="12">
        <v>-14.030726573251968</v>
      </c>
    </row>
    <row r="447" spans="46:49" x14ac:dyDescent="0.2">
      <c r="AT447">
        <v>440</v>
      </c>
      <c r="AU447" s="12">
        <v>4.6361621727615319</v>
      </c>
      <c r="AV447" s="12">
        <v>10.145823109117865</v>
      </c>
      <c r="AW447" s="12">
        <v>-2.3418773958701413</v>
      </c>
    </row>
    <row r="448" spans="46:49" x14ac:dyDescent="0.2">
      <c r="AT448">
        <v>441</v>
      </c>
      <c r="AU448" s="12">
        <v>-2.9478939717132517</v>
      </c>
      <c r="AV448" s="12">
        <v>5.620170071628201</v>
      </c>
      <c r="AW448" s="12">
        <v>8.4901190648219949</v>
      </c>
    </row>
    <row r="449" spans="46:49" x14ac:dyDescent="0.2">
      <c r="AT449">
        <v>442</v>
      </c>
      <c r="AU449" s="12">
        <v>-2.2530511337208532</v>
      </c>
      <c r="AV449" s="12">
        <v>-0.58575286153472084</v>
      </c>
      <c r="AW449" s="12">
        <v>9.0227310103673766</v>
      </c>
    </row>
    <row r="450" spans="46:49" x14ac:dyDescent="0.2">
      <c r="AT450">
        <v>443</v>
      </c>
      <c r="AU450" s="12">
        <v>3.1204795007566308</v>
      </c>
      <c r="AV450" s="12">
        <v>1.2821343302488841</v>
      </c>
      <c r="AW450" s="12">
        <v>-3.5418663086929114</v>
      </c>
    </row>
    <row r="451" spans="46:49" x14ac:dyDescent="0.2">
      <c r="AT451">
        <v>444</v>
      </c>
      <c r="AU451" s="12">
        <v>-0.782604466320871</v>
      </c>
      <c r="AV451" s="12">
        <v>5.9537100268212049</v>
      </c>
      <c r="AW451" s="12">
        <v>-23.472190934006615</v>
      </c>
    </row>
    <row r="452" spans="46:49" x14ac:dyDescent="0.2">
      <c r="AT452">
        <v>445</v>
      </c>
      <c r="AU452" s="12">
        <v>6.5515722524494135</v>
      </c>
      <c r="AV452" s="12">
        <v>33.768705185824253</v>
      </c>
      <c r="AW452" s="12">
        <v>15.728027842646167</v>
      </c>
    </row>
    <row r="453" spans="46:49" x14ac:dyDescent="0.2">
      <c r="AT453">
        <v>446</v>
      </c>
      <c r="AU453" s="12">
        <v>-1.082438856344718</v>
      </c>
      <c r="AV453" s="12">
        <v>-11.010605206572478</v>
      </c>
      <c r="AW453" s="12">
        <v>-0.97658830584426748</v>
      </c>
    </row>
    <row r="454" spans="46:49" x14ac:dyDescent="0.2">
      <c r="AT454">
        <v>447</v>
      </c>
      <c r="AU454" s="12">
        <v>6.2487231444860196</v>
      </c>
      <c r="AV454" s="12">
        <v>-6.7579726769939965</v>
      </c>
      <c r="AW454" s="12">
        <v>-12.135753661372789</v>
      </c>
    </row>
    <row r="455" spans="46:49" x14ac:dyDescent="0.2">
      <c r="AT455">
        <v>448</v>
      </c>
      <c r="AU455" s="12">
        <v>2.1074151679446711</v>
      </c>
      <c r="AV455" s="12">
        <v>15.037173157956769</v>
      </c>
      <c r="AW455" s="12">
        <v>-10.253645764072486</v>
      </c>
    </row>
    <row r="456" spans="46:49" x14ac:dyDescent="0.2">
      <c r="AT456">
        <v>449</v>
      </c>
      <c r="AU456" s="12">
        <v>-6.2230628986759715</v>
      </c>
      <c r="AV456" s="12">
        <v>3.8239520713364179</v>
      </c>
      <c r="AW456" s="12">
        <v>-0.19554863279415871</v>
      </c>
    </row>
    <row r="457" spans="46:49" x14ac:dyDescent="0.2">
      <c r="AT457">
        <v>450</v>
      </c>
      <c r="AU457" s="12">
        <v>7.4725456320850947</v>
      </c>
      <c r="AV457" s="12">
        <v>-22.629617813884227</v>
      </c>
      <c r="AW457" s="12">
        <v>-29.533251489052141</v>
      </c>
    </row>
    <row r="458" spans="46:49" x14ac:dyDescent="0.2">
      <c r="AT458">
        <v>451</v>
      </c>
      <c r="AU458" s="12">
        <v>-1.0316550219197058</v>
      </c>
      <c r="AV458" s="12">
        <v>25.117441736404235</v>
      </c>
      <c r="AW458" s="12">
        <v>-60.400012487235628</v>
      </c>
    </row>
    <row r="459" spans="46:49" x14ac:dyDescent="0.2">
      <c r="AT459">
        <v>452</v>
      </c>
      <c r="AU459" s="12">
        <v>-5.4159042740679599E-2</v>
      </c>
      <c r="AV459" s="12">
        <v>-2.6221252236223451</v>
      </c>
      <c r="AW459" s="12">
        <v>-20.771243445018118</v>
      </c>
    </row>
    <row r="460" spans="46:49" x14ac:dyDescent="0.2">
      <c r="AT460">
        <v>453</v>
      </c>
      <c r="AU460" s="12">
        <v>7.9307564494595706</v>
      </c>
      <c r="AV460" s="12">
        <v>26.98480081736319</v>
      </c>
      <c r="AW460" s="12">
        <v>-14.885231625614779</v>
      </c>
    </row>
    <row r="461" spans="46:49" x14ac:dyDescent="0.2">
      <c r="AT461">
        <v>454</v>
      </c>
      <c r="AU461" s="12">
        <v>4.7173835720051089</v>
      </c>
      <c r="AV461" s="12">
        <v>-4.5560341775400435</v>
      </c>
      <c r="AW461" s="12">
        <v>-2.4058858024428105</v>
      </c>
    </row>
    <row r="462" spans="46:49" x14ac:dyDescent="0.2">
      <c r="AT462">
        <v>455</v>
      </c>
      <c r="AU462" s="12">
        <v>4.009373037480553</v>
      </c>
      <c r="AV462" s="12">
        <v>9.9000615616044865</v>
      </c>
      <c r="AW462" s="12">
        <v>-3.4335657737261345</v>
      </c>
    </row>
    <row r="463" spans="46:49" x14ac:dyDescent="0.2">
      <c r="AT463">
        <v>456</v>
      </c>
      <c r="AU463" s="12">
        <v>1.5742211232865562</v>
      </c>
      <c r="AV463" s="12">
        <v>-4.8093875166525333</v>
      </c>
      <c r="AW463" s="12">
        <v>-7.4956588309080949</v>
      </c>
    </row>
    <row r="464" spans="46:49" x14ac:dyDescent="0.2">
      <c r="AT464">
        <v>457</v>
      </c>
      <c r="AU464" s="12">
        <v>0.5022753928023439</v>
      </c>
      <c r="AV464" s="12">
        <v>-2.6539224307038554</v>
      </c>
      <c r="AW464" s="12">
        <v>17.716569698068184</v>
      </c>
    </row>
    <row r="465" spans="46:49" x14ac:dyDescent="0.2">
      <c r="AT465">
        <v>458</v>
      </c>
      <c r="AU465" s="12">
        <v>3.2580925923130493</v>
      </c>
      <c r="AV465" s="12">
        <v>2.4064843583784472</v>
      </c>
      <c r="AW465" s="12">
        <v>0.85752157479150937</v>
      </c>
    </row>
    <row r="466" spans="46:49" x14ac:dyDescent="0.2">
      <c r="AT466">
        <v>459</v>
      </c>
      <c r="AU466" s="12">
        <v>6.4914922393591423</v>
      </c>
      <c r="AV466" s="12">
        <v>12.779534373279747</v>
      </c>
      <c r="AW466" s="12">
        <v>-17.696428517101676</v>
      </c>
    </row>
    <row r="467" spans="46:49" x14ac:dyDescent="0.2">
      <c r="AT467">
        <v>460</v>
      </c>
      <c r="AU467" s="12">
        <v>-3.8674223434028998</v>
      </c>
      <c r="AV467" s="12">
        <v>-5.8803273748315732</v>
      </c>
      <c r="AW467" s="12">
        <v>-4.0792161472856872E-2</v>
      </c>
    </row>
    <row r="468" spans="46:49" x14ac:dyDescent="0.2">
      <c r="AT468">
        <v>461</v>
      </c>
      <c r="AU468" s="12">
        <v>-5.9468056618083747</v>
      </c>
      <c r="AV468" s="12">
        <v>1.91760544510917</v>
      </c>
      <c r="AW468" s="12">
        <v>2.8542633335165348</v>
      </c>
    </row>
    <row r="469" spans="46:49" x14ac:dyDescent="0.2">
      <c r="AT469">
        <v>462</v>
      </c>
      <c r="AU469" s="12">
        <v>-3.5416968901723007</v>
      </c>
      <c r="AV469" s="12">
        <v>0.24091115974510433</v>
      </c>
      <c r="AW469" s="12">
        <v>-3.8707760757611425</v>
      </c>
    </row>
    <row r="470" spans="46:49" x14ac:dyDescent="0.2">
      <c r="AT470">
        <v>463</v>
      </c>
      <c r="AU470" s="12">
        <v>0.91224609177895066</v>
      </c>
      <c r="AV470" s="12">
        <v>-3.3785448202598141</v>
      </c>
      <c r="AW470" s="12">
        <v>-17.815665148046431</v>
      </c>
    </row>
    <row r="471" spans="46:49" x14ac:dyDescent="0.2">
      <c r="AT471">
        <v>464</v>
      </c>
      <c r="AU471" s="12">
        <v>-1.5944628376131376</v>
      </c>
      <c r="AV471" s="12">
        <v>-9.059547643867699</v>
      </c>
      <c r="AW471" s="12">
        <v>-25.875869803082733</v>
      </c>
    </row>
    <row r="472" spans="46:49" x14ac:dyDescent="0.2">
      <c r="AT472">
        <v>465</v>
      </c>
      <c r="AU472" s="12">
        <v>5.5861503414921962</v>
      </c>
      <c r="AV472" s="12">
        <v>-15.695822533350967</v>
      </c>
      <c r="AW472" s="12">
        <v>-48.982803164970456</v>
      </c>
    </row>
    <row r="473" spans="46:49" x14ac:dyDescent="0.2">
      <c r="AT473">
        <v>466</v>
      </c>
      <c r="AU473" s="12">
        <v>5.2918814201736826</v>
      </c>
      <c r="AV473" s="12">
        <v>8.9589032803457496</v>
      </c>
      <c r="AW473" s="12">
        <v>-26.283996395870695</v>
      </c>
    </row>
    <row r="474" spans="46:49" x14ac:dyDescent="0.2">
      <c r="AT474">
        <v>467</v>
      </c>
      <c r="AU474" s="12">
        <v>4.9770255401423409</v>
      </c>
      <c r="AV474" s="12">
        <v>0.25706198842887762</v>
      </c>
      <c r="AW474" s="12">
        <v>-14.183947301206628</v>
      </c>
    </row>
    <row r="475" spans="46:49" x14ac:dyDescent="0.2">
      <c r="AT475">
        <v>468</v>
      </c>
      <c r="AU475" s="12">
        <v>0.22907283823082308</v>
      </c>
      <c r="AV475" s="12">
        <v>-19.831467029076936</v>
      </c>
      <c r="AW475" s="12">
        <v>-13.649013553895101</v>
      </c>
    </row>
    <row r="476" spans="46:49" x14ac:dyDescent="0.2">
      <c r="AT476">
        <v>469</v>
      </c>
      <c r="AU476" s="12">
        <v>2.0773647058002376</v>
      </c>
      <c r="AV476" s="12">
        <v>29.314285751327077</v>
      </c>
      <c r="AW476" s="12">
        <v>16.934660416422478</v>
      </c>
    </row>
    <row r="477" spans="46:49" x14ac:dyDescent="0.2">
      <c r="AT477">
        <v>470</v>
      </c>
      <c r="AU477" s="12">
        <v>-0.32110025846427581</v>
      </c>
      <c r="AV477" s="12">
        <v>-12.676000849594121</v>
      </c>
      <c r="AW477" s="12">
        <v>13.825126354425066</v>
      </c>
    </row>
    <row r="478" spans="46:49" x14ac:dyDescent="0.2">
      <c r="AT478">
        <v>471</v>
      </c>
      <c r="AU478" s="12">
        <v>-1.5963558071148283</v>
      </c>
      <c r="AV478" s="12">
        <v>2.5050404625330644</v>
      </c>
      <c r="AW478" s="12">
        <v>-5.4379468366521504</v>
      </c>
    </row>
    <row r="479" spans="46:49" x14ac:dyDescent="0.2">
      <c r="AT479">
        <v>472</v>
      </c>
      <c r="AU479" s="12">
        <v>-6.0615728252906127</v>
      </c>
      <c r="AV479" s="12">
        <v>12.048301223376223</v>
      </c>
      <c r="AW479" s="12">
        <v>-4.8181482098419677</v>
      </c>
    </row>
    <row r="480" spans="46:49" x14ac:dyDescent="0.2">
      <c r="AT480">
        <v>473</v>
      </c>
      <c r="AU480" s="12">
        <v>-3.2058082875828204</v>
      </c>
      <c r="AV480" s="12">
        <v>13.012477716979284</v>
      </c>
      <c r="AW480" s="12">
        <v>-3.4357598795289017</v>
      </c>
    </row>
    <row r="481" spans="46:49" x14ac:dyDescent="0.2">
      <c r="AT481">
        <v>474</v>
      </c>
      <c r="AU481" s="12">
        <v>-1.1098952271969673</v>
      </c>
      <c r="AV481" s="12">
        <v>0.40338652380415352</v>
      </c>
      <c r="AW481" s="12">
        <v>-2.5394055898297498</v>
      </c>
    </row>
    <row r="482" spans="46:49" x14ac:dyDescent="0.2">
      <c r="AT482">
        <v>475</v>
      </c>
      <c r="AU482" s="12">
        <v>-3.9765756378979331</v>
      </c>
      <c r="AV482" s="12">
        <v>-5.5423576825768279</v>
      </c>
      <c r="AW482" s="12">
        <v>30.635749129354789</v>
      </c>
    </row>
    <row r="483" spans="46:49" x14ac:dyDescent="0.2">
      <c r="AT483">
        <v>476</v>
      </c>
      <c r="AU483" s="12">
        <v>-5.0920039948257267</v>
      </c>
      <c r="AV483" s="12">
        <v>-15.931986278127605</v>
      </c>
      <c r="AW483" s="12">
        <v>-9.2781893530007924</v>
      </c>
    </row>
    <row r="484" spans="46:49" x14ac:dyDescent="0.2">
      <c r="AT484">
        <v>477</v>
      </c>
      <c r="AU484" s="12">
        <v>-3.8062861539212887</v>
      </c>
      <c r="AV484" s="12">
        <v>-4.5083416200208495</v>
      </c>
      <c r="AW484" s="12">
        <v>-7.1202787116205339</v>
      </c>
    </row>
    <row r="485" spans="46:49" x14ac:dyDescent="0.2">
      <c r="AT485">
        <v>478</v>
      </c>
      <c r="AU485" s="12">
        <v>-5.8469837492429315</v>
      </c>
      <c r="AV485" s="12">
        <v>-11.832852684454071</v>
      </c>
      <c r="AW485" s="12">
        <v>25.752018541003377</v>
      </c>
    </row>
    <row r="486" spans="46:49" x14ac:dyDescent="0.2">
      <c r="AT486">
        <v>479</v>
      </c>
      <c r="AU486" s="12">
        <v>-0.9901881559821285</v>
      </c>
      <c r="AV486" s="12">
        <v>8.1474337950844475</v>
      </c>
      <c r="AW486" s="12">
        <v>-116.57273042589901</v>
      </c>
    </row>
    <row r="487" spans="46:49" x14ac:dyDescent="0.2">
      <c r="AT487">
        <v>480</v>
      </c>
      <c r="AU487" s="12">
        <v>4.0775337201872528</v>
      </c>
      <c r="AV487" s="12">
        <v>-17.049896373557637</v>
      </c>
      <c r="AW487" s="12">
        <v>-3.3414179847846848</v>
      </c>
    </row>
    <row r="488" spans="46:49" x14ac:dyDescent="0.2">
      <c r="AT488">
        <v>481</v>
      </c>
      <c r="AU488" s="12">
        <v>4.1187899239548864</v>
      </c>
      <c r="AV488" s="12">
        <v>0.46792889204022059</v>
      </c>
      <c r="AW488" s="12">
        <v>-10.176617841671257</v>
      </c>
    </row>
    <row r="489" spans="46:49" x14ac:dyDescent="0.2">
      <c r="AT489">
        <v>482</v>
      </c>
      <c r="AU489" s="12">
        <v>-6.3261329649390889</v>
      </c>
      <c r="AV489" s="12">
        <v>0.70597035979452583</v>
      </c>
      <c r="AW489" s="12">
        <v>-5.830245696459099</v>
      </c>
    </row>
    <row r="490" spans="46:49" x14ac:dyDescent="0.2">
      <c r="AT490">
        <v>483</v>
      </c>
      <c r="AU490" s="12">
        <v>-8.9783874304503275</v>
      </c>
      <c r="AV490" s="12">
        <v>-6.8025419037999901</v>
      </c>
      <c r="AW490" s="12">
        <v>-17.058637186921295</v>
      </c>
    </row>
    <row r="491" spans="46:49" x14ac:dyDescent="0.2">
      <c r="AT491">
        <v>484</v>
      </c>
      <c r="AU491" s="12">
        <v>6.0427072015360768</v>
      </c>
      <c r="AV491" s="12">
        <v>-25.306380424863292</v>
      </c>
      <c r="AW491" s="12">
        <v>0.9812060447476576</v>
      </c>
    </row>
    <row r="492" spans="46:49" x14ac:dyDescent="0.2">
      <c r="AT492">
        <v>485</v>
      </c>
      <c r="AU492" s="12">
        <v>13.954878421534994</v>
      </c>
      <c r="AV492" s="12">
        <v>-3.2414155214622871</v>
      </c>
      <c r="AW492" s="12">
        <v>9.9535215963695762</v>
      </c>
    </row>
    <row r="493" spans="46:49" x14ac:dyDescent="0.2">
      <c r="AT493">
        <v>486</v>
      </c>
      <c r="AU493" s="12">
        <v>7.6849036142645684</v>
      </c>
      <c r="AV493" s="12">
        <v>-2.8271827234745595</v>
      </c>
      <c r="AW493" s="12">
        <v>9.0739040905544748</v>
      </c>
    </row>
    <row r="494" spans="46:49" x14ac:dyDescent="0.2">
      <c r="AT494">
        <v>487</v>
      </c>
      <c r="AU494" s="12">
        <v>-4.0365892828474337</v>
      </c>
      <c r="AV494" s="12">
        <v>-7.6027611023221695</v>
      </c>
      <c r="AW494" s="12">
        <v>7.3453186885736717</v>
      </c>
    </row>
    <row r="495" spans="46:49" x14ac:dyDescent="0.2">
      <c r="AT495">
        <v>488</v>
      </c>
      <c r="AU495" s="12">
        <v>3.1801176245986342</v>
      </c>
      <c r="AV495" s="12">
        <v>-15.729077399833596</v>
      </c>
      <c r="AW495" s="12">
        <v>-7.610250967486115</v>
      </c>
    </row>
    <row r="496" spans="46:49" x14ac:dyDescent="0.2">
      <c r="AT496">
        <v>489</v>
      </c>
      <c r="AU496" s="12">
        <v>-4.9285112363419508</v>
      </c>
      <c r="AV496" s="12">
        <v>-6.472970585697988</v>
      </c>
      <c r="AW496" s="12">
        <v>-32.024707787831538</v>
      </c>
    </row>
    <row r="497" spans="46:49" x14ac:dyDescent="0.2">
      <c r="AT497">
        <v>490</v>
      </c>
      <c r="AU497" s="12">
        <v>1.4706137996355513</v>
      </c>
      <c r="AV497" s="12">
        <v>32.656188199996812</v>
      </c>
      <c r="AW497" s="12">
        <v>-2.5610152449355921</v>
      </c>
    </row>
    <row r="498" spans="46:49" x14ac:dyDescent="0.2">
      <c r="AT498">
        <v>491</v>
      </c>
      <c r="AU498" s="12">
        <v>-3.6315354126485877</v>
      </c>
      <c r="AV498" s="12">
        <v>-6.9718552857896547</v>
      </c>
      <c r="AW498" s="12">
        <v>-16.885167208759444</v>
      </c>
    </row>
    <row r="499" spans="46:49" x14ac:dyDescent="0.2">
      <c r="AT499">
        <v>492</v>
      </c>
      <c r="AU499" s="12">
        <v>4.8373200210865193</v>
      </c>
      <c r="AV499" s="12">
        <v>3.8897628281468517</v>
      </c>
      <c r="AW499" s="12">
        <v>-17.38617571673613</v>
      </c>
    </row>
    <row r="500" spans="46:49" x14ac:dyDescent="0.2">
      <c r="AT500">
        <v>493</v>
      </c>
      <c r="AU500" s="12">
        <v>8.1530842068128866</v>
      </c>
      <c r="AV500" s="12">
        <v>17.250079084939859</v>
      </c>
      <c r="AW500" s="12">
        <v>-19.296599168391989</v>
      </c>
    </row>
    <row r="501" spans="46:49" x14ac:dyDescent="0.2">
      <c r="AT501">
        <v>494</v>
      </c>
      <c r="AU501" s="12">
        <v>7.1334330457425112</v>
      </c>
      <c r="AV501" s="12">
        <v>-6.9017924431070137</v>
      </c>
      <c r="AW501" s="12">
        <v>8.440530557451817</v>
      </c>
    </row>
    <row r="502" spans="46:49" x14ac:dyDescent="0.2">
      <c r="AT502">
        <v>495</v>
      </c>
      <c r="AU502" s="12">
        <v>-17.113270145963003</v>
      </c>
      <c r="AV502" s="12">
        <v>-7.5417016301603343</v>
      </c>
      <c r="AW502" s="12">
        <v>-9.8458078693120559</v>
      </c>
    </row>
    <row r="503" spans="46:49" x14ac:dyDescent="0.2">
      <c r="AT503">
        <v>496</v>
      </c>
      <c r="AU503" s="12">
        <v>-1.3607463302756624</v>
      </c>
      <c r="AV503" s="12">
        <v>-13.085770136020804</v>
      </c>
      <c r="AW503" s="12">
        <v>33.404612054465865</v>
      </c>
    </row>
    <row r="504" spans="46:49" x14ac:dyDescent="0.2">
      <c r="AT504">
        <v>497</v>
      </c>
      <c r="AU504" s="12">
        <v>-4.508184092920577</v>
      </c>
      <c r="AV504" s="12">
        <v>8.1215814163784827</v>
      </c>
      <c r="AW504" s="12">
        <v>-10.457098110722084</v>
      </c>
    </row>
    <row r="505" spans="46:49" x14ac:dyDescent="0.2">
      <c r="AT505">
        <v>498</v>
      </c>
      <c r="AU505" s="12">
        <v>7.8274309934355184</v>
      </c>
      <c r="AV505" s="12">
        <v>-12.356253737966464</v>
      </c>
      <c r="AW505" s="12">
        <v>-26.064013077183468</v>
      </c>
    </row>
    <row r="506" spans="46:49" x14ac:dyDescent="0.2">
      <c r="AT506">
        <v>499</v>
      </c>
      <c r="AU506" s="12">
        <v>-3.0922587944259052</v>
      </c>
      <c r="AV506" s="12">
        <v>-2.3202752318407862</v>
      </c>
      <c r="AW506" s="12">
        <v>-10.871584556685695</v>
      </c>
    </row>
    <row r="507" spans="46:49" x14ac:dyDescent="0.2">
      <c r="AT507">
        <v>500</v>
      </c>
      <c r="AU507" s="12">
        <v>-1.8880068308948581</v>
      </c>
      <c r="AV507" s="12">
        <v>-5.9329114831614369</v>
      </c>
      <c r="AW507" s="12">
        <v>6.0922179947723603</v>
      </c>
    </row>
    <row r="508" spans="46:49" x14ac:dyDescent="0.2">
      <c r="AT508">
        <v>501</v>
      </c>
      <c r="AU508" s="12">
        <v>16.761356848682883</v>
      </c>
      <c r="AV508" s="12">
        <v>10.906927298695006</v>
      </c>
      <c r="AW508" s="12">
        <v>-10.942660527549549</v>
      </c>
    </row>
    <row r="509" spans="46:49" x14ac:dyDescent="0.2">
      <c r="AT509">
        <v>502</v>
      </c>
      <c r="AU509" s="12">
        <v>-0.63988441680792041</v>
      </c>
      <c r="AV509" s="12">
        <v>5.475897565487287</v>
      </c>
      <c r="AW509" s="12">
        <v>9.097794587416244</v>
      </c>
    </row>
    <row r="510" spans="46:49" x14ac:dyDescent="0.2">
      <c r="AT510">
        <v>503</v>
      </c>
      <c r="AU510" s="12">
        <v>-1.0593428881211537</v>
      </c>
      <c r="AV510" s="12">
        <v>-19.861298257692663</v>
      </c>
      <c r="AW510" s="12">
        <v>9.0524967591240806</v>
      </c>
    </row>
    <row r="511" spans="46:49" x14ac:dyDescent="0.2">
      <c r="AT511">
        <v>504</v>
      </c>
      <c r="AU511" s="12">
        <v>-4.037804560040696</v>
      </c>
      <c r="AV511" s="12">
        <v>25.250533479612002</v>
      </c>
      <c r="AW511" s="12">
        <v>-5.0035940143214201</v>
      </c>
    </row>
    <row r="512" spans="46:49" x14ac:dyDescent="0.2">
      <c r="AT512">
        <v>505</v>
      </c>
      <c r="AU512" s="12">
        <v>-4.1951305175820837</v>
      </c>
      <c r="AV512" s="12">
        <v>5.8193535797589835</v>
      </c>
      <c r="AW512" s="12">
        <v>0.22428905995650925</v>
      </c>
    </row>
    <row r="513" spans="46:49" x14ac:dyDescent="0.2">
      <c r="AT513">
        <v>506</v>
      </c>
      <c r="AU513" s="12">
        <v>2.1650214449954244</v>
      </c>
      <c r="AV513" s="12">
        <v>-2.4888348338246225</v>
      </c>
      <c r="AW513" s="12">
        <v>20.332433362995687</v>
      </c>
    </row>
    <row r="514" spans="46:49" x14ac:dyDescent="0.2">
      <c r="AT514">
        <v>507</v>
      </c>
      <c r="AU514" s="12">
        <v>5.4945005090855625</v>
      </c>
      <c r="AV514" s="12">
        <v>-1.4077352868807946</v>
      </c>
      <c r="AW514" s="12">
        <v>17.321932177303417</v>
      </c>
    </row>
    <row r="515" spans="46:49" x14ac:dyDescent="0.2">
      <c r="AT515">
        <v>508</v>
      </c>
      <c r="AU515" s="12">
        <v>-8.8778772039733607</v>
      </c>
      <c r="AV515" s="12">
        <v>-3.1065734658027186</v>
      </c>
      <c r="AW515" s="12">
        <v>22.06849322206606</v>
      </c>
    </row>
    <row r="516" spans="46:49" x14ac:dyDescent="0.2">
      <c r="AT516">
        <v>509</v>
      </c>
      <c r="AU516" s="12">
        <v>1.0263010103619703</v>
      </c>
      <c r="AV516" s="12">
        <v>-46.687874577896984</v>
      </c>
      <c r="AW516" s="12">
        <v>-15.413212851977612</v>
      </c>
    </row>
    <row r="517" spans="46:49" x14ac:dyDescent="0.2">
      <c r="AT517">
        <v>510</v>
      </c>
      <c r="AU517" s="12">
        <v>-2.4071455912846771</v>
      </c>
      <c r="AV517" s="12">
        <v>11.168602776717815</v>
      </c>
      <c r="AW517" s="12">
        <v>-18.205512984419819</v>
      </c>
    </row>
    <row r="518" spans="46:49" x14ac:dyDescent="0.2">
      <c r="AT518">
        <v>511</v>
      </c>
      <c r="AU518" s="12">
        <v>-26.675928499351123</v>
      </c>
      <c r="AV518" s="12">
        <v>-41.289053995254712</v>
      </c>
      <c r="AW518" s="12">
        <v>-90.862736361791775</v>
      </c>
    </row>
    <row r="519" spans="46:49" x14ac:dyDescent="0.2">
      <c r="AT519">
        <v>512</v>
      </c>
      <c r="AU519" s="12">
        <v>-5.4328437943043227E-2</v>
      </c>
      <c r="AV519" s="12">
        <v>31.312735549299216</v>
      </c>
      <c r="AW519" s="12">
        <v>-20.74949626413256</v>
      </c>
    </row>
    <row r="520" spans="46:49" x14ac:dyDescent="0.2">
      <c r="AT520">
        <v>513</v>
      </c>
      <c r="AU520" s="12">
        <v>-1.2185826149904297</v>
      </c>
      <c r="AV520" s="12">
        <v>-0.30847847123202266</v>
      </c>
      <c r="AW520" s="12">
        <v>-3.2047726919346444</v>
      </c>
    </row>
    <row r="521" spans="46:49" x14ac:dyDescent="0.2">
      <c r="AT521">
        <v>514</v>
      </c>
      <c r="AU521" s="12">
        <v>-0.76298254283027012</v>
      </c>
      <c r="AV521" s="12">
        <v>0.51838726980775096</v>
      </c>
      <c r="AW521" s="12">
        <v>-23.83704774779412</v>
      </c>
    </row>
    <row r="522" spans="46:49" x14ac:dyDescent="0.2">
      <c r="AT522">
        <v>515</v>
      </c>
      <c r="AU522" s="12">
        <v>-3.2828116727893493E-2</v>
      </c>
      <c r="AV522" s="12">
        <v>20.625095491100435</v>
      </c>
      <c r="AW522" s="12">
        <v>10.721266830960472</v>
      </c>
    </row>
    <row r="523" spans="46:49" x14ac:dyDescent="0.2">
      <c r="AT523">
        <v>516</v>
      </c>
      <c r="AU523" s="12">
        <v>-0.4478694689040007</v>
      </c>
      <c r="AV523" s="12">
        <v>9.5095647496987272</v>
      </c>
      <c r="AW523" s="12">
        <v>0.17816869131670263</v>
      </c>
    </row>
    <row r="524" spans="46:49" x14ac:dyDescent="0.2">
      <c r="AT524">
        <v>517</v>
      </c>
      <c r="AU524" s="12">
        <v>-2.3696489756024257</v>
      </c>
      <c r="AV524" s="12">
        <v>-0.52627959565259741</v>
      </c>
      <c r="AW524" s="12">
        <v>1.6182808825782897</v>
      </c>
    </row>
    <row r="525" spans="46:49" x14ac:dyDescent="0.2">
      <c r="AT525">
        <v>518</v>
      </c>
      <c r="AU525" s="12">
        <v>-7.1541361601594904</v>
      </c>
      <c r="AV525" s="12">
        <v>4.2512608182201381</v>
      </c>
      <c r="AW525" s="12">
        <v>-58.235897103629199</v>
      </c>
    </row>
    <row r="526" spans="46:49" x14ac:dyDescent="0.2">
      <c r="AT526">
        <v>519</v>
      </c>
      <c r="AU526" s="12">
        <v>26.511917501327204</v>
      </c>
      <c r="AV526" s="12">
        <v>15.579328797466099</v>
      </c>
      <c r="AW526" s="12">
        <v>33.545375330870769</v>
      </c>
    </row>
    <row r="527" spans="46:49" x14ac:dyDescent="0.2">
      <c r="AT527">
        <v>520</v>
      </c>
      <c r="AU527" s="12">
        <v>-2.653351824820974</v>
      </c>
      <c r="AV527" s="12">
        <v>-33.454131583511852</v>
      </c>
      <c r="AW527" s="12">
        <v>1.3606775928094406</v>
      </c>
    </row>
    <row r="528" spans="46:49" x14ac:dyDescent="0.2">
      <c r="AT528">
        <v>521</v>
      </c>
      <c r="AU528" s="12">
        <v>2.7424622152216482</v>
      </c>
      <c r="AV528" s="12">
        <v>-59.322129088269939</v>
      </c>
      <c r="AW528" s="12">
        <v>-9.7072895164208273</v>
      </c>
    </row>
    <row r="529" spans="46:49" x14ac:dyDescent="0.2">
      <c r="AT529">
        <v>522</v>
      </c>
      <c r="AU529" s="12">
        <v>1.6097080580110548</v>
      </c>
      <c r="AV529" s="12">
        <v>3.4129329421873216</v>
      </c>
      <c r="AW529" s="12">
        <v>-14.051696911790318</v>
      </c>
    </row>
    <row r="530" spans="46:49" x14ac:dyDescent="0.2">
      <c r="AT530">
        <v>523</v>
      </c>
      <c r="AU530" s="12">
        <v>4.0877113073937243</v>
      </c>
      <c r="AV530" s="12">
        <v>4.7670262039900075</v>
      </c>
      <c r="AW530" s="12">
        <v>-4.8970622990736681</v>
      </c>
    </row>
    <row r="531" spans="46:49" x14ac:dyDescent="0.2">
      <c r="AT531">
        <v>524</v>
      </c>
      <c r="AU531" s="12">
        <v>-12.672122170141623</v>
      </c>
      <c r="AV531" s="12">
        <v>-19.108226081504057</v>
      </c>
      <c r="AW531" s="12">
        <v>34.071352000285565</v>
      </c>
    </row>
    <row r="532" spans="46:49" x14ac:dyDescent="0.2">
      <c r="AT532">
        <v>525</v>
      </c>
      <c r="AU532" s="12">
        <v>24.792166458369934</v>
      </c>
      <c r="AV532" s="12">
        <v>-6.8414260811319529</v>
      </c>
      <c r="AW532" s="12">
        <v>11.920239130455768</v>
      </c>
    </row>
    <row r="533" spans="46:49" x14ac:dyDescent="0.2">
      <c r="AT533">
        <v>526</v>
      </c>
      <c r="AU533" s="12">
        <v>-0.41298904576173517</v>
      </c>
      <c r="AV533" s="12">
        <v>-12.375713698709566</v>
      </c>
      <c r="AW533" s="12">
        <v>5.6892970687783633</v>
      </c>
    </row>
    <row r="534" spans="46:49" x14ac:dyDescent="0.2">
      <c r="AT534">
        <v>527</v>
      </c>
      <c r="AU534" s="12">
        <v>0.18326650784578924</v>
      </c>
      <c r="AV534" s="12">
        <v>9.8316405158914026</v>
      </c>
      <c r="AW534" s="12">
        <v>-1.1018638350125112</v>
      </c>
    </row>
    <row r="535" spans="46:49" x14ac:dyDescent="0.2">
      <c r="AT535">
        <v>528</v>
      </c>
      <c r="AU535" s="12">
        <v>4.939558416979426</v>
      </c>
      <c r="AV535" s="12">
        <v>-2.6130060344415011</v>
      </c>
      <c r="AW535" s="12">
        <v>-29.174542189233186</v>
      </c>
    </row>
    <row r="536" spans="46:49" x14ac:dyDescent="0.2">
      <c r="AT536">
        <v>529</v>
      </c>
      <c r="AU536" s="12">
        <v>-5.9326371024994308E-2</v>
      </c>
      <c r="AV536" s="12">
        <v>-8.1383274008726723</v>
      </c>
      <c r="AW536" s="12">
        <v>-51.844334936695759</v>
      </c>
    </row>
    <row r="537" spans="46:49" x14ac:dyDescent="0.2">
      <c r="AT537">
        <v>530</v>
      </c>
      <c r="AU537" s="12">
        <v>-8.9700959463172065</v>
      </c>
      <c r="AV537" s="12">
        <v>-1.9537418494622871</v>
      </c>
      <c r="AW537" s="12">
        <v>11.544787863549603</v>
      </c>
    </row>
    <row r="538" spans="46:49" x14ac:dyDescent="0.2">
      <c r="AT538">
        <v>531</v>
      </c>
      <c r="AU538" s="12">
        <v>14.806558463360966</v>
      </c>
      <c r="AV538" s="12">
        <v>1.8884800976068916</v>
      </c>
      <c r="AW538" s="12">
        <v>13.153414837417285</v>
      </c>
    </row>
    <row r="539" spans="46:49" x14ac:dyDescent="0.2">
      <c r="AT539">
        <v>532</v>
      </c>
      <c r="AU539" s="12">
        <v>-8.8757562835608308</v>
      </c>
      <c r="AV539" s="12">
        <v>-3.8234309306674472</v>
      </c>
      <c r="AW539" s="12">
        <v>-7.1569701382618307</v>
      </c>
    </row>
    <row r="540" spans="46:49" x14ac:dyDescent="0.2">
      <c r="AT540">
        <v>533</v>
      </c>
      <c r="AU540" s="12">
        <v>-3.0035919065392749</v>
      </c>
      <c r="AV540" s="12">
        <v>39.150917418579645</v>
      </c>
      <c r="AW540" s="12">
        <v>-8.3530164401167823</v>
      </c>
    </row>
    <row r="541" spans="46:49" x14ac:dyDescent="0.2">
      <c r="AT541">
        <v>534</v>
      </c>
      <c r="AU541" s="12">
        <v>-2.287517031935117</v>
      </c>
      <c r="AV541" s="12">
        <v>-3.6160567083275539</v>
      </c>
      <c r="AW541" s="12">
        <v>-34.27734812237788</v>
      </c>
    </row>
    <row r="542" spans="46:49" x14ac:dyDescent="0.2">
      <c r="AT542">
        <v>535</v>
      </c>
      <c r="AU542" s="12">
        <v>1.0238984933553645</v>
      </c>
      <c r="AV542" s="12">
        <v>3.2304482624300244</v>
      </c>
      <c r="AW542" s="12">
        <v>3.7453038419941911</v>
      </c>
    </row>
    <row r="543" spans="46:49" x14ac:dyDescent="0.2">
      <c r="AT543">
        <v>536</v>
      </c>
      <c r="AU543" s="12">
        <v>3.8665551305118173</v>
      </c>
      <c r="AV543" s="12">
        <v>-22.099180357711138</v>
      </c>
      <c r="AW543" s="12">
        <v>4.4146117445905544</v>
      </c>
    </row>
    <row r="544" spans="46:49" x14ac:dyDescent="0.2">
      <c r="AT544">
        <v>537</v>
      </c>
      <c r="AU544" s="12">
        <v>4.3185190804331439</v>
      </c>
      <c r="AV544" s="12">
        <v>-13.599838923977607</v>
      </c>
      <c r="AW544" s="12">
        <v>-15.211485003998487</v>
      </c>
    </row>
    <row r="545" spans="46:49" x14ac:dyDescent="0.2">
      <c r="AT545">
        <v>538</v>
      </c>
      <c r="AU545" s="12">
        <v>-6.6899921468452925</v>
      </c>
      <c r="AV545" s="12">
        <v>-2.9945430011950367</v>
      </c>
      <c r="AW545" s="12">
        <v>-2.2167453179100938</v>
      </c>
    </row>
    <row r="546" spans="46:49" x14ac:dyDescent="0.2">
      <c r="AT546">
        <v>539</v>
      </c>
      <c r="AU546" s="12">
        <v>-9.5380446419390257</v>
      </c>
      <c r="AV546" s="12">
        <v>-4.7303224745026267</v>
      </c>
      <c r="AW546" s="12">
        <v>-25.277502963012193</v>
      </c>
    </row>
    <row r="547" spans="46:49" x14ac:dyDescent="0.2">
      <c r="AT547">
        <v>540</v>
      </c>
      <c r="AU547" s="12">
        <v>-5.9035396583761592</v>
      </c>
      <c r="AV547" s="12">
        <v>15.053472422097977</v>
      </c>
      <c r="AW547" s="12">
        <v>-10.433401824480981</v>
      </c>
    </row>
    <row r="548" spans="46:49" x14ac:dyDescent="0.2">
      <c r="AT548">
        <v>541</v>
      </c>
      <c r="AU548" s="12">
        <v>-1.0414045022028164</v>
      </c>
      <c r="AV548" s="12">
        <v>6.2927658547685885</v>
      </c>
      <c r="AW548" s="12">
        <v>-9.0120887792417701</v>
      </c>
    </row>
    <row r="549" spans="46:49" x14ac:dyDescent="0.2">
      <c r="AT549">
        <v>542</v>
      </c>
      <c r="AU549" s="12">
        <v>-0.13015446157016958</v>
      </c>
      <c r="AV549" s="12">
        <v>16.757591703824719</v>
      </c>
      <c r="AW549" s="12">
        <v>-62.747112616821731</v>
      </c>
    </row>
    <row r="550" spans="46:49" x14ac:dyDescent="0.2">
      <c r="AT550">
        <v>543</v>
      </c>
      <c r="AU550" s="12">
        <v>0.40402635561003242</v>
      </c>
      <c r="AV550" s="12">
        <v>6.0932980808977719</v>
      </c>
      <c r="AW550" s="12">
        <v>-10.097037626843127</v>
      </c>
    </row>
    <row r="551" spans="46:49" x14ac:dyDescent="0.2">
      <c r="AT551">
        <v>544</v>
      </c>
      <c r="AU551" s="12">
        <v>-1.781800500246812</v>
      </c>
      <c r="AV551" s="12">
        <v>16.114236702522565</v>
      </c>
      <c r="AW551" s="12">
        <v>-9.5779743123286067</v>
      </c>
    </row>
    <row r="552" spans="46:49" x14ac:dyDescent="0.2">
      <c r="AT552">
        <v>545</v>
      </c>
      <c r="AU552" s="12">
        <v>-9.6477839715748068</v>
      </c>
      <c r="AV552" s="12">
        <v>-16.926555004559418</v>
      </c>
      <c r="AW552" s="12">
        <v>-5.7380012352522405</v>
      </c>
    </row>
    <row r="553" spans="46:49" x14ac:dyDescent="0.2">
      <c r="AT553">
        <v>546</v>
      </c>
      <c r="AU553" s="12">
        <v>-3.1637288380277178</v>
      </c>
      <c r="AV553" s="12">
        <v>-19.854473763685302</v>
      </c>
      <c r="AW553" s="12">
        <v>-23.284168283120962</v>
      </c>
    </row>
    <row r="554" spans="46:49" x14ac:dyDescent="0.2">
      <c r="AT554">
        <v>547</v>
      </c>
      <c r="AU554" s="12">
        <v>-3.8673332997415333</v>
      </c>
      <c r="AV554" s="12">
        <v>-3.2843041495022165</v>
      </c>
      <c r="AW554" s="12">
        <v>-25.604839476833565</v>
      </c>
    </row>
    <row r="555" spans="46:49" x14ac:dyDescent="0.2">
      <c r="AT555">
        <v>548</v>
      </c>
      <c r="AU555" s="12">
        <v>-0.17081484523978538</v>
      </c>
      <c r="AV555" s="12">
        <v>-6.86278431596073</v>
      </c>
      <c r="AW555" s="12">
        <v>-5.2423723037328704</v>
      </c>
    </row>
    <row r="556" spans="46:49" x14ac:dyDescent="0.2">
      <c r="AT556">
        <v>549</v>
      </c>
      <c r="AU556" s="12">
        <v>-1.6202453586158994</v>
      </c>
      <c r="AV556" s="12">
        <v>-11.946701822482261</v>
      </c>
      <c r="AW556" s="12">
        <v>16.193819153659685</v>
      </c>
    </row>
    <row r="557" spans="46:49" x14ac:dyDescent="0.2">
      <c r="AT557">
        <v>550</v>
      </c>
      <c r="AU557" s="12">
        <v>-3.4531238945168363</v>
      </c>
      <c r="AV557" s="12">
        <v>-8.919943742203742</v>
      </c>
      <c r="AW557" s="12">
        <v>6.2664879977494339</v>
      </c>
    </row>
    <row r="558" spans="46:49" x14ac:dyDescent="0.2">
      <c r="AT558">
        <v>551</v>
      </c>
      <c r="AU558" s="12">
        <v>9.1702758669456728</v>
      </c>
      <c r="AV558" s="12">
        <v>4.9241088519067002</v>
      </c>
      <c r="AW558" s="12">
        <v>4.9485475661848861</v>
      </c>
    </row>
    <row r="559" spans="46:49" x14ac:dyDescent="0.2">
      <c r="AT559">
        <v>552</v>
      </c>
      <c r="AU559" s="12">
        <v>-2.0836713248523338</v>
      </c>
      <c r="AV559" s="12">
        <v>-14.449366309817425</v>
      </c>
      <c r="AW559" s="12">
        <v>13.67832829408948</v>
      </c>
    </row>
    <row r="560" spans="46:49" x14ac:dyDescent="0.2">
      <c r="AT560">
        <v>553</v>
      </c>
      <c r="AU560" s="12">
        <v>24.228969311867669</v>
      </c>
      <c r="AV560" s="12">
        <v>-3.994913867630502</v>
      </c>
      <c r="AW560" s="12">
        <v>-44.280158036664055</v>
      </c>
    </row>
    <row r="561" spans="46:49" x14ac:dyDescent="0.2">
      <c r="AT561">
        <v>554</v>
      </c>
      <c r="AU561" s="12">
        <v>2.3384177566646742</v>
      </c>
      <c r="AV561" s="12">
        <v>2.906325030705518</v>
      </c>
      <c r="AW561" s="12">
        <v>-2.9643054599665026</v>
      </c>
    </row>
    <row r="562" spans="46:49" x14ac:dyDescent="0.2">
      <c r="AT562">
        <v>555</v>
      </c>
      <c r="AU562" s="12">
        <v>-12.878760103554605</v>
      </c>
      <c r="AV562" s="12">
        <v>-43.967075106296534</v>
      </c>
      <c r="AW562" s="12">
        <v>-13.232541180600602</v>
      </c>
    </row>
    <row r="563" spans="46:49" x14ac:dyDescent="0.2">
      <c r="AT563">
        <v>556</v>
      </c>
      <c r="AU563" s="12">
        <v>6.0159166373264243</v>
      </c>
      <c r="AV563" s="12">
        <v>-14.885409304380651</v>
      </c>
      <c r="AW563" s="12">
        <v>-1.5077369280579733</v>
      </c>
    </row>
    <row r="564" spans="46:49" x14ac:dyDescent="0.2">
      <c r="AT564">
        <v>557</v>
      </c>
      <c r="AU564" s="12">
        <v>5.1688316205467943</v>
      </c>
      <c r="AV564" s="12">
        <v>-10.670928112159316</v>
      </c>
      <c r="AW564" s="12">
        <v>-23.117648005123165</v>
      </c>
    </row>
    <row r="565" spans="46:49" x14ac:dyDescent="0.2">
      <c r="AT565">
        <v>558</v>
      </c>
      <c r="AU565" s="12">
        <v>-8.0577410042338116</v>
      </c>
      <c r="AV565" s="12">
        <v>-5.876932797441162</v>
      </c>
      <c r="AW565" s="12">
        <v>-19.358919205923407</v>
      </c>
    </row>
    <row r="566" spans="46:49" x14ac:dyDescent="0.2">
      <c r="AT566">
        <v>559</v>
      </c>
      <c r="AU566" s="12">
        <v>3.489335222780702</v>
      </c>
      <c r="AV566" s="12">
        <v>4.5414117136935284</v>
      </c>
      <c r="AW566" s="12">
        <v>8.5663307736060794</v>
      </c>
    </row>
    <row r="567" spans="46:49" x14ac:dyDescent="0.2">
      <c r="AT567">
        <v>560</v>
      </c>
      <c r="AU567" s="12">
        <v>-1.1715537074323397</v>
      </c>
      <c r="AV567" s="12">
        <v>-7.4314569327047524</v>
      </c>
      <c r="AW567" s="12">
        <v>4.1897219274295621</v>
      </c>
    </row>
    <row r="568" spans="46:49" x14ac:dyDescent="0.2">
      <c r="AT568">
        <v>561</v>
      </c>
      <c r="AU568" s="12">
        <v>1.1096032816933754</v>
      </c>
      <c r="AV568" s="12">
        <v>2.3872432690130139</v>
      </c>
      <c r="AW568" s="12">
        <v>-0.59639650789456922</v>
      </c>
    </row>
    <row r="569" spans="46:49" x14ac:dyDescent="0.2">
      <c r="AT569">
        <v>562</v>
      </c>
      <c r="AU569" s="12">
        <v>-3.5396767394084323</v>
      </c>
      <c r="AV569" s="12">
        <v>12.084981422848708</v>
      </c>
      <c r="AW569" s="12">
        <v>-41.025225693559911</v>
      </c>
    </row>
    <row r="570" spans="46:49" x14ac:dyDescent="0.2">
      <c r="AT570">
        <v>563</v>
      </c>
      <c r="AU570" s="12">
        <v>5.968168327547736</v>
      </c>
      <c r="AV570" s="12">
        <v>15.539154317371484</v>
      </c>
      <c r="AW570" s="12">
        <v>-12.676989961578801</v>
      </c>
    </row>
    <row r="571" spans="46:49" x14ac:dyDescent="0.2">
      <c r="AT571">
        <v>564</v>
      </c>
      <c r="AU571" s="12">
        <v>0.35845826303275713</v>
      </c>
      <c r="AV571" s="12">
        <v>9.7166832332426196</v>
      </c>
      <c r="AW571" s="12">
        <v>5.3482198114685335</v>
      </c>
    </row>
    <row r="572" spans="46:49" x14ac:dyDescent="0.2">
      <c r="AT572">
        <v>565</v>
      </c>
      <c r="AU572" s="12">
        <v>-9.3890010003496638</v>
      </c>
      <c r="AV572" s="12">
        <v>46.637036623605681</v>
      </c>
      <c r="AW572" s="12">
        <v>-56.691230276055556</v>
      </c>
    </row>
    <row r="573" spans="46:49" x14ac:dyDescent="0.2">
      <c r="AT573">
        <v>566</v>
      </c>
      <c r="AU573" s="12">
        <v>-2.3502941029685944</v>
      </c>
      <c r="AV573" s="12">
        <v>1.5900309287928172</v>
      </c>
      <c r="AW573" s="12">
        <v>-17.764803022836457</v>
      </c>
    </row>
    <row r="574" spans="46:49" x14ac:dyDescent="0.2">
      <c r="AT574">
        <v>567</v>
      </c>
      <c r="AU574" s="12">
        <v>-1.6098702199218802</v>
      </c>
      <c r="AV574" s="12">
        <v>13.612887773765006</v>
      </c>
      <c r="AW574" s="12">
        <v>13.054355518204947</v>
      </c>
    </row>
    <row r="575" spans="46:49" x14ac:dyDescent="0.2">
      <c r="AT575">
        <v>568</v>
      </c>
      <c r="AU575" s="12">
        <v>3.4011948371893439</v>
      </c>
      <c r="AV575" s="12">
        <v>-8.1627232643820058</v>
      </c>
      <c r="AW575" s="12">
        <v>-3.4514935142576486</v>
      </c>
    </row>
    <row r="576" spans="46:49" x14ac:dyDescent="0.2">
      <c r="AT576">
        <v>569</v>
      </c>
      <c r="AU576" s="12">
        <v>-16.19524678081882</v>
      </c>
      <c r="AV576" s="12">
        <v>-12.821473785925637</v>
      </c>
      <c r="AW576" s="12">
        <v>-25.830653876848324</v>
      </c>
    </row>
    <row r="577" spans="46:49" x14ac:dyDescent="0.2">
      <c r="AT577">
        <v>570</v>
      </c>
      <c r="AU577" s="12">
        <v>6.009552396331757</v>
      </c>
      <c r="AV577" s="12">
        <v>1.8509024129052623</v>
      </c>
      <c r="AW577" s="12">
        <v>-1.5521514409655253</v>
      </c>
    </row>
    <row r="578" spans="46:49" x14ac:dyDescent="0.2">
      <c r="AT578">
        <v>571</v>
      </c>
      <c r="AU578" s="12">
        <v>-5.4999340666462286</v>
      </c>
      <c r="AV578" s="12">
        <v>6.4487789070285269</v>
      </c>
      <c r="AW578" s="12">
        <v>-47.415763873395797</v>
      </c>
    </row>
    <row r="579" spans="46:49" x14ac:dyDescent="0.2">
      <c r="AT579">
        <v>572</v>
      </c>
      <c r="AU579" s="12">
        <v>4.7879791631154278E-3</v>
      </c>
      <c r="AV579" s="12">
        <v>-0.1567983149904256</v>
      </c>
      <c r="AW579" s="12">
        <v>-36.211030995554935</v>
      </c>
    </row>
    <row r="580" spans="46:49" x14ac:dyDescent="0.2">
      <c r="AT580">
        <v>573</v>
      </c>
      <c r="AU580" s="12">
        <v>-8.1401878261154526</v>
      </c>
      <c r="AV580" s="12">
        <v>-18.673012482227158</v>
      </c>
      <c r="AW580" s="12">
        <v>-6.6373273247551072</v>
      </c>
    </row>
    <row r="581" spans="46:49" x14ac:dyDescent="0.2">
      <c r="AT581">
        <v>574</v>
      </c>
      <c r="AU581" s="12">
        <v>2.4538846185313021</v>
      </c>
      <c r="AV581" s="12">
        <v>-22.501856447034925</v>
      </c>
      <c r="AW581" s="12">
        <v>23.313508427665777</v>
      </c>
    </row>
    <row r="582" spans="46:49" x14ac:dyDescent="0.2">
      <c r="AT582">
        <v>575</v>
      </c>
      <c r="AU582" s="12">
        <v>-4.0210820410062773</v>
      </c>
      <c r="AV582" s="12">
        <v>-23.460792402597164</v>
      </c>
      <c r="AW582" s="12">
        <v>-13.12294384264942</v>
      </c>
    </row>
    <row r="583" spans="46:49" x14ac:dyDescent="0.2">
      <c r="AT583">
        <v>576</v>
      </c>
      <c r="AU583" s="12">
        <v>-8.5692036965830649</v>
      </c>
      <c r="AV583" s="12">
        <v>-17.860037236679361</v>
      </c>
      <c r="AW583" s="12">
        <v>1.4357906773840023</v>
      </c>
    </row>
    <row r="584" spans="46:49" x14ac:dyDescent="0.2">
      <c r="AT584">
        <v>577</v>
      </c>
      <c r="AU584" s="12">
        <v>2.4675582258986144</v>
      </c>
      <c r="AV584" s="12">
        <v>-11.06444836148618</v>
      </c>
      <c r="AW584" s="12">
        <v>-5.5306120068543443</v>
      </c>
    </row>
    <row r="585" spans="46:49" x14ac:dyDescent="0.2">
      <c r="AT585">
        <v>578</v>
      </c>
      <c r="AU585" s="12">
        <v>-0.48736974825640011</v>
      </c>
      <c r="AV585" s="12">
        <v>6.3183546019578714</v>
      </c>
      <c r="AW585" s="12">
        <v>-32.775836093130309</v>
      </c>
    </row>
    <row r="586" spans="46:49" x14ac:dyDescent="0.2">
      <c r="AT586">
        <v>579</v>
      </c>
      <c r="AU586" s="12">
        <v>1.8505840513229872</v>
      </c>
      <c r="AV586" s="12">
        <v>9.9792182403340028</v>
      </c>
      <c r="AW586" s="12">
        <v>-23.190012940561282</v>
      </c>
    </row>
    <row r="587" spans="46:49" x14ac:dyDescent="0.2">
      <c r="AT587">
        <v>580</v>
      </c>
      <c r="AU587" s="12">
        <v>-3.5981195358867044</v>
      </c>
      <c r="AV587" s="12">
        <v>1.9090857927457876</v>
      </c>
      <c r="AW587" s="12">
        <v>42.40340907950938</v>
      </c>
    </row>
    <row r="588" spans="46:49" x14ac:dyDescent="0.2">
      <c r="AT588">
        <v>581</v>
      </c>
      <c r="AU588" s="12">
        <v>6.3636158881357616</v>
      </c>
      <c r="AV588" s="12">
        <v>-12.697899744369639</v>
      </c>
      <c r="AW588" s="12">
        <v>-1.2290880182737443</v>
      </c>
    </row>
    <row r="589" spans="46:49" x14ac:dyDescent="0.2">
      <c r="AT589">
        <v>582</v>
      </c>
      <c r="AU589" s="12">
        <v>2.0514009202920507</v>
      </c>
      <c r="AV589" s="12">
        <v>-1.2645342593019435</v>
      </c>
      <c r="AW589" s="12">
        <v>-6.0176480378857784</v>
      </c>
    </row>
    <row r="590" spans="46:49" x14ac:dyDescent="0.2">
      <c r="AT590">
        <v>583</v>
      </c>
      <c r="AU590" s="12">
        <v>1.1122660924691732</v>
      </c>
      <c r="AV590" s="12">
        <v>-8.2139757547155359</v>
      </c>
      <c r="AW590" s="12">
        <v>-15.149062530024841</v>
      </c>
    </row>
    <row r="591" spans="46:49" x14ac:dyDescent="0.2">
      <c r="AT591">
        <v>584</v>
      </c>
      <c r="AU591" s="12">
        <v>1.3755222836410685</v>
      </c>
      <c r="AV591" s="12">
        <v>-2.2482040939648158</v>
      </c>
      <c r="AW591" s="12">
        <v>27.242214319142892</v>
      </c>
    </row>
    <row r="592" spans="46:49" x14ac:dyDescent="0.2">
      <c r="AT592">
        <v>585</v>
      </c>
      <c r="AU592" s="12">
        <v>6.3656754847898123</v>
      </c>
      <c r="AV592" s="12">
        <v>2.22318271466255</v>
      </c>
      <c r="AW592" s="12">
        <v>-27.022001654040611</v>
      </c>
    </row>
    <row r="593" spans="46:49" x14ac:dyDescent="0.2">
      <c r="AT593">
        <v>586</v>
      </c>
      <c r="AU593" s="12">
        <v>5.3432546390889852</v>
      </c>
      <c r="AV593" s="12">
        <v>-8.4718689523381876</v>
      </c>
      <c r="AW593" s="12">
        <v>3.7762082593855477</v>
      </c>
    </row>
    <row r="594" spans="46:49" x14ac:dyDescent="0.2">
      <c r="AT594">
        <v>587</v>
      </c>
      <c r="AU594" s="12">
        <v>-8.3686291379197986</v>
      </c>
      <c r="AV594" s="12">
        <v>-1.105531782595875</v>
      </c>
      <c r="AW594" s="12">
        <v>-23.9679169117125</v>
      </c>
    </row>
    <row r="595" spans="46:49" x14ac:dyDescent="0.2">
      <c r="AT595">
        <v>588</v>
      </c>
      <c r="AU595" s="12">
        <v>-8.8234912856855363</v>
      </c>
      <c r="AV595" s="12">
        <v>-7.5265545761396586</v>
      </c>
      <c r="AW595" s="12">
        <v>-18.430941196656526</v>
      </c>
    </row>
    <row r="596" spans="46:49" x14ac:dyDescent="0.2">
      <c r="AT596">
        <v>589</v>
      </c>
      <c r="AU596" s="12">
        <v>3.5847963430111962</v>
      </c>
      <c r="AV596" s="12">
        <v>-9.4760094310554699</v>
      </c>
      <c r="AW596" s="12">
        <v>-7.2402410926327025</v>
      </c>
    </row>
    <row r="597" spans="46:49" x14ac:dyDescent="0.2">
      <c r="AT597">
        <v>590</v>
      </c>
      <c r="AU597" s="12">
        <v>3.922569755621335</v>
      </c>
      <c r="AV597" s="12">
        <v>13.180765444448495</v>
      </c>
      <c r="AW597" s="12">
        <v>-5.0323215145802909</v>
      </c>
    </row>
    <row r="598" spans="46:49" x14ac:dyDescent="0.2">
      <c r="AT598">
        <v>591</v>
      </c>
      <c r="AU598" s="12">
        <v>-0.22437720031074018</v>
      </c>
      <c r="AV598" s="12">
        <v>-12.360267116291741</v>
      </c>
      <c r="AW598" s="12">
        <v>3.3906488086474944</v>
      </c>
    </row>
    <row r="599" spans="46:49" x14ac:dyDescent="0.2">
      <c r="AT599">
        <v>592</v>
      </c>
      <c r="AU599" s="12">
        <v>-3.5265829177710515</v>
      </c>
      <c r="AV599" s="12">
        <v>0.44955830262641955</v>
      </c>
      <c r="AW599" s="12">
        <v>0.10992651366827046</v>
      </c>
    </row>
    <row r="600" spans="46:49" x14ac:dyDescent="0.2">
      <c r="AT600">
        <v>593</v>
      </c>
      <c r="AU600" s="12">
        <v>5.7483813862267912</v>
      </c>
      <c r="AV600" s="12">
        <v>17.124306223390722</v>
      </c>
      <c r="AW600" s="12">
        <v>-4.2464821235100674</v>
      </c>
    </row>
    <row r="601" spans="46:49" x14ac:dyDescent="0.2">
      <c r="AT601">
        <v>594</v>
      </c>
      <c r="AU601" s="12">
        <v>-2.2767808630877675</v>
      </c>
      <c r="AV601" s="12">
        <v>-12.245388222285397</v>
      </c>
      <c r="AW601" s="12">
        <v>-37.94538996296609</v>
      </c>
    </row>
    <row r="602" spans="46:49" x14ac:dyDescent="0.2">
      <c r="AT602">
        <v>595</v>
      </c>
      <c r="AU602" s="12">
        <v>2.8910301674336298</v>
      </c>
      <c r="AV602" s="12">
        <v>34.105638833537768</v>
      </c>
      <c r="AW602" s="12">
        <v>12.762971539834227</v>
      </c>
    </row>
    <row r="603" spans="46:49" x14ac:dyDescent="0.2">
      <c r="AT603">
        <v>596</v>
      </c>
      <c r="AU603" s="12">
        <v>-0.50180030149049082</v>
      </c>
      <c r="AV603" s="12">
        <v>2.390739272219037</v>
      </c>
      <c r="AW603" s="12">
        <v>0.91520014092861046</v>
      </c>
    </row>
    <row r="604" spans="46:49" x14ac:dyDescent="0.2">
      <c r="AT604">
        <v>597</v>
      </c>
      <c r="AU604" s="12">
        <v>-3.5518097691089574</v>
      </c>
      <c r="AV604" s="12">
        <v>1.2683075285670349</v>
      </c>
      <c r="AW604" s="12">
        <v>8.8887275925604889</v>
      </c>
    </row>
    <row r="605" spans="46:49" x14ac:dyDescent="0.2">
      <c r="AT605">
        <v>598</v>
      </c>
      <c r="AU605" s="12">
        <v>4.6970626564670717</v>
      </c>
      <c r="AV605" s="12">
        <v>5.8020818748575067</v>
      </c>
      <c r="AW605" s="12">
        <v>-19.600925923582288</v>
      </c>
    </row>
    <row r="606" spans="46:49" x14ac:dyDescent="0.2">
      <c r="AT606">
        <v>599</v>
      </c>
      <c r="AU606" s="12">
        <v>-3.5519826417856248</v>
      </c>
      <c r="AV606" s="12">
        <v>-31.162514910918741</v>
      </c>
      <c r="AW606" s="12">
        <v>15.34121485529243</v>
      </c>
    </row>
    <row r="607" spans="46:49" x14ac:dyDescent="0.2">
      <c r="AT607">
        <v>600</v>
      </c>
      <c r="AU607" s="12">
        <v>8.2389556838021463</v>
      </c>
      <c r="AV607" s="12">
        <v>3.2334519897287333</v>
      </c>
      <c r="AW607" s="12">
        <v>-8.6897223085021196</v>
      </c>
    </row>
    <row r="608" spans="46:49" x14ac:dyDescent="0.2">
      <c r="AT608">
        <v>601</v>
      </c>
      <c r="AU608" s="12">
        <v>-3.0608634578510157</v>
      </c>
      <c r="AV608" s="12">
        <v>23.181347935861048</v>
      </c>
      <c r="AW608" s="12">
        <v>7.899657974279636</v>
      </c>
    </row>
    <row r="609" spans="46:49" x14ac:dyDescent="0.2">
      <c r="AT609">
        <v>602</v>
      </c>
      <c r="AU609" s="12">
        <v>3.1706638591827298E-2</v>
      </c>
      <c r="AV609" s="12">
        <v>21.914655799551138</v>
      </c>
      <c r="AW609" s="12">
        <v>21.010114825629781</v>
      </c>
    </row>
    <row r="610" spans="46:49" x14ac:dyDescent="0.2">
      <c r="AT610">
        <v>603</v>
      </c>
      <c r="AU610" s="12">
        <v>5.0324029075802068</v>
      </c>
      <c r="AV610" s="12">
        <v>46.331613381490044</v>
      </c>
      <c r="AW610" s="12">
        <v>10.79549899527264</v>
      </c>
    </row>
    <row r="611" spans="46:49" x14ac:dyDescent="0.2">
      <c r="AT611">
        <v>604</v>
      </c>
      <c r="AU611" s="12">
        <v>-8.5198999758577241</v>
      </c>
      <c r="AV611" s="12">
        <v>16.567097804645062</v>
      </c>
      <c r="AW611" s="12">
        <v>-2.1354972927266243</v>
      </c>
    </row>
    <row r="612" spans="46:49" x14ac:dyDescent="0.2">
      <c r="AT612">
        <v>605</v>
      </c>
      <c r="AU612" s="12">
        <v>-9.982160785266311</v>
      </c>
      <c r="AV612" s="12">
        <v>34.420894915547706</v>
      </c>
      <c r="AW612" s="12">
        <v>-6.1689284230023169</v>
      </c>
    </row>
    <row r="613" spans="46:49" x14ac:dyDescent="0.2">
      <c r="AT613">
        <v>606</v>
      </c>
      <c r="AU613" s="12">
        <v>3.7542728985040594</v>
      </c>
      <c r="AV613" s="12">
        <v>2.908082127133548</v>
      </c>
      <c r="AW613" s="12">
        <v>-26.559616983098195</v>
      </c>
    </row>
    <row r="614" spans="46:49" x14ac:dyDescent="0.2">
      <c r="AT614">
        <v>607</v>
      </c>
      <c r="AU614" s="12">
        <v>9.4011770940072381</v>
      </c>
      <c r="AV614" s="12">
        <v>-0.68692108841710364</v>
      </c>
      <c r="AW614" s="12">
        <v>-23.201399944799604</v>
      </c>
    </row>
    <row r="615" spans="46:49" x14ac:dyDescent="0.2">
      <c r="AT615">
        <v>608</v>
      </c>
      <c r="AU615" s="12">
        <v>-7.7559109254693546</v>
      </c>
      <c r="AV615" s="12">
        <v>-6.7633227946432743</v>
      </c>
      <c r="AW615" s="12">
        <v>0.16052816443007659</v>
      </c>
    </row>
    <row r="616" spans="46:49" x14ac:dyDescent="0.2">
      <c r="AT616">
        <v>609</v>
      </c>
      <c r="AU616" s="12">
        <v>2.4046880089789378</v>
      </c>
      <c r="AV616" s="12">
        <v>-50.453609742872132</v>
      </c>
      <c r="AW616" s="12">
        <v>-5.8034676075477174</v>
      </c>
    </row>
    <row r="617" spans="46:49" x14ac:dyDescent="0.2">
      <c r="AT617">
        <v>610</v>
      </c>
      <c r="AU617" s="12">
        <v>2.1513951763828736</v>
      </c>
      <c r="AV617" s="12">
        <v>-9.3102320714611668</v>
      </c>
      <c r="AW617" s="12">
        <v>14.872515122816221</v>
      </c>
    </row>
    <row r="618" spans="46:49" x14ac:dyDescent="0.2">
      <c r="AT618">
        <v>611</v>
      </c>
      <c r="AU618" s="12">
        <v>8.5762956922364513</v>
      </c>
      <c r="AV618" s="12">
        <v>-38.281604446628293</v>
      </c>
      <c r="AW618" s="12">
        <v>-8.2706210996285332</v>
      </c>
    </row>
    <row r="619" spans="46:49" x14ac:dyDescent="0.2">
      <c r="AT619">
        <v>612</v>
      </c>
      <c r="AU619" s="12">
        <v>-5.6813906528861997</v>
      </c>
      <c r="AV619" s="12">
        <v>11.685293738160809</v>
      </c>
      <c r="AW619" s="12">
        <v>-22.957133959423189</v>
      </c>
    </row>
    <row r="620" spans="46:49" x14ac:dyDescent="0.2">
      <c r="AT620">
        <v>613</v>
      </c>
      <c r="AU620" s="12">
        <v>8.485715715934079</v>
      </c>
      <c r="AV620" s="12">
        <v>-7.0955970125057304</v>
      </c>
      <c r="AW620" s="12">
        <v>-19.986012471043761</v>
      </c>
    </row>
    <row r="621" spans="46:49" x14ac:dyDescent="0.2">
      <c r="AT621">
        <v>614</v>
      </c>
      <c r="AU621" s="12">
        <v>-9.1935389977463249</v>
      </c>
      <c r="AV621" s="12">
        <v>-8.9986755247837653</v>
      </c>
      <c r="AW621" s="12">
        <v>-2.5426375276067841</v>
      </c>
    </row>
    <row r="622" spans="46:49" x14ac:dyDescent="0.2">
      <c r="AT622">
        <v>615</v>
      </c>
      <c r="AU622" s="12">
        <v>-9.5498117420368196</v>
      </c>
      <c r="AV622" s="12">
        <v>-6.797725659916293</v>
      </c>
      <c r="AW622" s="12">
        <v>2.0048719681497471</v>
      </c>
    </row>
    <row r="623" spans="46:49" x14ac:dyDescent="0.2">
      <c r="AT623">
        <v>616</v>
      </c>
      <c r="AU623" s="12">
        <v>9.3473513814770346</v>
      </c>
      <c r="AV623" s="12">
        <v>38.538258190318516</v>
      </c>
      <c r="AW623" s="12">
        <v>-14.533523394573184</v>
      </c>
    </row>
    <row r="624" spans="46:49" x14ac:dyDescent="0.2">
      <c r="AT624">
        <v>617</v>
      </c>
      <c r="AU624" s="12">
        <v>9.2921367553079772</v>
      </c>
      <c r="AV624" s="12">
        <v>8.3294083247491102</v>
      </c>
      <c r="AW624" s="12">
        <v>3.5389724533013212</v>
      </c>
    </row>
    <row r="625" spans="46:49" x14ac:dyDescent="0.2">
      <c r="AT625">
        <v>618</v>
      </c>
      <c r="AU625" s="12">
        <v>5.3016467581226134</v>
      </c>
      <c r="AV625" s="12">
        <v>-5.0915804341426885</v>
      </c>
      <c r="AW625" s="12">
        <v>0.35566382734708002</v>
      </c>
    </row>
    <row r="626" spans="46:49" x14ac:dyDescent="0.2">
      <c r="AT626">
        <v>619</v>
      </c>
      <c r="AU626" s="12">
        <v>4.1677091137121884</v>
      </c>
      <c r="AV626" s="12">
        <v>5.5953270330258595</v>
      </c>
      <c r="AW626" s="12">
        <v>-23.945699518442431</v>
      </c>
    </row>
    <row r="627" spans="46:49" x14ac:dyDescent="0.2">
      <c r="AT627">
        <v>620</v>
      </c>
      <c r="AU627" s="12">
        <v>-2.0025700194624707</v>
      </c>
      <c r="AV627" s="12">
        <v>-15.435113345249366</v>
      </c>
      <c r="AW627" s="12">
        <v>11.658261243882432</v>
      </c>
    </row>
    <row r="628" spans="46:49" x14ac:dyDescent="0.2">
      <c r="AT628">
        <v>621</v>
      </c>
      <c r="AU628" s="12">
        <v>4.7474073204202574</v>
      </c>
      <c r="AV628" s="12">
        <v>10.190337423632169</v>
      </c>
      <c r="AW628" s="12">
        <v>4.7127453183315664</v>
      </c>
    </row>
    <row r="629" spans="46:49" x14ac:dyDescent="0.2">
      <c r="AT629">
        <v>622</v>
      </c>
      <c r="AU629" s="12">
        <v>-2.034757991964339</v>
      </c>
      <c r="AV629" s="12">
        <v>-12.729815048690527</v>
      </c>
      <c r="AW629" s="12">
        <v>-21.811435391070273</v>
      </c>
    </row>
    <row r="630" spans="46:49" x14ac:dyDescent="0.2">
      <c r="AT630">
        <v>623</v>
      </c>
      <c r="AU630" s="12">
        <v>-4.8342929982826934</v>
      </c>
      <c r="AV630" s="12">
        <v>12.564818898037878</v>
      </c>
      <c r="AW630" s="12">
        <v>1.9727026767645757</v>
      </c>
    </row>
    <row r="631" spans="46:49" x14ac:dyDescent="0.2">
      <c r="AT631">
        <v>624</v>
      </c>
      <c r="AU631" s="12">
        <v>0.28275130543140192</v>
      </c>
      <c r="AV631" s="12">
        <v>7.2314615216606102</v>
      </c>
      <c r="AW631" s="12">
        <v>-0.80725397940506693</v>
      </c>
    </row>
    <row r="632" spans="46:49" x14ac:dyDescent="0.2">
      <c r="AT632">
        <v>625</v>
      </c>
      <c r="AU632" s="12">
        <v>2.5639612683487907</v>
      </c>
      <c r="AV632" s="12">
        <v>-5.0941242320005378</v>
      </c>
      <c r="AW632" s="12">
        <v>-12.949669973279537</v>
      </c>
    </row>
    <row r="633" spans="46:49" x14ac:dyDescent="0.2">
      <c r="AT633">
        <v>626</v>
      </c>
      <c r="AU633" s="12">
        <v>3.672447912384242</v>
      </c>
      <c r="AV633" s="12">
        <v>-3.9141995058671624</v>
      </c>
      <c r="AW633" s="12">
        <v>-24.485528621219171</v>
      </c>
    </row>
    <row r="634" spans="46:49" x14ac:dyDescent="0.2">
      <c r="AT634">
        <v>627</v>
      </c>
      <c r="AU634" s="12">
        <v>30.154118871925547</v>
      </c>
      <c r="AV634" s="12">
        <v>7.2869228599534512</v>
      </c>
      <c r="AW634" s="12">
        <v>-29.672946718476062</v>
      </c>
    </row>
    <row r="635" spans="46:49" x14ac:dyDescent="0.2">
      <c r="AT635">
        <v>628</v>
      </c>
      <c r="AU635" s="12">
        <v>1.3963847199536579</v>
      </c>
      <c r="AV635" s="12">
        <v>-16.058813981962018</v>
      </c>
      <c r="AW635" s="12">
        <v>-2.2307602610446442</v>
      </c>
    </row>
    <row r="636" spans="46:49" x14ac:dyDescent="0.2">
      <c r="AT636">
        <v>629</v>
      </c>
      <c r="AU636" s="12">
        <v>2.8079582095727109</v>
      </c>
      <c r="AV636" s="12">
        <v>-0.11978321888136013</v>
      </c>
      <c r="AW636" s="12">
        <v>-5.6539542196578232</v>
      </c>
    </row>
    <row r="637" spans="46:49" x14ac:dyDescent="0.2">
      <c r="AT637">
        <v>630</v>
      </c>
      <c r="AU637" s="12">
        <v>-8.4235690979629929</v>
      </c>
      <c r="AV637" s="12">
        <v>7.0788344567231691</v>
      </c>
      <c r="AW637" s="12">
        <v>3.0025370001781853</v>
      </c>
    </row>
    <row r="638" spans="46:49" x14ac:dyDescent="0.2">
      <c r="AT638">
        <v>631</v>
      </c>
      <c r="AU638" s="12">
        <v>1.6252220061909166</v>
      </c>
      <c r="AV638" s="12">
        <v>-40.034495165998848</v>
      </c>
      <c r="AW638" s="12">
        <v>-8.7497506770959497</v>
      </c>
    </row>
    <row r="639" spans="46:49" x14ac:dyDescent="0.2">
      <c r="AT639">
        <v>632</v>
      </c>
      <c r="AU639" s="12">
        <v>-4.535902498965882</v>
      </c>
      <c r="AV639" s="12">
        <v>-3.3831758435889649</v>
      </c>
      <c r="AW639" s="12">
        <v>-20.15987276033421</v>
      </c>
    </row>
    <row r="640" spans="46:49" x14ac:dyDescent="0.2">
      <c r="AT640">
        <v>633</v>
      </c>
      <c r="AU640" s="12">
        <v>5.0534549206798127</v>
      </c>
      <c r="AV640" s="12">
        <v>-24.219903755371256</v>
      </c>
      <c r="AW640" s="12">
        <v>-2.7455089857342347</v>
      </c>
    </row>
    <row r="641" spans="46:49" x14ac:dyDescent="0.2">
      <c r="AT641">
        <v>634</v>
      </c>
      <c r="AU641" s="12">
        <v>16.561000150428388</v>
      </c>
      <c r="AV641" s="12">
        <v>-22.137041352251078</v>
      </c>
      <c r="AW641" s="12">
        <v>-9.1109964979031801</v>
      </c>
    </row>
    <row r="642" spans="46:49" x14ac:dyDescent="0.2">
      <c r="AT642">
        <v>635</v>
      </c>
      <c r="AU642" s="12">
        <v>2.0216086982093051</v>
      </c>
      <c r="AV642" s="12">
        <v>11.678601292382437</v>
      </c>
      <c r="AW642" s="12">
        <v>-5.4315878729867038</v>
      </c>
    </row>
    <row r="643" spans="46:49" x14ac:dyDescent="0.2">
      <c r="AT643">
        <v>636</v>
      </c>
      <c r="AU643" s="12">
        <v>-6.2796755277689238</v>
      </c>
      <c r="AV643" s="12">
        <v>-11.92180086423212</v>
      </c>
      <c r="AW643" s="12">
        <v>3.361773747652343</v>
      </c>
    </row>
    <row r="644" spans="46:49" x14ac:dyDescent="0.2">
      <c r="AT644">
        <v>637</v>
      </c>
      <c r="AU644" s="12">
        <v>2.3295781089642902</v>
      </c>
      <c r="AV644" s="12">
        <v>-4.0770670229128543</v>
      </c>
      <c r="AW644" s="12">
        <v>5.3829928129109126</v>
      </c>
    </row>
    <row r="645" spans="46:49" x14ac:dyDescent="0.2">
      <c r="AT645">
        <v>638</v>
      </c>
      <c r="AU645" s="12">
        <v>-6.2345225192143134</v>
      </c>
      <c r="AV645" s="12">
        <v>-4.1165166603247076</v>
      </c>
      <c r="AW645" s="12">
        <v>-25.048190161940337</v>
      </c>
    </row>
    <row r="646" spans="46:49" x14ac:dyDescent="0.2">
      <c r="AT646">
        <v>639</v>
      </c>
      <c r="AU646" s="12">
        <v>14.747551813246739</v>
      </c>
      <c r="AV646" s="12">
        <v>-1.1589766490776465</v>
      </c>
      <c r="AW646" s="12">
        <v>15.951300196258726</v>
      </c>
    </row>
    <row r="647" spans="46:49" x14ac:dyDescent="0.2">
      <c r="AT647">
        <v>640</v>
      </c>
      <c r="AU647" s="12">
        <v>-1.0994280918263466</v>
      </c>
      <c r="AV647" s="12">
        <v>20.330243637535919</v>
      </c>
      <c r="AW647" s="12">
        <v>-27.779361016358507</v>
      </c>
    </row>
    <row r="648" spans="46:49" x14ac:dyDescent="0.2">
      <c r="AT648">
        <v>641</v>
      </c>
      <c r="AU648" s="12">
        <v>-3.3075752382238721</v>
      </c>
      <c r="AV648" s="12">
        <v>0.39171077370348145</v>
      </c>
      <c r="AW648" s="12">
        <v>-6.5761238765909225</v>
      </c>
    </row>
    <row r="649" spans="46:49" x14ac:dyDescent="0.2">
      <c r="AT649">
        <v>642</v>
      </c>
      <c r="AU649" s="12">
        <v>16.629224440195362</v>
      </c>
      <c r="AV649" s="12">
        <v>-12.844993078585315</v>
      </c>
      <c r="AW649" s="12">
        <v>-7.8340199935739259</v>
      </c>
    </row>
    <row r="650" spans="46:49" x14ac:dyDescent="0.2">
      <c r="AT650">
        <v>643</v>
      </c>
      <c r="AU650" s="12">
        <v>4.1334367716135727</v>
      </c>
      <c r="AV650" s="12">
        <v>-20.338387680460386</v>
      </c>
      <c r="AW650" s="12">
        <v>-2.2423776251493246</v>
      </c>
    </row>
    <row r="651" spans="46:49" x14ac:dyDescent="0.2">
      <c r="AT651">
        <v>644</v>
      </c>
      <c r="AU651" s="12">
        <v>-0.74767834350283857</v>
      </c>
      <c r="AV651" s="12">
        <v>-7.0827036135412076</v>
      </c>
      <c r="AW651" s="12">
        <v>-15.372134252159045</v>
      </c>
    </row>
    <row r="652" spans="46:49" x14ac:dyDescent="0.2">
      <c r="AT652">
        <v>645</v>
      </c>
      <c r="AU652" s="12">
        <v>-5.19664038081123</v>
      </c>
      <c r="AV652" s="12">
        <v>14.7930450268426</v>
      </c>
      <c r="AW652" s="12">
        <v>-7.3361051154045702</v>
      </c>
    </row>
    <row r="653" spans="46:49" x14ac:dyDescent="0.2">
      <c r="AT653">
        <v>646</v>
      </c>
      <c r="AU653" s="12">
        <v>3.7661428001688084</v>
      </c>
      <c r="AV653" s="12">
        <v>18.091174959065636</v>
      </c>
      <c r="AW653" s="12">
        <v>-2.7424787847468322</v>
      </c>
    </row>
    <row r="654" spans="46:49" x14ac:dyDescent="0.2">
      <c r="AT654">
        <v>647</v>
      </c>
      <c r="AU654" s="12">
        <v>4.4069233172163207</v>
      </c>
      <c r="AV654" s="12">
        <v>12.214049114751282</v>
      </c>
      <c r="AW654" s="12">
        <v>8.5044764865270448</v>
      </c>
    </row>
    <row r="655" spans="46:49" x14ac:dyDescent="0.2">
      <c r="AT655">
        <v>648</v>
      </c>
      <c r="AU655" s="12">
        <v>11.210801115409572</v>
      </c>
      <c r="AV655" s="12">
        <v>-13.622413642313672</v>
      </c>
      <c r="AW655" s="12">
        <v>7.6262886854439502</v>
      </c>
    </row>
    <row r="656" spans="46:49" x14ac:dyDescent="0.2">
      <c r="AT656">
        <v>649</v>
      </c>
      <c r="AU656" s="12">
        <v>-0.55821685866116555</v>
      </c>
      <c r="AV656" s="12">
        <v>-30.616584799888251</v>
      </c>
      <c r="AW656" s="12">
        <v>1.9883390995169052</v>
      </c>
    </row>
    <row r="657" spans="46:49" x14ac:dyDescent="0.2">
      <c r="AT657">
        <v>650</v>
      </c>
      <c r="AU657" s="12">
        <v>-5.2288315096954427</v>
      </c>
      <c r="AV657" s="12">
        <v>3.1701123363523598</v>
      </c>
      <c r="AW657" s="12">
        <v>-21.993710516228713</v>
      </c>
    </row>
    <row r="658" spans="46:49" x14ac:dyDescent="0.2">
      <c r="AT658">
        <v>651</v>
      </c>
      <c r="AU658" s="12">
        <v>8.4534486383283944</v>
      </c>
      <c r="AV658" s="12">
        <v>-4.0157176745035637</v>
      </c>
      <c r="AW658" s="12">
        <v>-6.8863721038093599</v>
      </c>
    </row>
    <row r="659" spans="46:49" x14ac:dyDescent="0.2">
      <c r="AT659">
        <v>652</v>
      </c>
      <c r="AU659" s="12">
        <v>-5.4558527778859274</v>
      </c>
      <c r="AV659" s="12">
        <v>-0.12900678224840958</v>
      </c>
      <c r="AW659" s="12">
        <v>14.892870524860379</v>
      </c>
    </row>
    <row r="660" spans="46:49" x14ac:dyDescent="0.2">
      <c r="AT660">
        <v>653</v>
      </c>
      <c r="AU660" s="12">
        <v>-1.6471940428671628</v>
      </c>
      <c r="AV660" s="12">
        <v>-1.5928199700756944</v>
      </c>
      <c r="AW660" s="12">
        <v>-15.557764073167711</v>
      </c>
    </row>
    <row r="661" spans="46:49" x14ac:dyDescent="0.2">
      <c r="AT661">
        <v>654</v>
      </c>
      <c r="AU661" s="12">
        <v>3.4447506158147192</v>
      </c>
      <c r="AV661" s="12">
        <v>1.6438562250076239</v>
      </c>
      <c r="AW661" s="12">
        <v>-138.46206807096578</v>
      </c>
    </row>
    <row r="662" spans="46:49" x14ac:dyDescent="0.2">
      <c r="AT662">
        <v>655</v>
      </c>
      <c r="AU662" s="12">
        <v>-7.2947248315343121</v>
      </c>
      <c r="AV662" s="12">
        <v>-6.5951729293868597</v>
      </c>
      <c r="AW662" s="12">
        <v>15.062445666583432</v>
      </c>
    </row>
    <row r="663" spans="46:49" x14ac:dyDescent="0.2">
      <c r="AT663">
        <v>656</v>
      </c>
      <c r="AU663" s="12">
        <v>-2.320880637986471</v>
      </c>
      <c r="AV663" s="12">
        <v>11.329087713086606</v>
      </c>
      <c r="AW663" s="12">
        <v>20.9263994046946</v>
      </c>
    </row>
    <row r="664" spans="46:49" x14ac:dyDescent="0.2">
      <c r="AT664">
        <v>657</v>
      </c>
      <c r="AU664" s="12">
        <v>-4.4388208926556016</v>
      </c>
      <c r="AV664" s="12">
        <v>-16.553741093484224</v>
      </c>
      <c r="AW664" s="12">
        <v>-13.999837020745291</v>
      </c>
    </row>
    <row r="665" spans="46:49" x14ac:dyDescent="0.2">
      <c r="AT665">
        <v>658</v>
      </c>
      <c r="AU665" s="12">
        <v>-2.2260121393722176</v>
      </c>
      <c r="AV665" s="12">
        <v>-4.1323752666257594</v>
      </c>
      <c r="AW665" s="12">
        <v>8.2212360915523508</v>
      </c>
    </row>
    <row r="666" spans="46:49" x14ac:dyDescent="0.2">
      <c r="AT666">
        <v>659</v>
      </c>
      <c r="AU666" s="12">
        <v>-3.0377922273086377</v>
      </c>
      <c r="AV666" s="12">
        <v>-44.874546683624295</v>
      </c>
      <c r="AW666" s="12">
        <v>6.1309004815042991</v>
      </c>
    </row>
    <row r="667" spans="46:49" x14ac:dyDescent="0.2">
      <c r="AT667">
        <v>660</v>
      </c>
      <c r="AU667" s="12">
        <v>-7.2295081818488134</v>
      </c>
      <c r="AV667" s="12">
        <v>-2.5184608551235197</v>
      </c>
      <c r="AW667" s="12">
        <v>-9.4896428990106685</v>
      </c>
    </row>
    <row r="668" spans="46:49" x14ac:dyDescent="0.2">
      <c r="AT668">
        <v>661</v>
      </c>
      <c r="AU668" s="12">
        <v>2.309075656538512</v>
      </c>
      <c r="AV668" s="12">
        <v>-33.071980402730915</v>
      </c>
      <c r="AW668" s="12">
        <v>-17.924580197916917</v>
      </c>
    </row>
    <row r="669" spans="46:49" x14ac:dyDescent="0.2">
      <c r="AT669">
        <v>662</v>
      </c>
      <c r="AU669" s="12">
        <v>2.5872954049093511</v>
      </c>
      <c r="AV669" s="12">
        <v>27.06842915890531</v>
      </c>
      <c r="AW669" s="12">
        <v>23.200710329798746</v>
      </c>
    </row>
    <row r="670" spans="46:49" x14ac:dyDescent="0.2">
      <c r="AT670">
        <v>663</v>
      </c>
      <c r="AU670" s="12">
        <v>1.6632945529977472</v>
      </c>
      <c r="AV670" s="12">
        <v>-7.6070707147790335</v>
      </c>
      <c r="AW670" s="12">
        <v>7.2125383564705521</v>
      </c>
    </row>
    <row r="671" spans="46:49" x14ac:dyDescent="0.2">
      <c r="AT671">
        <v>664</v>
      </c>
      <c r="AU671" s="12">
        <v>-0.63056904201795971</v>
      </c>
      <c r="AV671" s="12">
        <v>-1.8310765727978446</v>
      </c>
      <c r="AW671" s="12">
        <v>-10.513531053459088</v>
      </c>
    </row>
    <row r="672" spans="46:49" x14ac:dyDescent="0.2">
      <c r="AT672">
        <v>665</v>
      </c>
      <c r="AU672" s="12">
        <v>-0.49760842722327453</v>
      </c>
      <c r="AV672" s="12">
        <v>-17.325020011916159</v>
      </c>
      <c r="AW672" s="12">
        <v>4.0731409145863289</v>
      </c>
    </row>
    <row r="673" spans="46:49" x14ac:dyDescent="0.2">
      <c r="AT673">
        <v>666</v>
      </c>
      <c r="AU673" s="12">
        <v>3.264103686511572</v>
      </c>
      <c r="AV673" s="12">
        <v>-17.467860867804568</v>
      </c>
      <c r="AW673" s="12">
        <v>-23.103841097812687</v>
      </c>
    </row>
    <row r="674" spans="46:49" x14ac:dyDescent="0.2">
      <c r="AT674">
        <v>667</v>
      </c>
      <c r="AU674" s="12">
        <v>1.1102608504269444</v>
      </c>
      <c r="AV674" s="12">
        <v>1.2509458530357445</v>
      </c>
      <c r="AW674" s="12">
        <v>-25.310285584897791</v>
      </c>
    </row>
    <row r="675" spans="46:49" x14ac:dyDescent="0.2">
      <c r="AT675">
        <v>668</v>
      </c>
      <c r="AU675" s="12">
        <v>5.0269192006544268</v>
      </c>
      <c r="AV675" s="12">
        <v>-0.25421027223923875</v>
      </c>
      <c r="AW675" s="12">
        <v>-52.547189526240771</v>
      </c>
    </row>
    <row r="676" spans="46:49" x14ac:dyDescent="0.2">
      <c r="AT676">
        <v>669</v>
      </c>
      <c r="AU676" s="12">
        <v>12.4642308523448</v>
      </c>
      <c r="AV676" s="12">
        <v>-1.2111798358927708</v>
      </c>
      <c r="AW676" s="12">
        <v>-26.542042169960553</v>
      </c>
    </row>
    <row r="677" spans="46:49" x14ac:dyDescent="0.2">
      <c r="AT677">
        <v>670</v>
      </c>
      <c r="AU677" s="12">
        <v>-6.8025069099914761</v>
      </c>
      <c r="AV677" s="12">
        <v>-15.553177305313529</v>
      </c>
      <c r="AW677" s="12">
        <v>-32.650271925085484</v>
      </c>
    </row>
    <row r="678" spans="46:49" x14ac:dyDescent="0.2">
      <c r="AT678">
        <v>671</v>
      </c>
      <c r="AU678" s="12">
        <v>-1.4446216328776749</v>
      </c>
      <c r="AV678" s="12">
        <v>-7.7632171802158867</v>
      </c>
      <c r="AW678" s="12">
        <v>7.7231242942710514</v>
      </c>
    </row>
    <row r="679" spans="46:49" x14ac:dyDescent="0.2">
      <c r="AT679">
        <v>672</v>
      </c>
      <c r="AU679" s="12">
        <v>6.1662559476780032</v>
      </c>
      <c r="AV679" s="12">
        <v>7.4680084899899839</v>
      </c>
      <c r="AW679" s="12">
        <v>-14.181378969282301</v>
      </c>
    </row>
    <row r="680" spans="46:49" x14ac:dyDescent="0.2">
      <c r="AT680">
        <v>673</v>
      </c>
      <c r="AU680" s="12">
        <v>-5.5307755517891017</v>
      </c>
      <c r="AV680" s="12">
        <v>-11.500706722049831</v>
      </c>
      <c r="AW680" s="12">
        <v>0.19774560763423743</v>
      </c>
    </row>
    <row r="681" spans="46:49" x14ac:dyDescent="0.2">
      <c r="AT681">
        <v>674</v>
      </c>
      <c r="AU681" s="12">
        <v>-35.284121017038004</v>
      </c>
      <c r="AV681" s="12">
        <v>-13.093875716914543</v>
      </c>
      <c r="AW681" s="12">
        <v>0.78720803183157251</v>
      </c>
    </row>
    <row r="682" spans="46:49" x14ac:dyDescent="0.2">
      <c r="AT682">
        <v>675</v>
      </c>
      <c r="AU682" s="12">
        <v>-9.0845519086166906</v>
      </c>
      <c r="AV682" s="12">
        <v>3.4912926479776574</v>
      </c>
      <c r="AW682" s="12">
        <v>17.318300089224479</v>
      </c>
    </row>
    <row r="683" spans="46:49" x14ac:dyDescent="0.2">
      <c r="AT683">
        <v>676</v>
      </c>
      <c r="AU683" s="12">
        <v>3.012527543488897</v>
      </c>
      <c r="AV683" s="12">
        <v>-17.19857082798756</v>
      </c>
      <c r="AW683" s="12">
        <v>-14.689253209786267</v>
      </c>
    </row>
    <row r="684" spans="46:49" x14ac:dyDescent="0.2">
      <c r="AT684">
        <v>677</v>
      </c>
      <c r="AU684" s="12">
        <v>-21.817660012135644</v>
      </c>
      <c r="AV684" s="12">
        <v>-3.072428968652714</v>
      </c>
      <c r="AW684" s="12">
        <v>-5.7421563243076728</v>
      </c>
    </row>
    <row r="685" spans="46:49" x14ac:dyDescent="0.2">
      <c r="AT685">
        <v>678</v>
      </c>
      <c r="AU685" s="12">
        <v>-4.7767148748351076</v>
      </c>
      <c r="AV685" s="12">
        <v>-8.9423904150157796</v>
      </c>
      <c r="AW685" s="12">
        <v>37.184083075816872</v>
      </c>
    </row>
    <row r="686" spans="46:49" x14ac:dyDescent="0.2">
      <c r="AT686">
        <v>679</v>
      </c>
      <c r="AU686" s="12">
        <v>9.550265945030862</v>
      </c>
      <c r="AV686" s="12">
        <v>4.6470856196126471</v>
      </c>
      <c r="AW686" s="12">
        <v>-8.2049325305642444</v>
      </c>
    </row>
    <row r="687" spans="46:49" x14ac:dyDescent="0.2">
      <c r="AT687">
        <v>680</v>
      </c>
      <c r="AU687" s="12">
        <v>7.1032989621060222E-2</v>
      </c>
      <c r="AV687" s="12">
        <v>-0.61391136836923388</v>
      </c>
      <c r="AW687" s="12">
        <v>-75.341500325039306</v>
      </c>
    </row>
    <row r="688" spans="46:49" x14ac:dyDescent="0.2">
      <c r="AT688">
        <v>681</v>
      </c>
      <c r="AU688" s="12">
        <v>-1.474684385982507</v>
      </c>
      <c r="AV688" s="12">
        <v>-3.2398123990278807</v>
      </c>
      <c r="AW688" s="12">
        <v>-5.505043935985209</v>
      </c>
    </row>
    <row r="689" spans="46:49" x14ac:dyDescent="0.2">
      <c r="AT689">
        <v>682</v>
      </c>
      <c r="AU689" s="12">
        <v>6.7174626544037386</v>
      </c>
      <c r="AV689" s="12">
        <v>-15.052759436911684</v>
      </c>
      <c r="AW689" s="12">
        <v>-13.729226331342209</v>
      </c>
    </row>
    <row r="690" spans="46:49" x14ac:dyDescent="0.2">
      <c r="AT690">
        <v>683</v>
      </c>
      <c r="AU690" s="12">
        <v>-2.8518033097881377</v>
      </c>
      <c r="AV690" s="12">
        <v>-8.5391577858157461</v>
      </c>
      <c r="AW690" s="12">
        <v>-1.8329487155209903</v>
      </c>
    </row>
    <row r="691" spans="46:49" x14ac:dyDescent="0.2">
      <c r="AT691">
        <v>684</v>
      </c>
      <c r="AU691" s="12">
        <v>1.3265221518618986</v>
      </c>
      <c r="AV691" s="12">
        <v>0.25604178861044186</v>
      </c>
      <c r="AW691" s="12">
        <v>-36.295653669735799</v>
      </c>
    </row>
    <row r="692" spans="46:49" x14ac:dyDescent="0.2">
      <c r="AT692">
        <v>685</v>
      </c>
      <c r="AU692" s="12">
        <v>-0.46765631110097144</v>
      </c>
      <c r="AV692" s="12">
        <v>-1.4886069424268866</v>
      </c>
      <c r="AW692" s="12">
        <v>-3.5389255528339301</v>
      </c>
    </row>
    <row r="693" spans="46:49" x14ac:dyDescent="0.2">
      <c r="AT693">
        <v>686</v>
      </c>
      <c r="AU693" s="12">
        <v>5.7556033400343409</v>
      </c>
      <c r="AV693" s="12">
        <v>11.129863840258366</v>
      </c>
      <c r="AW693" s="12">
        <v>-12.924983202990969</v>
      </c>
    </row>
    <row r="694" spans="46:49" x14ac:dyDescent="0.2">
      <c r="AT694">
        <v>687</v>
      </c>
      <c r="AU694" s="12">
        <v>-13.981024774686235</v>
      </c>
      <c r="AV694" s="12">
        <v>13.828548101255356</v>
      </c>
      <c r="AW694" s="12">
        <v>25.328062066910952</v>
      </c>
    </row>
    <row r="695" spans="46:49" x14ac:dyDescent="0.2">
      <c r="AT695">
        <v>688</v>
      </c>
      <c r="AU695" s="12">
        <v>3.2055534738776497</v>
      </c>
      <c r="AV695" s="12">
        <v>2.6478051031528795</v>
      </c>
      <c r="AW695" s="12">
        <v>20.722835726599147</v>
      </c>
    </row>
    <row r="696" spans="46:49" x14ac:dyDescent="0.2">
      <c r="AT696">
        <v>689</v>
      </c>
      <c r="AU696" s="12">
        <v>-2.7957051758691254</v>
      </c>
      <c r="AV696" s="12">
        <v>-8.5287679567290589</v>
      </c>
      <c r="AW696" s="12">
        <v>-14.688157348095507</v>
      </c>
    </row>
    <row r="697" spans="46:49" x14ac:dyDescent="0.2">
      <c r="AT697">
        <v>690</v>
      </c>
      <c r="AU697" s="12">
        <v>-8.5737983800731872</v>
      </c>
      <c r="AV697" s="12">
        <v>-13.303110614810672</v>
      </c>
      <c r="AW697" s="12">
        <v>-7.5347640809061174</v>
      </c>
    </row>
    <row r="698" spans="46:49" x14ac:dyDescent="0.2">
      <c r="AT698">
        <v>691</v>
      </c>
      <c r="AU698" s="12">
        <v>6.6255498212654249</v>
      </c>
      <c r="AV698" s="12">
        <v>9.2449349219371868</v>
      </c>
      <c r="AW698" s="12">
        <v>-13.821899480941882</v>
      </c>
    </row>
    <row r="699" spans="46:49" x14ac:dyDescent="0.2">
      <c r="AT699">
        <v>692</v>
      </c>
      <c r="AU699" s="12">
        <v>-11.727400241788057</v>
      </c>
      <c r="AV699" s="12">
        <v>-22.743995146631089</v>
      </c>
      <c r="AW699" s="12">
        <v>-7.2533184099165338</v>
      </c>
    </row>
    <row r="700" spans="46:49" x14ac:dyDescent="0.2">
      <c r="AT700">
        <v>693</v>
      </c>
      <c r="AU700" s="12">
        <v>-1.5625973716153587</v>
      </c>
      <c r="AV700" s="12">
        <v>38.902805130684882</v>
      </c>
      <c r="AW700" s="12">
        <v>19.711577044574849</v>
      </c>
    </row>
    <row r="701" spans="46:49" x14ac:dyDescent="0.2">
      <c r="AT701">
        <v>694</v>
      </c>
      <c r="AU701" s="12">
        <v>1.4556460570104663</v>
      </c>
      <c r="AV701" s="12">
        <v>3.950520079973562</v>
      </c>
      <c r="AW701" s="12">
        <v>25.408699255229056</v>
      </c>
    </row>
    <row r="702" spans="46:49" x14ac:dyDescent="0.2">
      <c r="AT702">
        <v>695</v>
      </c>
      <c r="AU702" s="12">
        <v>-0.69363337940808645</v>
      </c>
      <c r="AV702" s="12">
        <v>-7.8832985578901338E-2</v>
      </c>
      <c r="AW702" s="12">
        <v>-8.2934818714167484</v>
      </c>
    </row>
    <row r="703" spans="46:49" x14ac:dyDescent="0.2">
      <c r="AT703">
        <v>696</v>
      </c>
      <c r="AU703" s="12">
        <v>-6.4482177669763834</v>
      </c>
      <c r="AV703" s="12">
        <v>-10.907860458978254</v>
      </c>
      <c r="AW703" s="12">
        <v>42.710299690002536</v>
      </c>
    </row>
    <row r="704" spans="46:49" x14ac:dyDescent="0.2">
      <c r="AT704">
        <v>697</v>
      </c>
      <c r="AU704" s="12">
        <v>-3.3438791798628595</v>
      </c>
      <c r="AV704" s="12">
        <v>0.90588771223449072</v>
      </c>
      <c r="AW704" s="12">
        <v>27.791093661428551</v>
      </c>
    </row>
    <row r="705" spans="46:49" x14ac:dyDescent="0.2">
      <c r="AT705">
        <v>698</v>
      </c>
      <c r="AU705" s="12">
        <v>0.23613898619468601</v>
      </c>
      <c r="AV705" s="12">
        <v>-1.899402504862902</v>
      </c>
      <c r="AW705" s="12">
        <v>9.0812567513667997</v>
      </c>
    </row>
    <row r="706" spans="46:49" x14ac:dyDescent="0.2">
      <c r="AT706">
        <v>699</v>
      </c>
      <c r="AU706" s="12">
        <v>-1.8467272920952738</v>
      </c>
      <c r="AV706" s="12">
        <v>1.2148218369788772</v>
      </c>
      <c r="AW706" s="12">
        <v>-9.9692312714441069</v>
      </c>
    </row>
    <row r="707" spans="46:49" x14ac:dyDescent="0.2">
      <c r="AT707">
        <v>700</v>
      </c>
      <c r="AU707" s="12">
        <v>8.0795805641330638</v>
      </c>
      <c r="AV707" s="12">
        <v>-83.574006397551386</v>
      </c>
      <c r="AW707" s="12">
        <v>-41.101926763250248</v>
      </c>
    </row>
    <row r="708" spans="46:49" x14ac:dyDescent="0.2">
      <c r="AT708">
        <v>701</v>
      </c>
      <c r="AU708" s="12">
        <v>20.074928756534735</v>
      </c>
      <c r="AV708" s="12">
        <v>-3.8326825524209021</v>
      </c>
      <c r="AW708" s="12">
        <v>5.0640184042143908</v>
      </c>
    </row>
    <row r="709" spans="46:49" x14ac:dyDescent="0.2">
      <c r="AT709">
        <v>702</v>
      </c>
      <c r="AU709" s="12">
        <v>-8.0893740246360384</v>
      </c>
      <c r="AV709" s="12">
        <v>14.605905975592792</v>
      </c>
      <c r="AW709" s="12">
        <v>5.7269088705400053</v>
      </c>
    </row>
    <row r="710" spans="46:49" x14ac:dyDescent="0.2">
      <c r="AT710">
        <v>703</v>
      </c>
      <c r="AU710" s="12">
        <v>-6.0065190360434633</v>
      </c>
      <c r="AV710" s="12">
        <v>-13.07980431049044</v>
      </c>
      <c r="AW710" s="12">
        <v>-15.190857794384684</v>
      </c>
    </row>
    <row r="711" spans="46:49" x14ac:dyDescent="0.2">
      <c r="AT711">
        <v>704</v>
      </c>
      <c r="AU711" s="12">
        <v>-1.5969867658796466</v>
      </c>
      <c r="AV711" s="12">
        <v>-17.614141579533324</v>
      </c>
      <c r="AW711" s="12">
        <v>-33.307942136838072</v>
      </c>
    </row>
    <row r="712" spans="46:49" x14ac:dyDescent="0.2">
      <c r="AT712">
        <v>705</v>
      </c>
      <c r="AU712" s="12">
        <v>-1.0174160434546444</v>
      </c>
      <c r="AV712" s="12">
        <v>2.0627251406819718</v>
      </c>
      <c r="AW712" s="12">
        <v>7.1939738210050379</v>
      </c>
    </row>
    <row r="713" spans="46:49" x14ac:dyDescent="0.2">
      <c r="AT713">
        <v>706</v>
      </c>
      <c r="AU713" s="12">
        <v>1.9513289228101718</v>
      </c>
      <c r="AV713" s="12">
        <v>-2.8518644184719939</v>
      </c>
      <c r="AW713" s="12">
        <v>17.207995165883201</v>
      </c>
    </row>
    <row r="714" spans="46:49" x14ac:dyDescent="0.2">
      <c r="AT714">
        <v>707</v>
      </c>
      <c r="AU714" s="12">
        <v>-6.2118074574527773</v>
      </c>
      <c r="AV714" s="12">
        <v>-15.930039456879891</v>
      </c>
      <c r="AW714" s="12">
        <v>-9.7571146184387975E-2</v>
      </c>
    </row>
    <row r="715" spans="46:49" x14ac:dyDescent="0.2">
      <c r="AT715">
        <v>708</v>
      </c>
      <c r="AU715" s="12">
        <v>-13.921244692702659</v>
      </c>
      <c r="AV715" s="12">
        <v>-13.915188833954451</v>
      </c>
      <c r="AW715" s="12">
        <v>-39.367288936035955</v>
      </c>
    </row>
    <row r="716" spans="46:49" x14ac:dyDescent="0.2">
      <c r="AT716">
        <v>709</v>
      </c>
      <c r="AU716" s="12">
        <v>7.4430947044704376E-2</v>
      </c>
      <c r="AV716" s="12">
        <v>-3.3484774647162414</v>
      </c>
      <c r="AW716" s="12">
        <v>-31.580464337333133</v>
      </c>
    </row>
    <row r="717" spans="46:49" x14ac:dyDescent="0.2">
      <c r="AT717">
        <v>710</v>
      </c>
      <c r="AU717" s="12">
        <v>-4.4631980410682406</v>
      </c>
      <c r="AV717" s="12">
        <v>-12.881146263994294</v>
      </c>
      <c r="AW717" s="12">
        <v>-6.4388051689123014</v>
      </c>
    </row>
    <row r="718" spans="46:49" x14ac:dyDescent="0.2">
      <c r="AT718">
        <v>711</v>
      </c>
      <c r="AU718" s="12">
        <v>-0.83502579222677131</v>
      </c>
      <c r="AV718" s="12">
        <v>7.6847528691890821</v>
      </c>
      <c r="AW718" s="12">
        <v>-4.4255616982129728</v>
      </c>
    </row>
    <row r="719" spans="46:49" x14ac:dyDescent="0.2">
      <c r="AT719">
        <v>712</v>
      </c>
      <c r="AU719" s="12">
        <v>-4.4662262044391818</v>
      </c>
      <c r="AV719" s="12">
        <v>-1.2757812033637896</v>
      </c>
      <c r="AW719" s="12">
        <v>-3.2670642560141134</v>
      </c>
    </row>
    <row r="720" spans="46:49" x14ac:dyDescent="0.2">
      <c r="AT720">
        <v>713</v>
      </c>
      <c r="AU720" s="12">
        <v>-1.6478858976738335</v>
      </c>
      <c r="AV720" s="12">
        <v>-3.5179258146502468</v>
      </c>
      <c r="AW720" s="12">
        <v>4.9634822325638082</v>
      </c>
    </row>
    <row r="721" spans="46:49" x14ac:dyDescent="0.2">
      <c r="AT721">
        <v>714</v>
      </c>
      <c r="AU721" s="12">
        <v>-5.9595296926279477</v>
      </c>
      <c r="AV721" s="12">
        <v>-8.8701587285882599</v>
      </c>
      <c r="AW721" s="12">
        <v>-16.173956053003305</v>
      </c>
    </row>
    <row r="722" spans="46:49" x14ac:dyDescent="0.2">
      <c r="AT722">
        <v>715</v>
      </c>
      <c r="AU722" s="12">
        <v>13.094919527529303</v>
      </c>
      <c r="AV722" s="12">
        <v>5.3532725302149142</v>
      </c>
      <c r="AW722" s="12">
        <v>-14.312922753248284</v>
      </c>
    </row>
    <row r="723" spans="46:49" x14ac:dyDescent="0.2">
      <c r="AT723">
        <v>716</v>
      </c>
      <c r="AU723" s="12">
        <v>-0.28886339447889015</v>
      </c>
      <c r="AV723" s="12">
        <v>-1.0087408643586573</v>
      </c>
      <c r="AW723" s="12">
        <v>42.382980564752884</v>
      </c>
    </row>
    <row r="724" spans="46:49" x14ac:dyDescent="0.2">
      <c r="AT724">
        <v>717</v>
      </c>
      <c r="AU724" s="12">
        <v>-4.4683454955146669</v>
      </c>
      <c r="AV724" s="12">
        <v>13.747072546267617</v>
      </c>
      <c r="AW724" s="12">
        <v>-7.8133272355652235</v>
      </c>
    </row>
    <row r="725" spans="46:49" x14ac:dyDescent="0.2">
      <c r="AT725">
        <v>718</v>
      </c>
      <c r="AU725" s="12">
        <v>6.5488518306714871</v>
      </c>
      <c r="AV725" s="12">
        <v>2.8686323569305343</v>
      </c>
      <c r="AW725" s="12">
        <v>5.516798788091287</v>
      </c>
    </row>
    <row r="726" spans="46:49" x14ac:dyDescent="0.2">
      <c r="AT726">
        <v>719</v>
      </c>
      <c r="AU726" s="12">
        <v>0.93091112922608354</v>
      </c>
      <c r="AV726" s="12">
        <v>1.3572032893208674</v>
      </c>
      <c r="AW726" s="12">
        <v>-10.483404684857563</v>
      </c>
    </row>
    <row r="727" spans="46:49" x14ac:dyDescent="0.2">
      <c r="AT727">
        <v>720</v>
      </c>
      <c r="AU727" s="12">
        <v>8.2120857654539989</v>
      </c>
      <c r="AV727" s="12">
        <v>4.3614432218595596</v>
      </c>
      <c r="AW727" s="12">
        <v>10.498516391518626</v>
      </c>
    </row>
    <row r="728" spans="46:49" x14ac:dyDescent="0.2">
      <c r="AT728">
        <v>721</v>
      </c>
      <c r="AU728" s="12">
        <v>1.3607900075895696</v>
      </c>
      <c r="AV728" s="12">
        <v>-13.7687774286233</v>
      </c>
      <c r="AW728" s="12">
        <v>-10.169333196116266</v>
      </c>
    </row>
    <row r="729" spans="46:49" x14ac:dyDescent="0.2">
      <c r="AT729">
        <v>722</v>
      </c>
      <c r="AU729" s="12">
        <v>6.6264980367819684</v>
      </c>
      <c r="AV729" s="12">
        <v>-12.029415293120717</v>
      </c>
      <c r="AW729" s="12">
        <v>-43.353744545676037</v>
      </c>
    </row>
    <row r="730" spans="46:49" x14ac:dyDescent="0.2">
      <c r="AT730">
        <v>723</v>
      </c>
      <c r="AU730" s="12">
        <v>6.3593566874460157</v>
      </c>
      <c r="AV730" s="12">
        <v>4.5518420994456612</v>
      </c>
      <c r="AW730" s="12">
        <v>-8.7152912746657325</v>
      </c>
    </row>
    <row r="731" spans="46:49" x14ac:dyDescent="0.2">
      <c r="AT731">
        <v>724</v>
      </c>
      <c r="AU731" s="12">
        <v>0.36279370690847779</v>
      </c>
      <c r="AV731" s="12">
        <v>-21.425989326601002</v>
      </c>
      <c r="AW731" s="12">
        <v>52.487202045694403</v>
      </c>
    </row>
    <row r="732" spans="46:49" x14ac:dyDescent="0.2">
      <c r="AT732">
        <v>725</v>
      </c>
      <c r="AU732" s="12">
        <v>-5.3886871916876773</v>
      </c>
      <c r="AV732" s="12">
        <v>-25.424931804154081</v>
      </c>
      <c r="AW732" s="12">
        <v>-9.9097388927022063</v>
      </c>
    </row>
    <row r="733" spans="46:49" x14ac:dyDescent="0.2">
      <c r="AT733">
        <v>726</v>
      </c>
      <c r="AU733" s="12">
        <v>-8.7737407674059735</v>
      </c>
      <c r="AV733" s="12">
        <v>1.0189071602144761</v>
      </c>
      <c r="AW733" s="12">
        <v>6.3430425345413433</v>
      </c>
    </row>
    <row r="734" spans="46:49" x14ac:dyDescent="0.2">
      <c r="AT734">
        <v>727</v>
      </c>
      <c r="AU734" s="12">
        <v>2.7186572696077937</v>
      </c>
      <c r="AV734" s="12">
        <v>-17.256360920209541</v>
      </c>
      <c r="AW734" s="12">
        <v>6.1198598787218259</v>
      </c>
    </row>
    <row r="735" spans="46:49" x14ac:dyDescent="0.2">
      <c r="AT735">
        <v>728</v>
      </c>
      <c r="AU735" s="12">
        <v>3.4596876863610002</v>
      </c>
      <c r="AV735" s="12">
        <v>27.759055951590184</v>
      </c>
      <c r="AW735" s="12">
        <v>-61.788222522538014</v>
      </c>
    </row>
    <row r="736" spans="46:49" x14ac:dyDescent="0.2">
      <c r="AT736">
        <v>729</v>
      </c>
      <c r="AU736" s="12">
        <v>-43.805697855628623</v>
      </c>
      <c r="AV736" s="12">
        <v>-11.057552469044506</v>
      </c>
      <c r="AW736" s="12">
        <v>3.053770470568266E-2</v>
      </c>
    </row>
    <row r="737" spans="46:49" x14ac:dyDescent="0.2">
      <c r="AT737">
        <v>730</v>
      </c>
      <c r="AU737" s="12">
        <v>4.8685513111169447</v>
      </c>
      <c r="AV737" s="12">
        <v>-3.4507278419157288</v>
      </c>
      <c r="AW737" s="12">
        <v>-28.535245897901273</v>
      </c>
    </row>
    <row r="738" spans="46:49" x14ac:dyDescent="0.2">
      <c r="AT738">
        <v>731</v>
      </c>
      <c r="AU738" s="12">
        <v>6.7404251326481814</v>
      </c>
      <c r="AV738" s="12">
        <v>-10.196372676252921</v>
      </c>
      <c r="AW738" s="12">
        <v>-4.1981172559350579</v>
      </c>
    </row>
    <row r="739" spans="46:49" x14ac:dyDescent="0.2">
      <c r="AT739">
        <v>732</v>
      </c>
      <c r="AU739" s="12">
        <v>2.9234422983449169</v>
      </c>
      <c r="AV739" s="12">
        <v>-5.2181720271520691</v>
      </c>
      <c r="AW739" s="12">
        <v>-5.5302188023092675</v>
      </c>
    </row>
    <row r="740" spans="46:49" x14ac:dyDescent="0.2">
      <c r="AT740">
        <v>733</v>
      </c>
      <c r="AU740" s="12">
        <v>1.1159187254391414</v>
      </c>
      <c r="AV740" s="12">
        <v>6.3138032707173544</v>
      </c>
      <c r="AW740" s="12">
        <v>6.5247039588366702</v>
      </c>
    </row>
    <row r="741" spans="46:49" x14ac:dyDescent="0.2">
      <c r="AT741">
        <v>734</v>
      </c>
      <c r="AU741" s="12">
        <v>-1.65632455909081</v>
      </c>
      <c r="AV741" s="12">
        <v>5.0405310414928128E-2</v>
      </c>
      <c r="AW741" s="12">
        <v>-0.3758169368748327</v>
      </c>
    </row>
    <row r="742" spans="46:49" x14ac:dyDescent="0.2">
      <c r="AT742">
        <v>735</v>
      </c>
      <c r="AU742" s="12">
        <v>-6.531830766036042</v>
      </c>
      <c r="AV742" s="12">
        <v>-6.5628620169432041</v>
      </c>
      <c r="AW742" s="12">
        <v>-30.554956984282317</v>
      </c>
    </row>
    <row r="743" spans="46:49" x14ac:dyDescent="0.2">
      <c r="AT743">
        <v>736</v>
      </c>
      <c r="AU743" s="12">
        <v>-0.7235231105503932</v>
      </c>
      <c r="AV743" s="12">
        <v>27.651057076793268</v>
      </c>
      <c r="AW743" s="12">
        <v>-91.929173422978693</v>
      </c>
    </row>
    <row r="744" spans="46:49" x14ac:dyDescent="0.2">
      <c r="AT744">
        <v>737</v>
      </c>
      <c r="AU744" s="12">
        <v>-8.691882579072292</v>
      </c>
      <c r="AV744" s="12">
        <v>11.77907097706667</v>
      </c>
      <c r="AW744" s="12">
        <v>-11.950496252879004</v>
      </c>
    </row>
    <row r="745" spans="46:49" x14ac:dyDescent="0.2">
      <c r="AT745">
        <v>738</v>
      </c>
      <c r="AU745" s="12">
        <v>-2.1052151834831969</v>
      </c>
      <c r="AV745" s="12">
        <v>2.7682732707901945</v>
      </c>
      <c r="AW745" s="12">
        <v>-24.572894589191876</v>
      </c>
    </row>
    <row r="746" spans="46:49" x14ac:dyDescent="0.2">
      <c r="AT746">
        <v>739</v>
      </c>
      <c r="AU746" s="12">
        <v>3.4222086489823362</v>
      </c>
      <c r="AV746" s="12">
        <v>10.115285825444534</v>
      </c>
      <c r="AW746" s="12">
        <v>-68.072546081262004</v>
      </c>
    </row>
    <row r="747" spans="46:49" x14ac:dyDescent="0.2">
      <c r="AT747">
        <v>740</v>
      </c>
      <c r="AU747" s="12">
        <v>5.7105114472183365</v>
      </c>
      <c r="AV747" s="12">
        <v>-21.210650595816023</v>
      </c>
      <c r="AW747" s="12">
        <v>-9.9933953345039921</v>
      </c>
    </row>
    <row r="748" spans="46:49" x14ac:dyDescent="0.2">
      <c r="AT748">
        <v>741</v>
      </c>
      <c r="AU748" s="12">
        <v>1.0196541926195661</v>
      </c>
      <c r="AV748" s="12">
        <v>-27.182878371201966</v>
      </c>
      <c r="AW748" s="12">
        <v>7.162319716075066</v>
      </c>
    </row>
    <row r="749" spans="46:49" x14ac:dyDescent="0.2">
      <c r="AT749">
        <v>742</v>
      </c>
      <c r="AU749" s="12">
        <v>-6.5177310615092781</v>
      </c>
      <c r="AV749" s="12">
        <v>-28.746110721343015</v>
      </c>
      <c r="AW749" s="12">
        <v>-7.7184604900970504</v>
      </c>
    </row>
    <row r="750" spans="46:49" x14ac:dyDescent="0.2">
      <c r="AT750">
        <v>743</v>
      </c>
      <c r="AU750" s="12">
        <v>-9.029993468516972</v>
      </c>
      <c r="AV750" s="12">
        <v>-8.2562485416408364</v>
      </c>
      <c r="AW750" s="12">
        <v>-0.76858909097841266</v>
      </c>
    </row>
    <row r="751" spans="46:49" x14ac:dyDescent="0.2">
      <c r="AT751">
        <v>744</v>
      </c>
      <c r="AU751" s="12">
        <v>4.6805648937662401</v>
      </c>
      <c r="AV751" s="12">
        <v>-27.26218661225635</v>
      </c>
      <c r="AW751" s="12">
        <v>-1.2161133378930233</v>
      </c>
    </row>
    <row r="752" spans="46:49" x14ac:dyDescent="0.2">
      <c r="AT752">
        <v>745</v>
      </c>
      <c r="AU752" s="12">
        <v>-6.2083649622868409</v>
      </c>
      <c r="AV752" s="12">
        <v>-14.114985424870078</v>
      </c>
      <c r="AW752" s="12">
        <v>-2.4870122616775916</v>
      </c>
    </row>
    <row r="753" spans="46:49" x14ac:dyDescent="0.2">
      <c r="AT753">
        <v>746</v>
      </c>
      <c r="AU753" s="12">
        <v>-2.8887691933621804</v>
      </c>
      <c r="AV753" s="12">
        <v>13.52698617756165</v>
      </c>
      <c r="AW753" s="12">
        <v>-22.300290766437982</v>
      </c>
    </row>
    <row r="754" spans="46:49" x14ac:dyDescent="0.2">
      <c r="AT754">
        <v>747</v>
      </c>
      <c r="AU754" s="12">
        <v>-3.9840447447607406</v>
      </c>
      <c r="AV754" s="12">
        <v>9.4636003875797226</v>
      </c>
      <c r="AW754" s="12">
        <v>1.7768003819942442</v>
      </c>
    </row>
    <row r="755" spans="46:49" x14ac:dyDescent="0.2">
      <c r="AT755">
        <v>748</v>
      </c>
      <c r="AU755" s="12">
        <v>-43.863503979853597</v>
      </c>
      <c r="AV755" s="12">
        <v>-117.37220463258748</v>
      </c>
      <c r="AW755" s="12">
        <v>16.149028613865649</v>
      </c>
    </row>
    <row r="756" spans="46:49" x14ac:dyDescent="0.2">
      <c r="AT756">
        <v>749</v>
      </c>
      <c r="AU756" s="12">
        <v>-1.9061053691638155</v>
      </c>
      <c r="AV756" s="12">
        <v>-10.327954695305428</v>
      </c>
      <c r="AW756" s="12">
        <v>-5.5335875010639883</v>
      </c>
    </row>
    <row r="757" spans="46:49" x14ac:dyDescent="0.2">
      <c r="AT757">
        <v>750</v>
      </c>
      <c r="AU757" s="12">
        <v>-0.65869077696891887</v>
      </c>
      <c r="AV757" s="12">
        <v>11.29139073233099</v>
      </c>
      <c r="AW757" s="12">
        <v>-2.0825665993253111</v>
      </c>
    </row>
    <row r="758" spans="46:49" x14ac:dyDescent="0.2">
      <c r="AT758">
        <v>751</v>
      </c>
      <c r="AU758" s="12">
        <v>3.3165722649029408</v>
      </c>
      <c r="AV758" s="12">
        <v>-17.24779974433882</v>
      </c>
      <c r="AW758" s="12">
        <v>40.095313087913844</v>
      </c>
    </row>
    <row r="759" spans="46:49" x14ac:dyDescent="0.2">
      <c r="AT759">
        <v>752</v>
      </c>
      <c r="AU759" s="12">
        <v>-1.6494487254536705</v>
      </c>
      <c r="AV759" s="12">
        <v>9.7941399577582615</v>
      </c>
      <c r="AW759" s="12">
        <v>-14.419573429884753</v>
      </c>
    </row>
    <row r="760" spans="46:49" x14ac:dyDescent="0.2">
      <c r="AT760">
        <v>753</v>
      </c>
      <c r="AU760" s="12">
        <v>-4.3476810944156803</v>
      </c>
      <c r="AV760" s="12">
        <v>2.6273576566196191</v>
      </c>
      <c r="AW760" s="12">
        <v>-4.2765349533626162</v>
      </c>
    </row>
    <row r="761" spans="46:49" x14ac:dyDescent="0.2">
      <c r="AT761">
        <v>754</v>
      </c>
      <c r="AU761" s="12">
        <v>1.8310265139463846</v>
      </c>
      <c r="AV761" s="12">
        <v>3.7492042466694695</v>
      </c>
      <c r="AW761" s="12">
        <v>-9.5752204013307445</v>
      </c>
    </row>
    <row r="762" spans="46:49" x14ac:dyDescent="0.2">
      <c r="AT762">
        <v>755</v>
      </c>
      <c r="AU762" s="12">
        <v>-2.5824776997478867</v>
      </c>
      <c r="AV762" s="12">
        <v>-7.9717105177878294</v>
      </c>
      <c r="AW762" s="12">
        <v>19.91745301542181</v>
      </c>
    </row>
    <row r="763" spans="46:49" x14ac:dyDescent="0.2">
      <c r="AT763">
        <v>756</v>
      </c>
      <c r="AU763" s="12">
        <v>-0.95797375883866387</v>
      </c>
      <c r="AV763" s="12">
        <v>2.8886394111200033</v>
      </c>
      <c r="AW763" s="12">
        <v>-2.2199770410728616</v>
      </c>
    </row>
    <row r="764" spans="46:49" x14ac:dyDescent="0.2">
      <c r="AT764">
        <v>757</v>
      </c>
      <c r="AU764" s="12">
        <v>-2.9077057368449095</v>
      </c>
      <c r="AV764" s="12">
        <v>-5.0136285581121864</v>
      </c>
      <c r="AW764" s="12">
        <v>-3.5905328903212395</v>
      </c>
    </row>
    <row r="765" spans="46:49" x14ac:dyDescent="0.2">
      <c r="AT765">
        <v>758</v>
      </c>
      <c r="AU765" s="12">
        <v>0.22339392097851354</v>
      </c>
      <c r="AV765" s="12">
        <v>6.2376233730794564</v>
      </c>
      <c r="AW765" s="12">
        <v>12.253766030344401</v>
      </c>
    </row>
    <row r="766" spans="46:49" x14ac:dyDescent="0.2">
      <c r="AT766">
        <v>759</v>
      </c>
      <c r="AU766" s="12">
        <v>3.413093736025643</v>
      </c>
      <c r="AV766" s="12">
        <v>-2.9379509880791859</v>
      </c>
      <c r="AW766" s="12">
        <v>10.066904782970511</v>
      </c>
    </row>
    <row r="767" spans="46:49" x14ac:dyDescent="0.2">
      <c r="AT767">
        <v>760</v>
      </c>
      <c r="AU767" s="12">
        <v>-8.8712888817330473</v>
      </c>
      <c r="AV767" s="12">
        <v>-6.6419211905356494</v>
      </c>
      <c r="AW767" s="12">
        <v>9.710231116005291</v>
      </c>
    </row>
    <row r="768" spans="46:49" x14ac:dyDescent="0.2">
      <c r="AT768">
        <v>761</v>
      </c>
      <c r="AU768" s="12">
        <v>-6.6465036500259087</v>
      </c>
      <c r="AV768" s="12">
        <v>-14.071380423444106</v>
      </c>
      <c r="AW768" s="12">
        <v>-20.69051068507283</v>
      </c>
    </row>
    <row r="769" spans="46:49" x14ac:dyDescent="0.2">
      <c r="AT769">
        <v>762</v>
      </c>
      <c r="AU769" s="12">
        <v>1.2054772737562196</v>
      </c>
      <c r="AV769" s="12">
        <v>3.168599684170506</v>
      </c>
      <c r="AW769" s="12">
        <v>-27.737792857721299</v>
      </c>
    </row>
    <row r="770" spans="46:49" x14ac:dyDescent="0.2">
      <c r="AT770">
        <v>763</v>
      </c>
      <c r="AU770" s="12">
        <v>-1.988480819576206</v>
      </c>
      <c r="AV770" s="12">
        <v>3.111164842337399</v>
      </c>
      <c r="AW770" s="12">
        <v>-37.797174313148744</v>
      </c>
    </row>
    <row r="771" spans="46:49" x14ac:dyDescent="0.2">
      <c r="AT771">
        <v>764</v>
      </c>
      <c r="AU771" s="12">
        <v>-4.1068170079784121</v>
      </c>
      <c r="AV771" s="12">
        <v>4.0586653029306978</v>
      </c>
      <c r="AW771" s="12">
        <v>-43.08464099605267</v>
      </c>
    </row>
    <row r="772" spans="46:49" x14ac:dyDescent="0.2">
      <c r="AT772">
        <v>765</v>
      </c>
      <c r="AU772" s="12">
        <v>0.13601588799868369</v>
      </c>
      <c r="AV772" s="12">
        <v>0.47872138363212696</v>
      </c>
      <c r="AW772" s="12">
        <v>7.5294689286036247</v>
      </c>
    </row>
    <row r="773" spans="46:49" x14ac:dyDescent="0.2">
      <c r="AT773">
        <v>766</v>
      </c>
      <c r="AU773" s="12">
        <v>-7.4111181235428525</v>
      </c>
      <c r="AV773" s="12">
        <v>1.4748296968424699</v>
      </c>
      <c r="AW773" s="12">
        <v>9.5810864148070873</v>
      </c>
    </row>
    <row r="774" spans="46:49" x14ac:dyDescent="0.2">
      <c r="AT774">
        <v>767</v>
      </c>
      <c r="AU774" s="12">
        <v>-3.0531131860578977</v>
      </c>
      <c r="AV774" s="12">
        <v>-16.89437741033484</v>
      </c>
      <c r="AW774" s="12">
        <v>-6.5356471892611898</v>
      </c>
    </row>
    <row r="775" spans="46:49" x14ac:dyDescent="0.2">
      <c r="AT775">
        <v>768</v>
      </c>
      <c r="AU775" s="12">
        <v>-4.3039869467131489</v>
      </c>
      <c r="AV775" s="12">
        <v>-6.8597252647490521</v>
      </c>
      <c r="AW775" s="12">
        <v>-12.896286904206901</v>
      </c>
    </row>
    <row r="776" spans="46:49" x14ac:dyDescent="0.2">
      <c r="AT776">
        <v>769</v>
      </c>
      <c r="AU776" s="12">
        <v>-27.548759457135279</v>
      </c>
      <c r="AV776" s="12">
        <v>-33.163582398342506</v>
      </c>
      <c r="AW776" s="12">
        <v>-6.6859461597925458</v>
      </c>
    </row>
    <row r="777" spans="46:49" x14ac:dyDescent="0.2">
      <c r="AT777">
        <v>770</v>
      </c>
      <c r="AU777" s="12">
        <v>-0.35777889118066425</v>
      </c>
      <c r="AV777" s="12">
        <v>-2.657867285009929</v>
      </c>
      <c r="AW777" s="12">
        <v>10.973442873129109</v>
      </c>
    </row>
    <row r="778" spans="46:49" x14ac:dyDescent="0.2">
      <c r="AT778">
        <v>771</v>
      </c>
      <c r="AU778" s="12">
        <v>-1.5693232331802696</v>
      </c>
      <c r="AV778" s="12">
        <v>8.8695080339272181</v>
      </c>
      <c r="AW778" s="12">
        <v>-40.691597232453717</v>
      </c>
    </row>
    <row r="779" spans="46:49" x14ac:dyDescent="0.2">
      <c r="AT779">
        <v>772</v>
      </c>
      <c r="AU779" s="12">
        <v>-1.7145830637612227</v>
      </c>
      <c r="AV779" s="12">
        <v>-2.781375805712524</v>
      </c>
      <c r="AW779" s="12">
        <v>-20.578373094262968</v>
      </c>
    </row>
    <row r="780" spans="46:49" x14ac:dyDescent="0.2">
      <c r="AT780">
        <v>773</v>
      </c>
      <c r="AU780" s="12">
        <v>-5.6331327128371624</v>
      </c>
      <c r="AV780" s="12">
        <v>-24.545984219991585</v>
      </c>
      <c r="AW780" s="12">
        <v>3.5263577929549532</v>
      </c>
    </row>
    <row r="781" spans="46:49" x14ac:dyDescent="0.2">
      <c r="AT781">
        <v>774</v>
      </c>
      <c r="AU781" s="12">
        <v>-4.1650942846704684</v>
      </c>
      <c r="AV781" s="12">
        <v>-14.236316070388947</v>
      </c>
      <c r="AW781" s="12">
        <v>7.6310829606991071</v>
      </c>
    </row>
    <row r="782" spans="46:49" x14ac:dyDescent="0.2">
      <c r="AT782">
        <v>775</v>
      </c>
      <c r="AU782" s="12">
        <v>7.6679505676928503</v>
      </c>
      <c r="AV782" s="12">
        <v>9.5395343551961727</v>
      </c>
      <c r="AW782" s="12">
        <v>16.668678753493062</v>
      </c>
    </row>
    <row r="783" spans="46:49" x14ac:dyDescent="0.2">
      <c r="AT783">
        <v>776</v>
      </c>
      <c r="AU783" s="12">
        <v>0.76430125276758176</v>
      </c>
      <c r="AV783" s="12">
        <v>2.9940768493463619</v>
      </c>
      <c r="AW783" s="12">
        <v>1.0650846056351575</v>
      </c>
    </row>
    <row r="784" spans="46:49" x14ac:dyDescent="0.2">
      <c r="AT784">
        <v>777</v>
      </c>
      <c r="AU784" s="12">
        <v>-14.274339769900207</v>
      </c>
      <c r="AV784" s="12">
        <v>7.3771115967815728</v>
      </c>
      <c r="AW784" s="12">
        <v>-40.725721104089331</v>
      </c>
    </row>
    <row r="785" spans="46:49" x14ac:dyDescent="0.2">
      <c r="AT785">
        <v>778</v>
      </c>
      <c r="AU785" s="12">
        <v>-4.0406104280218074</v>
      </c>
      <c r="AV785" s="12">
        <v>7.3979971181172743</v>
      </c>
      <c r="AW785" s="12">
        <v>27.763633957669327</v>
      </c>
    </row>
    <row r="786" spans="46:49" x14ac:dyDescent="0.2">
      <c r="AT786">
        <v>779</v>
      </c>
      <c r="AU786" s="12">
        <v>8.2123675967833414</v>
      </c>
      <c r="AV786" s="12">
        <v>-8.82591405209042</v>
      </c>
      <c r="AW786" s="12">
        <v>-20.746848819559673</v>
      </c>
    </row>
    <row r="787" spans="46:49" x14ac:dyDescent="0.2">
      <c r="AT787">
        <v>780</v>
      </c>
      <c r="AU787" s="12">
        <v>-0.19264514748999842</v>
      </c>
      <c r="AV787" s="12">
        <v>-6.9120520785927884</v>
      </c>
      <c r="AW787" s="12">
        <v>-14.819510931562039</v>
      </c>
    </row>
    <row r="788" spans="46:49" x14ac:dyDescent="0.2">
      <c r="AT788">
        <v>781</v>
      </c>
      <c r="AU788" s="12">
        <v>-1.7814395324473651</v>
      </c>
      <c r="AV788" s="12">
        <v>-29.670603633152208</v>
      </c>
      <c r="AW788" s="12">
        <v>-8.3240116249711953</v>
      </c>
    </row>
    <row r="789" spans="46:49" x14ac:dyDescent="0.2">
      <c r="AT789">
        <v>782</v>
      </c>
      <c r="AU789" s="12">
        <v>2.2670171133308954</v>
      </c>
      <c r="AV789" s="12">
        <v>-24.988509280973197</v>
      </c>
      <c r="AW789" s="12">
        <v>-14.710769163599938</v>
      </c>
    </row>
    <row r="790" spans="46:49" x14ac:dyDescent="0.2">
      <c r="AT790">
        <v>783</v>
      </c>
      <c r="AU790" s="12">
        <v>-5.1568605673989057E-3</v>
      </c>
      <c r="AV790" s="12">
        <v>-2.4507742772225152</v>
      </c>
      <c r="AW790" s="12">
        <v>-10.231942653229778</v>
      </c>
    </row>
    <row r="791" spans="46:49" x14ac:dyDescent="0.2">
      <c r="AT791">
        <v>784</v>
      </c>
      <c r="AU791" s="12">
        <v>-2.2169593911290009</v>
      </c>
      <c r="AV791" s="12">
        <v>2.3919497728164671</v>
      </c>
      <c r="AW791" s="12">
        <v>26.876431276576831</v>
      </c>
    </row>
    <row r="792" spans="46:49" x14ac:dyDescent="0.2">
      <c r="AT792">
        <v>785</v>
      </c>
      <c r="AU792" s="12">
        <v>-3.340096498239336</v>
      </c>
      <c r="AV792" s="12">
        <v>-9.6378320065872192</v>
      </c>
      <c r="AW792" s="12">
        <v>23.96232661306858</v>
      </c>
    </row>
    <row r="793" spans="46:49" x14ac:dyDescent="0.2">
      <c r="AT793">
        <v>786</v>
      </c>
      <c r="AU793" s="12">
        <v>8.0618600053603</v>
      </c>
      <c r="AV793" s="12">
        <v>9.9696985315747924</v>
      </c>
      <c r="AW793" s="12">
        <v>-34.809372164411059</v>
      </c>
    </row>
    <row r="794" spans="46:49" x14ac:dyDescent="0.2">
      <c r="AT794">
        <v>787</v>
      </c>
      <c r="AU794" s="12">
        <v>-5.6270810885630711</v>
      </c>
      <c r="AV794" s="12">
        <v>-13.600348969728611</v>
      </c>
      <c r="AW794" s="12">
        <v>44.363145446386071</v>
      </c>
    </row>
    <row r="795" spans="46:49" x14ac:dyDescent="0.2">
      <c r="AT795">
        <v>788</v>
      </c>
      <c r="AU795" s="12">
        <v>0.81407052761045195</v>
      </c>
      <c r="AV795" s="12">
        <v>16.371354607221054</v>
      </c>
      <c r="AW795" s="12">
        <v>-15.310402728897092</v>
      </c>
    </row>
    <row r="796" spans="46:49" x14ac:dyDescent="0.2">
      <c r="AT796">
        <v>789</v>
      </c>
      <c r="AU796" s="12">
        <v>1.8452409904014402</v>
      </c>
      <c r="AV796" s="12">
        <v>0.76548330925553998</v>
      </c>
      <c r="AW796" s="12">
        <v>-26.474805820198799</v>
      </c>
    </row>
    <row r="797" spans="46:49" x14ac:dyDescent="0.2">
      <c r="AT797">
        <v>790</v>
      </c>
      <c r="AU797" s="12">
        <v>-0.61924827269789184</v>
      </c>
      <c r="AV797" s="12">
        <v>-1.8502955014384903</v>
      </c>
      <c r="AW797" s="12">
        <v>2.0651230515511185E-2</v>
      </c>
    </row>
    <row r="798" spans="46:49" x14ac:dyDescent="0.2">
      <c r="AT798">
        <v>791</v>
      </c>
      <c r="AU798" s="12">
        <v>-1.9870904339018693</v>
      </c>
      <c r="AV798" s="12">
        <v>-35.540900665965751</v>
      </c>
      <c r="AW798" s="12">
        <v>-3.3246063798261543</v>
      </c>
    </row>
    <row r="799" spans="46:49" x14ac:dyDescent="0.2">
      <c r="AT799">
        <v>792</v>
      </c>
      <c r="AU799" s="12">
        <v>-6.118560648732382</v>
      </c>
      <c r="AV799" s="12">
        <v>5.3833539710560103</v>
      </c>
      <c r="AW799" s="12">
        <v>-3.621551255935568</v>
      </c>
    </row>
    <row r="800" spans="46:49" x14ac:dyDescent="0.2">
      <c r="AT800">
        <v>793</v>
      </c>
      <c r="AU800" s="12">
        <v>-1.0934255884054724</v>
      </c>
      <c r="AV800" s="12">
        <v>1.4003731799376966</v>
      </c>
      <c r="AW800" s="12">
        <v>1.2297799317527112</v>
      </c>
    </row>
    <row r="801" spans="46:49" x14ac:dyDescent="0.2">
      <c r="AT801">
        <v>794</v>
      </c>
      <c r="AU801" s="12">
        <v>-1.2431394639448188</v>
      </c>
      <c r="AV801" s="12">
        <v>-21.587215069646913</v>
      </c>
      <c r="AW801" s="12">
        <v>-0.329450546095714</v>
      </c>
    </row>
    <row r="802" spans="46:49" x14ac:dyDescent="0.2">
      <c r="AT802">
        <v>795</v>
      </c>
      <c r="AU802" s="12">
        <v>-9.4022111660887777</v>
      </c>
      <c r="AV802" s="12">
        <v>2.6312200965749861</v>
      </c>
      <c r="AW802" s="12">
        <v>-7.106029154731103</v>
      </c>
    </row>
    <row r="803" spans="46:49" x14ac:dyDescent="0.2">
      <c r="AT803">
        <v>796</v>
      </c>
      <c r="AU803" s="12">
        <v>1.4430620859932051</v>
      </c>
      <c r="AV803" s="12">
        <v>-3.6884897105015289</v>
      </c>
      <c r="AW803" s="12">
        <v>-1.0215256758313269</v>
      </c>
    </row>
    <row r="804" spans="46:49" x14ac:dyDescent="0.2">
      <c r="AT804">
        <v>797</v>
      </c>
      <c r="AU804" s="12">
        <v>-4.2577332644857409</v>
      </c>
      <c r="AV804" s="12">
        <v>-3.7782306629806417</v>
      </c>
      <c r="AW804" s="12">
        <v>-1.0555260916208562</v>
      </c>
    </row>
    <row r="805" spans="46:49" x14ac:dyDescent="0.2">
      <c r="AT805">
        <v>798</v>
      </c>
      <c r="AU805" s="12">
        <v>3.050622214037618</v>
      </c>
      <c r="AV805" s="12">
        <v>-2.8844838563762401</v>
      </c>
      <c r="AW805" s="12">
        <v>42.741150669551722</v>
      </c>
    </row>
    <row r="806" spans="46:49" x14ac:dyDescent="0.2">
      <c r="AT806">
        <v>799</v>
      </c>
      <c r="AU806" s="12">
        <v>4.7922482091252396</v>
      </c>
      <c r="AV806" s="12">
        <v>-50.739514727361417</v>
      </c>
      <c r="AW806" s="12">
        <v>23.110721904089992</v>
      </c>
    </row>
    <row r="807" spans="46:49" x14ac:dyDescent="0.2">
      <c r="AT807">
        <v>800</v>
      </c>
      <c r="AU807" s="12">
        <v>0.77969279884080434</v>
      </c>
      <c r="AV807" s="12">
        <v>5.0176789291885067</v>
      </c>
      <c r="AW807" s="12">
        <v>5.2334724809131528</v>
      </c>
    </row>
    <row r="808" spans="46:49" x14ac:dyDescent="0.2">
      <c r="AT808">
        <v>801</v>
      </c>
      <c r="AU808" s="12">
        <v>4.3168252534641169</v>
      </c>
      <c r="AV808" s="12">
        <v>-18.008419463419486</v>
      </c>
      <c r="AW808" s="12">
        <v>-13.412528331065074</v>
      </c>
    </row>
    <row r="809" spans="46:49" x14ac:dyDescent="0.2">
      <c r="AT809">
        <v>802</v>
      </c>
      <c r="AU809" s="12">
        <v>-2.7060176217206817</v>
      </c>
      <c r="AV809" s="12">
        <v>-5.5009687962892704</v>
      </c>
      <c r="AW809" s="12">
        <v>-13.857963948314136</v>
      </c>
    </row>
    <row r="810" spans="46:49" x14ac:dyDescent="0.2">
      <c r="AT810">
        <v>803</v>
      </c>
      <c r="AU810" s="12">
        <v>7.557284757845582</v>
      </c>
      <c r="AV810" s="12">
        <v>6.0495875527964804</v>
      </c>
      <c r="AW810" s="12">
        <v>10.752896032056931</v>
      </c>
    </row>
    <row r="811" spans="46:49" x14ac:dyDescent="0.2">
      <c r="AT811">
        <v>804</v>
      </c>
      <c r="AU811" s="12">
        <v>6.299356896810588</v>
      </c>
      <c r="AV811" s="12">
        <v>-9.7750081149004817</v>
      </c>
      <c r="AW811" s="12">
        <v>-16.709627086590977</v>
      </c>
    </row>
    <row r="812" spans="46:49" x14ac:dyDescent="0.2">
      <c r="AT812">
        <v>805</v>
      </c>
      <c r="AU812" s="12">
        <v>1.316099763858591</v>
      </c>
      <c r="AV812" s="12">
        <v>-6.2862346202224995</v>
      </c>
      <c r="AW812" s="12">
        <v>4.2658127793001572</v>
      </c>
    </row>
    <row r="813" spans="46:49" x14ac:dyDescent="0.2">
      <c r="AT813">
        <v>806</v>
      </c>
      <c r="AU813" s="12">
        <v>-0.78356497673125824</v>
      </c>
      <c r="AV813" s="12">
        <v>0.35381401367222237</v>
      </c>
      <c r="AW813" s="12">
        <v>-62.257726717398711</v>
      </c>
    </row>
    <row r="814" spans="46:49" x14ac:dyDescent="0.2">
      <c r="AT814">
        <v>807</v>
      </c>
      <c r="AU814" s="12">
        <v>-8.8626664227670098</v>
      </c>
      <c r="AV814" s="12">
        <v>-2.0655372556562428</v>
      </c>
      <c r="AW814" s="12">
        <v>-11.240289228949889</v>
      </c>
    </row>
    <row r="815" spans="46:49" x14ac:dyDescent="0.2">
      <c r="AT815">
        <v>808</v>
      </c>
      <c r="AU815" s="12">
        <v>3.8084001811774257</v>
      </c>
      <c r="AV815" s="12">
        <v>-9.6804914754107632</v>
      </c>
      <c r="AW815" s="12">
        <v>1.3539521390114362</v>
      </c>
    </row>
    <row r="816" spans="46:49" x14ac:dyDescent="0.2">
      <c r="AT816">
        <v>809</v>
      </c>
      <c r="AU816" s="12">
        <v>7.6237374922125012</v>
      </c>
      <c r="AV816" s="12">
        <v>7.3725731728323982</v>
      </c>
      <c r="AW816" s="12">
        <v>19.148381770059171</v>
      </c>
    </row>
    <row r="817" spans="46:49" x14ac:dyDescent="0.2">
      <c r="AT817">
        <v>810</v>
      </c>
      <c r="AU817" s="12">
        <v>1.6015847556297456</v>
      </c>
      <c r="AV817" s="12">
        <v>15.882638062649432</v>
      </c>
      <c r="AW817" s="12">
        <v>-36.895310104635662</v>
      </c>
    </row>
    <row r="818" spans="46:49" x14ac:dyDescent="0.2">
      <c r="AT818">
        <v>811</v>
      </c>
      <c r="AU818" s="12">
        <v>11.821293172932423</v>
      </c>
      <c r="AV818" s="12">
        <v>-18.366961419004873</v>
      </c>
      <c r="AW818" s="12">
        <v>-34.606464824865924</v>
      </c>
    </row>
    <row r="819" spans="46:49" x14ac:dyDescent="0.2">
      <c r="AT819">
        <v>812</v>
      </c>
      <c r="AU819" s="12">
        <v>-4.3671297269391385</v>
      </c>
      <c r="AV819" s="12">
        <v>-3.7597494009716819</v>
      </c>
      <c r="AW819" s="12">
        <v>6.0548521559131121</v>
      </c>
    </row>
    <row r="820" spans="46:49" x14ac:dyDescent="0.2">
      <c r="AT820">
        <v>813</v>
      </c>
      <c r="AU820" s="12">
        <v>18.549640716875377</v>
      </c>
      <c r="AV820" s="12">
        <v>9.1820697743564601</v>
      </c>
      <c r="AW820" s="12">
        <v>-8.0834880362626915</v>
      </c>
    </row>
    <row r="821" spans="46:49" x14ac:dyDescent="0.2">
      <c r="AT821">
        <v>814</v>
      </c>
      <c r="AU821" s="12">
        <v>-1.9570935943384882</v>
      </c>
      <c r="AV821" s="12">
        <v>3.1908029568897125</v>
      </c>
      <c r="AW821" s="12">
        <v>-42.8088701363951</v>
      </c>
    </row>
    <row r="822" spans="46:49" x14ac:dyDescent="0.2">
      <c r="AT822">
        <v>815</v>
      </c>
      <c r="AU822" s="12">
        <v>-1.178262850965075</v>
      </c>
      <c r="AV822" s="12">
        <v>-12.545174901964256</v>
      </c>
      <c r="AW822" s="12">
        <v>-12.478897314998829</v>
      </c>
    </row>
    <row r="823" spans="46:49" x14ac:dyDescent="0.2">
      <c r="AT823">
        <v>816</v>
      </c>
      <c r="AU823" s="12">
        <v>2.6697270392810446</v>
      </c>
      <c r="AV823" s="12">
        <v>-22.659487062696755</v>
      </c>
      <c r="AW823" s="12">
        <v>-40.951845620620283</v>
      </c>
    </row>
    <row r="824" spans="46:49" x14ac:dyDescent="0.2">
      <c r="AT824">
        <v>817</v>
      </c>
      <c r="AU824" s="12">
        <v>0.97712077954696763</v>
      </c>
      <c r="AV824" s="12">
        <v>-10.597719219417675</v>
      </c>
      <c r="AW824" s="12">
        <v>-3.9551368218239333</v>
      </c>
    </row>
    <row r="825" spans="46:49" x14ac:dyDescent="0.2">
      <c r="AT825">
        <v>818</v>
      </c>
      <c r="AU825" s="12">
        <v>-1.7184259464014244</v>
      </c>
      <c r="AV825" s="12">
        <v>-0.28899188787287367</v>
      </c>
      <c r="AW825" s="12">
        <v>-20.640721952675168</v>
      </c>
    </row>
    <row r="826" spans="46:49" x14ac:dyDescent="0.2">
      <c r="AT826">
        <v>819</v>
      </c>
      <c r="AU826" s="12">
        <v>-12.156532360117753</v>
      </c>
      <c r="AV826" s="12">
        <v>-42.75336295186051</v>
      </c>
      <c r="AW826" s="12">
        <v>-3.647355650336825</v>
      </c>
    </row>
    <row r="827" spans="46:49" x14ac:dyDescent="0.2">
      <c r="AT827">
        <v>820</v>
      </c>
      <c r="AU827" s="12">
        <v>-2.6009396397203886</v>
      </c>
      <c r="AV827" s="12">
        <v>31.538206695001335</v>
      </c>
      <c r="AW827" s="12">
        <v>-40.110072810119696</v>
      </c>
    </row>
    <row r="828" spans="46:49" x14ac:dyDescent="0.2">
      <c r="AT828">
        <v>821</v>
      </c>
      <c r="AU828" s="12">
        <v>-2.1845817300268484</v>
      </c>
      <c r="AV828" s="12">
        <v>-2.5646027449350823</v>
      </c>
      <c r="AW828" s="12">
        <v>11.40965607223986</v>
      </c>
    </row>
    <row r="829" spans="46:49" x14ac:dyDescent="0.2">
      <c r="AT829">
        <v>822</v>
      </c>
      <c r="AU829" s="12">
        <v>-7.3858941731777952</v>
      </c>
      <c r="AV829" s="12">
        <v>3.1459074913829919</v>
      </c>
      <c r="AW829" s="12">
        <v>-18.717832301827805</v>
      </c>
    </row>
    <row r="830" spans="46:49" x14ac:dyDescent="0.2">
      <c r="AT830">
        <v>823</v>
      </c>
      <c r="AU830" s="12">
        <v>10.656305333502518</v>
      </c>
      <c r="AV830" s="12">
        <v>1.0631732550194868</v>
      </c>
      <c r="AW830" s="12">
        <v>7.109393211649996</v>
      </c>
    </row>
    <row r="831" spans="46:49" x14ac:dyDescent="0.2">
      <c r="AT831">
        <v>824</v>
      </c>
      <c r="AU831" s="12">
        <v>1.3173207977802344</v>
      </c>
      <c r="AV831" s="12">
        <v>-1.4487562864667107</v>
      </c>
      <c r="AW831" s="12">
        <v>-21.401599846721144</v>
      </c>
    </row>
    <row r="832" spans="46:49" x14ac:dyDescent="0.2">
      <c r="AT832">
        <v>825</v>
      </c>
      <c r="AU832" s="12">
        <v>-6.8658749370492549</v>
      </c>
      <c r="AV832" s="12">
        <v>7.0733127081180793</v>
      </c>
      <c r="AW832" s="12">
        <v>27.626882263567914</v>
      </c>
    </row>
    <row r="833" spans="46:49" x14ac:dyDescent="0.2">
      <c r="AT833">
        <v>826</v>
      </c>
      <c r="AU833" s="12">
        <v>-2.2130765503094181</v>
      </c>
      <c r="AV833" s="12">
        <v>-3.3461749763027293</v>
      </c>
      <c r="AW833" s="12">
        <v>-19.430237070721809</v>
      </c>
    </row>
    <row r="834" spans="46:49" x14ac:dyDescent="0.2">
      <c r="AT834">
        <v>827</v>
      </c>
      <c r="AU834" s="12">
        <v>0.91371684932603736</v>
      </c>
      <c r="AV834" s="12">
        <v>-72.556301240865793</v>
      </c>
      <c r="AW834" s="12">
        <v>1.625880133877555</v>
      </c>
    </row>
    <row r="835" spans="46:49" x14ac:dyDescent="0.2">
      <c r="AT835">
        <v>828</v>
      </c>
      <c r="AU835" s="12">
        <v>-2.1136189008584627</v>
      </c>
      <c r="AV835" s="12">
        <v>2.7302693886245373</v>
      </c>
      <c r="AW835" s="12">
        <v>-10.763415831953225</v>
      </c>
    </row>
    <row r="836" spans="46:49" x14ac:dyDescent="0.2">
      <c r="AT836">
        <v>829</v>
      </c>
      <c r="AU836" s="12">
        <v>-12.941433308257318</v>
      </c>
      <c r="AV836" s="12">
        <v>-7.5022174250684506</v>
      </c>
      <c r="AW836" s="12">
        <v>-22.687197150511263</v>
      </c>
    </row>
    <row r="837" spans="46:49" x14ac:dyDescent="0.2">
      <c r="AT837">
        <v>830</v>
      </c>
      <c r="AU837" s="12">
        <v>0.82256131985242853</v>
      </c>
      <c r="AV837" s="12">
        <v>4.2153744210642641</v>
      </c>
      <c r="AW837" s="12">
        <v>-21.764590737389415</v>
      </c>
    </row>
    <row r="838" spans="46:49" x14ac:dyDescent="0.2">
      <c r="AT838">
        <v>831</v>
      </c>
      <c r="AU838" s="12">
        <v>7.2036079304411977</v>
      </c>
      <c r="AV838" s="12">
        <v>-98.860024167322479</v>
      </c>
      <c r="AW838" s="12">
        <v>-5.2134085015570175</v>
      </c>
    </row>
    <row r="839" spans="46:49" x14ac:dyDescent="0.2">
      <c r="AT839">
        <v>832</v>
      </c>
      <c r="AU839" s="12">
        <v>3.8250915854735292</v>
      </c>
      <c r="AV839" s="12">
        <v>-13.726242685517954</v>
      </c>
      <c r="AW839" s="12">
        <v>14.968372037500973</v>
      </c>
    </row>
    <row r="840" spans="46:49" x14ac:dyDescent="0.2">
      <c r="AT840">
        <v>833</v>
      </c>
      <c r="AU840" s="12">
        <v>3.0214401581927346</v>
      </c>
      <c r="AV840" s="12">
        <v>-12.135358041986374</v>
      </c>
      <c r="AW840" s="12">
        <v>-17.429989534523948</v>
      </c>
    </row>
    <row r="841" spans="46:49" x14ac:dyDescent="0.2">
      <c r="AT841">
        <v>834</v>
      </c>
      <c r="AU841" s="12">
        <v>-0.56655525756980474</v>
      </c>
      <c r="AV841" s="12">
        <v>0.88616160213438444</v>
      </c>
      <c r="AW841" s="12">
        <v>15.237891539670233</v>
      </c>
    </row>
    <row r="842" spans="46:49" x14ac:dyDescent="0.2">
      <c r="AT842">
        <v>835</v>
      </c>
      <c r="AU842" s="12">
        <v>-1.6096552824927008</v>
      </c>
      <c r="AV842" s="12">
        <v>-1.0866674346197944</v>
      </c>
      <c r="AW842" s="12">
        <v>-31.234400073086135</v>
      </c>
    </row>
    <row r="843" spans="46:49" x14ac:dyDescent="0.2">
      <c r="AT843">
        <v>836</v>
      </c>
      <c r="AU843" s="12">
        <v>-2.3435923657311339</v>
      </c>
      <c r="AV843" s="12">
        <v>-6.3090321486106422</v>
      </c>
      <c r="AW843" s="12">
        <v>-31.8252529522413</v>
      </c>
    </row>
    <row r="844" spans="46:49" x14ac:dyDescent="0.2">
      <c r="AT844">
        <v>837</v>
      </c>
      <c r="AU844" s="12">
        <v>-22.012308102562798</v>
      </c>
      <c r="AV844" s="12">
        <v>-14.460684242697107</v>
      </c>
      <c r="AW844" s="12">
        <v>25.078170707438808</v>
      </c>
    </row>
    <row r="845" spans="46:49" x14ac:dyDescent="0.2">
      <c r="AT845">
        <v>838</v>
      </c>
      <c r="AU845" s="12">
        <v>-3.2867434633054637</v>
      </c>
      <c r="AV845" s="12">
        <v>-12.13734271020463</v>
      </c>
      <c r="AW845" s="12">
        <v>-2.5595027265188874</v>
      </c>
    </row>
    <row r="846" spans="46:49" x14ac:dyDescent="0.2">
      <c r="AT846">
        <v>839</v>
      </c>
      <c r="AU846" s="12">
        <v>-2.3670703993077469</v>
      </c>
      <c r="AV846" s="12">
        <v>3.6453863199659149</v>
      </c>
      <c r="AW846" s="12">
        <v>-4.6073313579261308</v>
      </c>
    </row>
    <row r="847" spans="46:49" x14ac:dyDescent="0.2">
      <c r="AT847">
        <v>840</v>
      </c>
      <c r="AU847" s="12">
        <v>-0.33755265263117568</v>
      </c>
      <c r="AV847" s="12">
        <v>-0.97371988911920027</v>
      </c>
      <c r="AW847" s="12">
        <v>3.3497879209849017</v>
      </c>
    </row>
    <row r="848" spans="46:49" x14ac:dyDescent="0.2">
      <c r="AT848">
        <v>841</v>
      </c>
      <c r="AU848" s="12">
        <v>-3.6571150160040955</v>
      </c>
      <c r="AV848" s="12">
        <v>18.806856316097956</v>
      </c>
      <c r="AW848" s="12">
        <v>-18.466286612921451</v>
      </c>
    </row>
    <row r="849" spans="46:49" x14ac:dyDescent="0.2">
      <c r="AT849">
        <v>842</v>
      </c>
      <c r="AU849" s="12">
        <v>15.017239196685811</v>
      </c>
      <c r="AV849" s="12">
        <v>-8.4290743113246958</v>
      </c>
      <c r="AW849" s="12">
        <v>12.870840001562113</v>
      </c>
    </row>
    <row r="850" spans="46:49" x14ac:dyDescent="0.2">
      <c r="AT850">
        <v>843</v>
      </c>
      <c r="AU850" s="12">
        <v>-6.7782833795472452</v>
      </c>
      <c r="AV850" s="12">
        <v>-5.3687033971815863</v>
      </c>
      <c r="AW850" s="12">
        <v>-17.450917217910327</v>
      </c>
    </row>
    <row r="851" spans="46:49" x14ac:dyDescent="0.2">
      <c r="AT851">
        <v>844</v>
      </c>
      <c r="AU851" s="12">
        <v>-15.876991156577704</v>
      </c>
      <c r="AV851" s="12">
        <v>-3.4572747903389587</v>
      </c>
      <c r="AW851" s="12">
        <v>-12.865286638719793</v>
      </c>
    </row>
    <row r="852" spans="46:49" x14ac:dyDescent="0.2">
      <c r="AT852">
        <v>845</v>
      </c>
      <c r="AU852" s="12">
        <v>8.6459857060499736</v>
      </c>
      <c r="AV852" s="12">
        <v>6.3157453695976429</v>
      </c>
      <c r="AW852" s="12">
        <v>22.386685474099288</v>
      </c>
    </row>
    <row r="853" spans="46:49" x14ac:dyDescent="0.2">
      <c r="AT853">
        <v>846</v>
      </c>
      <c r="AU853" s="12">
        <v>-0.29625517914504124</v>
      </c>
      <c r="AV853" s="12">
        <v>8.7348252098967407</v>
      </c>
      <c r="AW853" s="12">
        <v>-27.360559963555925</v>
      </c>
    </row>
    <row r="854" spans="46:49" x14ac:dyDescent="0.2">
      <c r="AT854">
        <v>847</v>
      </c>
      <c r="AU854" s="12">
        <v>2.3675084157286395</v>
      </c>
      <c r="AV854" s="12">
        <v>11.973114813934428</v>
      </c>
      <c r="AW854" s="12">
        <v>-12.16760902418457</v>
      </c>
    </row>
    <row r="855" spans="46:49" x14ac:dyDescent="0.2">
      <c r="AT855">
        <v>848</v>
      </c>
      <c r="AU855" s="12">
        <v>3.9893830265457324</v>
      </c>
      <c r="AV855" s="12">
        <v>-84.995040907940918</v>
      </c>
      <c r="AW855" s="12">
        <v>-9.7798079335986348</v>
      </c>
    </row>
    <row r="856" spans="46:49" x14ac:dyDescent="0.2">
      <c r="AT856">
        <v>849</v>
      </c>
      <c r="AU856" s="12">
        <v>0.27847079522384094</v>
      </c>
      <c r="AV856" s="12">
        <v>-27.295351724135443</v>
      </c>
      <c r="AW856" s="12">
        <v>2.0172710773954132</v>
      </c>
    </row>
    <row r="857" spans="46:49" x14ac:dyDescent="0.2">
      <c r="AT857">
        <v>850</v>
      </c>
      <c r="AU857" s="12">
        <v>-4.8373537021342932</v>
      </c>
      <c r="AV857" s="12">
        <v>90.700494086009869</v>
      </c>
      <c r="AW857" s="12">
        <v>33.516654910241492</v>
      </c>
    </row>
    <row r="858" spans="46:49" x14ac:dyDescent="0.2">
      <c r="AT858">
        <v>851</v>
      </c>
      <c r="AU858" s="12">
        <v>-4.4495070130802974</v>
      </c>
      <c r="AV858" s="12">
        <v>-6.1714216628864955</v>
      </c>
      <c r="AW858" s="12">
        <v>-19.888765985967517</v>
      </c>
    </row>
    <row r="859" spans="46:49" x14ac:dyDescent="0.2">
      <c r="AT859">
        <v>852</v>
      </c>
      <c r="AU859" s="12">
        <v>3.9803006799701466</v>
      </c>
      <c r="AV859" s="12">
        <v>19.87023164062348</v>
      </c>
      <c r="AW859" s="12">
        <v>-29.277420485907616</v>
      </c>
    </row>
    <row r="860" spans="46:49" x14ac:dyDescent="0.2">
      <c r="AT860">
        <v>853</v>
      </c>
      <c r="AU860" s="12">
        <v>-5.7891475491235562</v>
      </c>
      <c r="AV860" s="12">
        <v>-10.082562832528764</v>
      </c>
      <c r="AW860" s="12">
        <v>-3.6546283078131347</v>
      </c>
    </row>
    <row r="861" spans="46:49" x14ac:dyDescent="0.2">
      <c r="AT861">
        <v>854</v>
      </c>
      <c r="AU861" s="12">
        <v>-4.9356273029840043</v>
      </c>
      <c r="AV861" s="12">
        <v>-9.9234385446504785</v>
      </c>
      <c r="AW861" s="12">
        <v>-4.6742559841060949</v>
      </c>
    </row>
    <row r="862" spans="46:49" x14ac:dyDescent="0.2">
      <c r="AT862">
        <v>855</v>
      </c>
      <c r="AU862" s="12">
        <v>14.951402252086732</v>
      </c>
      <c r="AV862" s="12">
        <v>-8.4070239030551388</v>
      </c>
      <c r="AW862" s="12">
        <v>3.3517267338234626</v>
      </c>
    </row>
    <row r="863" spans="46:49" x14ac:dyDescent="0.2">
      <c r="AT863">
        <v>856</v>
      </c>
      <c r="AU863" s="12">
        <v>-1.620057842329113</v>
      </c>
      <c r="AV863" s="12">
        <v>5.104377004187115</v>
      </c>
      <c r="AW863" s="12">
        <v>-275.15525557799629</v>
      </c>
    </row>
    <row r="864" spans="46:49" x14ac:dyDescent="0.2">
      <c r="AT864">
        <v>857</v>
      </c>
      <c r="AU864" s="12">
        <v>0.72866252643092433</v>
      </c>
      <c r="AV864" s="12">
        <v>-9.9736238765448473</v>
      </c>
      <c r="AW864" s="12">
        <v>-14.758155357908528</v>
      </c>
    </row>
    <row r="865" spans="46:49" x14ac:dyDescent="0.2">
      <c r="AT865">
        <v>858</v>
      </c>
      <c r="AU865" s="12">
        <v>1.499067420432342</v>
      </c>
      <c r="AV865" s="12">
        <v>-35.35172579257938</v>
      </c>
      <c r="AW865" s="12">
        <v>-14.495759998133646</v>
      </c>
    </row>
    <row r="866" spans="46:49" x14ac:dyDescent="0.2">
      <c r="AT866">
        <v>859</v>
      </c>
      <c r="AU866" s="12">
        <v>-2.7066758198824252</v>
      </c>
      <c r="AV866" s="12">
        <v>0.71411343541537542</v>
      </c>
      <c r="AW866" s="12">
        <v>-14.676802485932768</v>
      </c>
    </row>
    <row r="867" spans="46:49" x14ac:dyDescent="0.2">
      <c r="AT867">
        <v>860</v>
      </c>
      <c r="AU867" s="12">
        <v>-4.7697413261160291</v>
      </c>
      <c r="AV867" s="12">
        <v>-16.782542077504988</v>
      </c>
      <c r="AW867" s="12">
        <v>4.5021080597876244</v>
      </c>
    </row>
    <row r="868" spans="46:49" x14ac:dyDescent="0.2">
      <c r="AT868">
        <v>861</v>
      </c>
      <c r="AU868" s="12">
        <v>-4.7990552234055075</v>
      </c>
      <c r="AV868" s="12">
        <v>-20.300324366337446</v>
      </c>
      <c r="AW868" s="12">
        <v>-14.44776215518003</v>
      </c>
    </row>
    <row r="869" spans="46:49" x14ac:dyDescent="0.2">
      <c r="AT869">
        <v>862</v>
      </c>
      <c r="AU869" s="12">
        <v>2.1601705491097909</v>
      </c>
      <c r="AV869" s="12">
        <v>-18.581246845303792</v>
      </c>
      <c r="AW869" s="12">
        <v>27.770245090084615</v>
      </c>
    </row>
    <row r="870" spans="46:49" x14ac:dyDescent="0.2">
      <c r="AT870">
        <v>863</v>
      </c>
      <c r="AU870" s="12">
        <v>6.4035218732106767</v>
      </c>
      <c r="AV870" s="12">
        <v>-24.106578800889789</v>
      </c>
      <c r="AW870" s="12">
        <v>-2.1326510135223771</v>
      </c>
    </row>
    <row r="871" spans="46:49" x14ac:dyDescent="0.2">
      <c r="AT871">
        <v>864</v>
      </c>
      <c r="AU871" s="12">
        <v>5.3926546728594325</v>
      </c>
      <c r="AV871" s="12">
        <v>-5.6468011217564626</v>
      </c>
      <c r="AW871" s="12">
        <v>-25.955731262045127</v>
      </c>
    </row>
    <row r="872" spans="46:49" x14ac:dyDescent="0.2">
      <c r="AT872">
        <v>865</v>
      </c>
      <c r="AU872" s="12">
        <v>-4.958742084495702</v>
      </c>
      <c r="AV872" s="12">
        <v>-16.68605771324399</v>
      </c>
      <c r="AW872" s="12">
        <v>-18.71014248713081</v>
      </c>
    </row>
    <row r="873" spans="46:49" x14ac:dyDescent="0.2">
      <c r="AT873">
        <v>866</v>
      </c>
      <c r="AU873" s="12">
        <v>-7.9179791363215637</v>
      </c>
      <c r="AV873" s="12">
        <v>-8.5313186216269994</v>
      </c>
      <c r="AW873" s="12">
        <v>-26.556046091068794</v>
      </c>
    </row>
    <row r="874" spans="46:49" x14ac:dyDescent="0.2">
      <c r="AT874">
        <v>867</v>
      </c>
      <c r="AU874" s="12">
        <v>1.5373937906154598</v>
      </c>
      <c r="AV874" s="12">
        <v>-5.3028348650854218</v>
      </c>
      <c r="AW874" s="12">
        <v>6.9686611156196729</v>
      </c>
    </row>
    <row r="875" spans="46:49" x14ac:dyDescent="0.2">
      <c r="AT875">
        <v>868</v>
      </c>
      <c r="AU875" s="12">
        <v>7.8540810377975196</v>
      </c>
      <c r="AV875" s="12">
        <v>1.5470687220385453</v>
      </c>
      <c r="AW875" s="12">
        <v>7.3797772220879603</v>
      </c>
    </row>
    <row r="876" spans="46:49" x14ac:dyDescent="0.2">
      <c r="AT876">
        <v>869</v>
      </c>
      <c r="AU876" s="12">
        <v>-2.4276156285013619</v>
      </c>
      <c r="AV876" s="12">
        <v>-5.8021858946850982</v>
      </c>
      <c r="AW876" s="12">
        <v>11.960113129218223</v>
      </c>
    </row>
    <row r="877" spans="46:49" x14ac:dyDescent="0.2">
      <c r="AT877">
        <v>870</v>
      </c>
      <c r="AU877" s="12">
        <v>2.2610513184530872</v>
      </c>
      <c r="AV877" s="12">
        <v>31.32494057673604</v>
      </c>
      <c r="AW877" s="12">
        <v>-12.585537104038732</v>
      </c>
    </row>
    <row r="878" spans="46:49" x14ac:dyDescent="0.2">
      <c r="AT878">
        <v>871</v>
      </c>
      <c r="AU878" s="12">
        <v>-2.1257059147571695</v>
      </c>
      <c r="AV878" s="12">
        <v>2.2522436164475228</v>
      </c>
      <c r="AW878" s="12">
        <v>-184.0770775433906</v>
      </c>
    </row>
    <row r="879" spans="46:49" x14ac:dyDescent="0.2">
      <c r="AT879">
        <v>872</v>
      </c>
      <c r="AU879" s="12">
        <v>1.654771492569403</v>
      </c>
      <c r="AV879" s="12">
        <v>-24.334581799340466</v>
      </c>
      <c r="AW879" s="12">
        <v>6.0941610367296128</v>
      </c>
    </row>
    <row r="880" spans="46:49" x14ac:dyDescent="0.2">
      <c r="AT880">
        <v>873</v>
      </c>
      <c r="AU880" s="12">
        <v>0.77282210731933942</v>
      </c>
      <c r="AV880" s="12">
        <v>-2.2292164593646939</v>
      </c>
      <c r="AW880" s="12">
        <v>22.655269938542819</v>
      </c>
    </row>
    <row r="881" spans="46:49" x14ac:dyDescent="0.2">
      <c r="AT881">
        <v>874</v>
      </c>
      <c r="AU881" s="12">
        <v>-3.719991629227251</v>
      </c>
      <c r="AV881" s="12">
        <v>8.8732396618238294</v>
      </c>
      <c r="AW881" s="12">
        <v>-6.8970047845171427</v>
      </c>
    </row>
    <row r="882" spans="46:49" x14ac:dyDescent="0.2">
      <c r="AT882">
        <v>875</v>
      </c>
      <c r="AU882" s="12">
        <v>-7.7130758912785797</v>
      </c>
      <c r="AV882" s="12">
        <v>10.476680809240351</v>
      </c>
      <c r="AW882" s="12">
        <v>-16.14490393462258</v>
      </c>
    </row>
    <row r="883" spans="46:49" x14ac:dyDescent="0.2">
      <c r="AT883">
        <v>876</v>
      </c>
      <c r="AU883" s="12">
        <v>-3.9738430828858204</v>
      </c>
      <c r="AV883" s="12">
        <v>10.129900690252914</v>
      </c>
      <c r="AW883" s="12">
        <v>-39.381251971686424</v>
      </c>
    </row>
    <row r="884" spans="46:49" x14ac:dyDescent="0.2">
      <c r="AT884">
        <v>877</v>
      </c>
      <c r="AU884" s="12">
        <v>-2.9859170402689199</v>
      </c>
      <c r="AV884" s="12">
        <v>-2.5680117880984175</v>
      </c>
      <c r="AW884" s="12">
        <v>-8.4840984800835297</v>
      </c>
    </row>
    <row r="885" spans="46:49" x14ac:dyDescent="0.2">
      <c r="AT885">
        <v>878</v>
      </c>
      <c r="AU885" s="12">
        <v>4.691333691124381</v>
      </c>
      <c r="AV885" s="12">
        <v>8.7893881721090619</v>
      </c>
      <c r="AW885" s="12">
        <v>-3.4242878417744667</v>
      </c>
    </row>
    <row r="886" spans="46:49" x14ac:dyDescent="0.2">
      <c r="AT886">
        <v>879</v>
      </c>
      <c r="AU886" s="12">
        <v>2.8050236713146712</v>
      </c>
      <c r="AV886" s="12">
        <v>-7.2241027190309959</v>
      </c>
      <c r="AW886" s="12">
        <v>-3.7530840356627042</v>
      </c>
    </row>
    <row r="887" spans="46:49" x14ac:dyDescent="0.2">
      <c r="AT887">
        <v>880</v>
      </c>
      <c r="AU887" s="12">
        <v>7.910907642976607</v>
      </c>
      <c r="AV887" s="12">
        <v>13.041640542544647</v>
      </c>
      <c r="AW887" s="12">
        <v>-12.432048683191795</v>
      </c>
    </row>
    <row r="888" spans="46:49" x14ac:dyDescent="0.2">
      <c r="AT888">
        <v>881</v>
      </c>
      <c r="AU888" s="12">
        <v>0.70370139251139652</v>
      </c>
      <c r="AV888" s="12">
        <v>-7.2266006416064617</v>
      </c>
      <c r="AW888" s="12">
        <v>-13.785543772998343</v>
      </c>
    </row>
    <row r="889" spans="46:49" x14ac:dyDescent="0.2">
      <c r="AT889">
        <v>882</v>
      </c>
      <c r="AU889" s="12">
        <v>-8.0377597282688367</v>
      </c>
      <c r="AV889" s="12">
        <v>4.5823500550557972</v>
      </c>
      <c r="AW889" s="12">
        <v>0.95115746610967455</v>
      </c>
    </row>
    <row r="890" spans="46:49" x14ac:dyDescent="0.2">
      <c r="AT890">
        <v>883</v>
      </c>
      <c r="AU890" s="12">
        <v>-1.5226444505349692</v>
      </c>
      <c r="AV890" s="12">
        <v>-18.192055581132081</v>
      </c>
      <c r="AW890" s="12">
        <v>36.869944794389582</v>
      </c>
    </row>
    <row r="891" spans="46:49" x14ac:dyDescent="0.2">
      <c r="AT891">
        <v>884</v>
      </c>
      <c r="AU891" s="12">
        <v>1.2432125053864012</v>
      </c>
      <c r="AV891" s="12">
        <v>-29.048668020889231</v>
      </c>
      <c r="AW891" s="12">
        <v>2.2343097843367517E-3</v>
      </c>
    </row>
    <row r="892" spans="46:49" x14ac:dyDescent="0.2">
      <c r="AT892">
        <v>885</v>
      </c>
      <c r="AU892" s="12">
        <v>3.3205975366956926</v>
      </c>
      <c r="AV892" s="12">
        <v>-30.844990019254816</v>
      </c>
      <c r="AW892" s="12">
        <v>8.0490979524532786</v>
      </c>
    </row>
    <row r="893" spans="46:49" x14ac:dyDescent="0.2">
      <c r="AT893">
        <v>886</v>
      </c>
      <c r="AU893" s="12">
        <v>-20.966799501226692</v>
      </c>
      <c r="AV893" s="12">
        <v>-22.024199525276792</v>
      </c>
      <c r="AW893" s="12">
        <v>-5.7516372502695647</v>
      </c>
    </row>
    <row r="894" spans="46:49" x14ac:dyDescent="0.2">
      <c r="AT894">
        <v>887</v>
      </c>
      <c r="AU894" s="12">
        <v>-1.931586479248306</v>
      </c>
      <c r="AV894" s="12">
        <v>-28.886382394178234</v>
      </c>
      <c r="AW894" s="12">
        <v>-27.676437431493994</v>
      </c>
    </row>
    <row r="895" spans="46:49" x14ac:dyDescent="0.2">
      <c r="AT895">
        <v>888</v>
      </c>
      <c r="AU895" s="12">
        <v>-56.064544796260634</v>
      </c>
      <c r="AV895" s="12">
        <v>-14.437551109498536</v>
      </c>
      <c r="AW895" s="12">
        <v>-20.329184223303056</v>
      </c>
    </row>
    <row r="896" spans="46:49" x14ac:dyDescent="0.2">
      <c r="AT896">
        <v>889</v>
      </c>
      <c r="AU896" s="12">
        <v>1.3626439051333359</v>
      </c>
      <c r="AV896" s="12">
        <v>-29.590595404587411</v>
      </c>
      <c r="AW896" s="12">
        <v>-2.3693810112846139</v>
      </c>
    </row>
    <row r="897" spans="46:49" x14ac:dyDescent="0.2">
      <c r="AT897">
        <v>890</v>
      </c>
      <c r="AU897" s="12">
        <v>3.4326202254850848</v>
      </c>
      <c r="AV897" s="12">
        <v>1.4960744676768971</v>
      </c>
      <c r="AW897" s="12">
        <v>7.7807590392678243</v>
      </c>
    </row>
    <row r="898" spans="46:49" x14ac:dyDescent="0.2">
      <c r="AT898">
        <v>891</v>
      </c>
      <c r="AU898" s="12">
        <v>0.10246505624151761</v>
      </c>
      <c r="AV898" s="12">
        <v>-3.9787955565608493</v>
      </c>
      <c r="AW898" s="12">
        <v>-44.221402932497377</v>
      </c>
    </row>
    <row r="899" spans="46:49" x14ac:dyDescent="0.2">
      <c r="AT899">
        <v>892</v>
      </c>
      <c r="AU899" s="12">
        <v>4.9462264404372984</v>
      </c>
      <c r="AV899" s="12">
        <v>8.2064291987119553</v>
      </c>
      <c r="AW899" s="12">
        <v>-18.31491385320674</v>
      </c>
    </row>
    <row r="900" spans="46:49" x14ac:dyDescent="0.2">
      <c r="AT900">
        <v>893</v>
      </c>
      <c r="AU900" s="12">
        <v>-19.968236311454</v>
      </c>
      <c r="AV900" s="12">
        <v>-3.0187810518167306</v>
      </c>
      <c r="AW900" s="12">
        <v>5.9209339978586035</v>
      </c>
    </row>
    <row r="901" spans="46:49" x14ac:dyDescent="0.2">
      <c r="AT901">
        <v>894</v>
      </c>
      <c r="AU901" s="12">
        <v>15.622684293969847</v>
      </c>
      <c r="AV901" s="12">
        <v>-11.666326049443214</v>
      </c>
      <c r="AW901" s="12">
        <v>-8.7383647435766676</v>
      </c>
    </row>
    <row r="902" spans="46:49" x14ac:dyDescent="0.2">
      <c r="AT902">
        <v>895</v>
      </c>
      <c r="AU902" s="12">
        <v>-1.7722980207066779</v>
      </c>
      <c r="AV902" s="12">
        <v>-14.987667844639804</v>
      </c>
      <c r="AW902" s="12">
        <v>7.2367956860164782</v>
      </c>
    </row>
    <row r="903" spans="46:49" x14ac:dyDescent="0.2">
      <c r="AT903">
        <v>896</v>
      </c>
      <c r="AU903" s="12">
        <v>-1.1478239346949499</v>
      </c>
      <c r="AV903" s="12">
        <v>7.5271872321057796</v>
      </c>
      <c r="AW903" s="12">
        <v>9.6978430349016698</v>
      </c>
    </row>
    <row r="904" spans="46:49" x14ac:dyDescent="0.2">
      <c r="AT904">
        <v>897</v>
      </c>
      <c r="AU904" s="12">
        <v>7.6723208725011194</v>
      </c>
      <c r="AV904" s="12">
        <v>0.29877112758630819</v>
      </c>
      <c r="AW904" s="12">
        <v>-21.925991083450736</v>
      </c>
    </row>
    <row r="905" spans="46:49" x14ac:dyDescent="0.2">
      <c r="AT905">
        <v>898</v>
      </c>
      <c r="AU905" s="12">
        <v>-0.46959007081959619</v>
      </c>
      <c r="AV905" s="12">
        <v>4.3584936037305839</v>
      </c>
      <c r="AW905" s="12">
        <v>-2.1043973342403395</v>
      </c>
    </row>
    <row r="906" spans="46:49" x14ac:dyDescent="0.2">
      <c r="AT906">
        <v>899</v>
      </c>
      <c r="AU906" s="12">
        <v>4.8835288792044516</v>
      </c>
      <c r="AV906" s="12">
        <v>-25.153901155830138</v>
      </c>
      <c r="AW906" s="12">
        <v>0.25208181459677387</v>
      </c>
    </row>
    <row r="907" spans="46:49" x14ac:dyDescent="0.2">
      <c r="AT907">
        <v>900</v>
      </c>
      <c r="AU907" s="12">
        <v>3.5516903827880864</v>
      </c>
      <c r="AV907" s="12">
        <v>5.9505381514531477</v>
      </c>
      <c r="AW907" s="12">
        <v>-0.68988095029424834</v>
      </c>
    </row>
    <row r="908" spans="46:49" x14ac:dyDescent="0.2">
      <c r="AT908">
        <v>901</v>
      </c>
      <c r="AU908" s="12">
        <v>-4.8128168386897521</v>
      </c>
      <c r="AV908" s="12">
        <v>4.8236159920420496</v>
      </c>
      <c r="AW908" s="12">
        <v>12.734818102508402</v>
      </c>
    </row>
    <row r="909" spans="46:49" x14ac:dyDescent="0.2">
      <c r="AT909">
        <v>902</v>
      </c>
      <c r="AU909" s="12">
        <v>0.74295070005031294</v>
      </c>
      <c r="AV909" s="12">
        <v>-7.1119691273864873</v>
      </c>
      <c r="AW909" s="12">
        <v>30.778553410484108</v>
      </c>
    </row>
    <row r="910" spans="46:49" x14ac:dyDescent="0.2">
      <c r="AT910">
        <v>903</v>
      </c>
      <c r="AU910" s="12">
        <v>-53.136645973703367</v>
      </c>
      <c r="AV910" s="12">
        <v>2.9535203567747561</v>
      </c>
      <c r="AW910" s="12">
        <v>14.245711634795768</v>
      </c>
    </row>
    <row r="911" spans="46:49" x14ac:dyDescent="0.2">
      <c r="AT911">
        <v>904</v>
      </c>
      <c r="AU911" s="12">
        <v>12.791180744526702</v>
      </c>
      <c r="AV911" s="12">
        <v>-2.658730697005113</v>
      </c>
      <c r="AW911" s="12">
        <v>2.829234859699497</v>
      </c>
    </row>
    <row r="912" spans="46:49" x14ac:dyDescent="0.2">
      <c r="AT912">
        <v>905</v>
      </c>
      <c r="AU912" s="12">
        <v>-4.0096099635999556</v>
      </c>
      <c r="AV912" s="12">
        <v>-8.325176715314365</v>
      </c>
      <c r="AW912" s="12">
        <v>7.0270873711478981</v>
      </c>
    </row>
    <row r="913" spans="46:49" x14ac:dyDescent="0.2">
      <c r="AT913">
        <v>906</v>
      </c>
      <c r="AU913" s="12">
        <v>15.578725334237234</v>
      </c>
      <c r="AV913" s="12">
        <v>-28.884864429444466</v>
      </c>
      <c r="AW913" s="12">
        <v>14.462352643360749</v>
      </c>
    </row>
    <row r="914" spans="46:49" x14ac:dyDescent="0.2">
      <c r="AT914">
        <v>907</v>
      </c>
      <c r="AU914" s="12">
        <v>-15.897850351167223</v>
      </c>
      <c r="AV914" s="12">
        <v>-0.87651599854323481</v>
      </c>
      <c r="AW914" s="12">
        <v>-13.010769637065801</v>
      </c>
    </row>
    <row r="915" spans="46:49" x14ac:dyDescent="0.2">
      <c r="AT915">
        <v>908</v>
      </c>
      <c r="AU915" s="12">
        <v>-3.6717653030595696</v>
      </c>
      <c r="AV915" s="12">
        <v>-33.289922998063467</v>
      </c>
      <c r="AW915" s="12">
        <v>-0.36782016730218092</v>
      </c>
    </row>
    <row r="916" spans="46:49" x14ac:dyDescent="0.2">
      <c r="AT916">
        <v>909</v>
      </c>
      <c r="AU916" s="12">
        <v>0.98434811494073204</v>
      </c>
      <c r="AV916" s="12">
        <v>15.316022603137061</v>
      </c>
      <c r="AW916" s="12">
        <v>19.15143795921891</v>
      </c>
    </row>
    <row r="917" spans="46:49" x14ac:dyDescent="0.2">
      <c r="AT917">
        <v>910</v>
      </c>
      <c r="AU917" s="12">
        <v>6.7224042858289232</v>
      </c>
      <c r="AV917" s="12">
        <v>-8.0284618765190743</v>
      </c>
      <c r="AW917" s="12">
        <v>-13.031268029393141</v>
      </c>
    </row>
    <row r="918" spans="46:49" x14ac:dyDescent="0.2">
      <c r="AT918">
        <v>911</v>
      </c>
      <c r="AU918" s="12">
        <v>-1.2391504599133514</v>
      </c>
      <c r="AV918" s="12">
        <v>6.0079123676588306</v>
      </c>
      <c r="AW918" s="12">
        <v>-9.258447814965816</v>
      </c>
    </row>
    <row r="919" spans="46:49" x14ac:dyDescent="0.2">
      <c r="AT919">
        <v>912</v>
      </c>
      <c r="AU919" s="12">
        <v>3.6774795688480806E-2</v>
      </c>
      <c r="AV919" s="12">
        <v>29.601867861397977</v>
      </c>
      <c r="AW919" s="12">
        <v>-41.281961439441524</v>
      </c>
    </row>
    <row r="920" spans="46:49" x14ac:dyDescent="0.2">
      <c r="AT920">
        <v>913</v>
      </c>
      <c r="AU920" s="12">
        <v>-8.0419779897257087</v>
      </c>
      <c r="AV920" s="12">
        <v>-18.861229940064423</v>
      </c>
      <c r="AW920" s="12">
        <v>-27.030883642048376</v>
      </c>
    </row>
    <row r="921" spans="46:49" x14ac:dyDescent="0.2">
      <c r="AT921">
        <v>914</v>
      </c>
      <c r="AU921" s="12">
        <v>2.0636806418337903</v>
      </c>
      <c r="AV921" s="12">
        <v>-7.8098133252484709</v>
      </c>
      <c r="AW921" s="12">
        <v>-26.146362463267565</v>
      </c>
    </row>
    <row r="922" spans="46:49" x14ac:dyDescent="0.2">
      <c r="AT922">
        <v>915</v>
      </c>
      <c r="AU922" s="12">
        <v>-0.49854793306893269</v>
      </c>
      <c r="AV922" s="12">
        <v>9.2559939922339165</v>
      </c>
      <c r="AW922" s="12">
        <v>15.321789493519494</v>
      </c>
    </row>
    <row r="923" spans="46:49" x14ac:dyDescent="0.2">
      <c r="AT923">
        <v>916</v>
      </c>
      <c r="AU923" s="12">
        <v>3.6160549968732436</v>
      </c>
      <c r="AV923" s="12">
        <v>-6.3122840572471723</v>
      </c>
      <c r="AW923" s="12">
        <v>10.17753860352067</v>
      </c>
    </row>
    <row r="924" spans="46:49" x14ac:dyDescent="0.2">
      <c r="AT924">
        <v>917</v>
      </c>
      <c r="AU924" s="12">
        <v>-2.6621388154621859</v>
      </c>
      <c r="AV924" s="12">
        <v>2.8993464003719542</v>
      </c>
      <c r="AW924" s="12">
        <v>-14.781679205523623</v>
      </c>
    </row>
    <row r="925" spans="46:49" x14ac:dyDescent="0.2">
      <c r="AT925">
        <v>918</v>
      </c>
      <c r="AU925" s="12">
        <v>7.8831994059038379</v>
      </c>
      <c r="AV925" s="12">
        <v>18.346264067420375</v>
      </c>
      <c r="AW925" s="12">
        <v>1.2449453061746591</v>
      </c>
    </row>
    <row r="926" spans="46:49" x14ac:dyDescent="0.2">
      <c r="AT926">
        <v>919</v>
      </c>
      <c r="AU926" s="12">
        <v>-10.264160628301138</v>
      </c>
      <c r="AV926" s="12">
        <v>-17.501006972236802</v>
      </c>
      <c r="AW926" s="12">
        <v>-17.790607810899683</v>
      </c>
    </row>
    <row r="927" spans="46:49" x14ac:dyDescent="0.2">
      <c r="AT927">
        <v>920</v>
      </c>
      <c r="AU927" s="12">
        <v>0.88264674142157884</v>
      </c>
      <c r="AV927" s="12">
        <v>-102.41180605146238</v>
      </c>
      <c r="AW927" s="12">
        <v>-7.6699764305051339</v>
      </c>
    </row>
    <row r="928" spans="46:49" x14ac:dyDescent="0.2">
      <c r="AT928">
        <v>921</v>
      </c>
      <c r="AU928" s="12">
        <v>-2.1636624111654879</v>
      </c>
      <c r="AV928" s="12">
        <v>-6.0358382791711396</v>
      </c>
      <c r="AW928" s="12">
        <v>-5.2560640789939654</v>
      </c>
    </row>
    <row r="929" spans="46:49" x14ac:dyDescent="0.2">
      <c r="AT929">
        <v>922</v>
      </c>
      <c r="AU929" s="12">
        <v>-2.239546325736506</v>
      </c>
      <c r="AV929" s="12">
        <v>24.950204112059851</v>
      </c>
      <c r="AW929" s="12">
        <v>-9.2711596138836949</v>
      </c>
    </row>
    <row r="930" spans="46:49" x14ac:dyDescent="0.2">
      <c r="AT930">
        <v>923</v>
      </c>
      <c r="AU930" s="12">
        <v>-1.7689935055974748</v>
      </c>
      <c r="AV930" s="12">
        <v>-17.268992797752073</v>
      </c>
      <c r="AW930" s="12">
        <v>-62.303873767084973</v>
      </c>
    </row>
    <row r="931" spans="46:49" x14ac:dyDescent="0.2">
      <c r="AT931">
        <v>924</v>
      </c>
      <c r="AU931" s="12">
        <v>9.5859317635417298</v>
      </c>
      <c r="AV931" s="12">
        <v>-9.8540462413602317</v>
      </c>
      <c r="AW931" s="12">
        <v>11.110506017911275</v>
      </c>
    </row>
    <row r="932" spans="46:49" x14ac:dyDescent="0.2">
      <c r="AT932">
        <v>925</v>
      </c>
      <c r="AU932" s="12">
        <v>2.615547927394839</v>
      </c>
      <c r="AV932" s="12">
        <v>-0.50459561628200078</v>
      </c>
      <c r="AW932" s="12">
        <v>-15.08947808938175</v>
      </c>
    </row>
    <row r="933" spans="46:49" x14ac:dyDescent="0.2">
      <c r="AT933">
        <v>926</v>
      </c>
      <c r="AU933" s="12">
        <v>-0.52295466544529834</v>
      </c>
      <c r="AV933" s="12">
        <v>-72.623874693132052</v>
      </c>
      <c r="AW933" s="12">
        <v>43.526366190527476</v>
      </c>
    </row>
    <row r="934" spans="46:49" x14ac:dyDescent="0.2">
      <c r="AT934">
        <v>927</v>
      </c>
      <c r="AU934" s="12">
        <v>-4.3739395887970511</v>
      </c>
      <c r="AV934" s="12">
        <v>-8.3560118319347154</v>
      </c>
      <c r="AW934" s="12">
        <v>4.5403913940602134</v>
      </c>
    </row>
    <row r="935" spans="46:49" x14ac:dyDescent="0.2">
      <c r="AT935">
        <v>928</v>
      </c>
      <c r="AU935" s="12">
        <v>-10.224982513673949</v>
      </c>
      <c r="AV935" s="12">
        <v>-11.843090956891412</v>
      </c>
      <c r="AW935" s="12">
        <v>-3.5943350092739785</v>
      </c>
    </row>
    <row r="936" spans="46:49" x14ac:dyDescent="0.2">
      <c r="AT936">
        <v>929</v>
      </c>
      <c r="AU936" s="12">
        <v>4.2088004411536906</v>
      </c>
      <c r="AV936" s="12">
        <v>8.3553412535524121</v>
      </c>
      <c r="AW936" s="12">
        <v>1.762281202385644</v>
      </c>
    </row>
    <row r="937" spans="46:49" x14ac:dyDescent="0.2">
      <c r="AT937">
        <v>930</v>
      </c>
      <c r="AU937" s="12">
        <v>-3.3321979415680198</v>
      </c>
      <c r="AV937" s="12">
        <v>-16.111455454943609</v>
      </c>
      <c r="AW937" s="12">
        <v>1.1652535230617875</v>
      </c>
    </row>
    <row r="938" spans="46:49" x14ac:dyDescent="0.2">
      <c r="AT938">
        <v>931</v>
      </c>
      <c r="AU938" s="12">
        <v>3.637211755360704</v>
      </c>
      <c r="AV938" s="12">
        <v>8.0281700637648754</v>
      </c>
      <c r="AW938" s="12">
        <v>-37.132344227805561</v>
      </c>
    </row>
    <row r="939" spans="46:49" x14ac:dyDescent="0.2">
      <c r="AT939">
        <v>932</v>
      </c>
      <c r="AU939" s="12">
        <v>26.328335034593643</v>
      </c>
      <c r="AV939" s="12">
        <v>11.08121730433121</v>
      </c>
      <c r="AW939" s="12">
        <v>-11.532512552099512</v>
      </c>
    </row>
    <row r="940" spans="46:49" x14ac:dyDescent="0.2">
      <c r="AT940">
        <v>933</v>
      </c>
      <c r="AU940" s="12">
        <v>-8.2504733405518742</v>
      </c>
      <c r="AV940" s="12">
        <v>0.83601880105615589</v>
      </c>
      <c r="AW940" s="12">
        <v>76.167786522448523</v>
      </c>
    </row>
    <row r="941" spans="46:49" x14ac:dyDescent="0.2">
      <c r="AT941">
        <v>934</v>
      </c>
      <c r="AU941" s="12">
        <v>8.1859766780512935</v>
      </c>
      <c r="AV941" s="12">
        <v>-9.7712719180239436</v>
      </c>
      <c r="AW941" s="12">
        <v>-10.738506134157801</v>
      </c>
    </row>
    <row r="942" spans="46:49" x14ac:dyDescent="0.2">
      <c r="AT942">
        <v>935</v>
      </c>
      <c r="AU942" s="12">
        <v>-1.2053031459430341</v>
      </c>
      <c r="AV942" s="12">
        <v>14.888349099006851</v>
      </c>
      <c r="AW942" s="12">
        <v>3.3063390829780017</v>
      </c>
    </row>
    <row r="943" spans="46:49" x14ac:dyDescent="0.2">
      <c r="AT943">
        <v>936</v>
      </c>
      <c r="AU943" s="12">
        <v>6.8968075510436986</v>
      </c>
      <c r="AV943" s="12">
        <v>8.1015406081745773</v>
      </c>
      <c r="AW943" s="12">
        <v>7.4960667353749022</v>
      </c>
    </row>
    <row r="944" spans="46:49" x14ac:dyDescent="0.2">
      <c r="AT944">
        <v>937</v>
      </c>
      <c r="AU944" s="12">
        <v>-4.106297669971732</v>
      </c>
      <c r="AV944" s="12">
        <v>-23.62700433476455</v>
      </c>
      <c r="AW944" s="12">
        <v>2.8092174561895296</v>
      </c>
    </row>
    <row r="945" spans="46:49" x14ac:dyDescent="0.2">
      <c r="AT945">
        <v>938</v>
      </c>
      <c r="AU945" s="12">
        <v>-3.2531886788653868</v>
      </c>
      <c r="AV945" s="12">
        <v>-10.562592962458574</v>
      </c>
      <c r="AW945" s="12">
        <v>24.966924399275761</v>
      </c>
    </row>
    <row r="946" spans="46:49" x14ac:dyDescent="0.2">
      <c r="AT946">
        <v>939</v>
      </c>
      <c r="AU946" s="12">
        <v>-3.0982321443973868</v>
      </c>
      <c r="AV946" s="12">
        <v>30.154233284553026</v>
      </c>
      <c r="AW946" s="12">
        <v>-31.810590156387779</v>
      </c>
    </row>
    <row r="947" spans="46:49" x14ac:dyDescent="0.2">
      <c r="AT947">
        <v>940</v>
      </c>
      <c r="AU947" s="12">
        <v>5.0600529111519013</v>
      </c>
      <c r="AV947" s="12">
        <v>-15.63491020586433</v>
      </c>
      <c r="AW947" s="12">
        <v>-46.562674590533874</v>
      </c>
    </row>
    <row r="948" spans="46:49" x14ac:dyDescent="0.2">
      <c r="AT948">
        <v>941</v>
      </c>
      <c r="AU948" s="12">
        <v>3.8386921488208401</v>
      </c>
      <c r="AV948" s="12">
        <v>1.4907751161201284</v>
      </c>
      <c r="AW948" s="12">
        <v>58.517601061757674</v>
      </c>
    </row>
    <row r="949" spans="46:49" x14ac:dyDescent="0.2">
      <c r="AT949">
        <v>942</v>
      </c>
      <c r="AU949" s="12">
        <v>4.1199753229242218</v>
      </c>
      <c r="AV949" s="12">
        <v>-18.402211567975851</v>
      </c>
      <c r="AW949" s="12">
        <v>8.38670124223834</v>
      </c>
    </row>
    <row r="950" spans="46:49" x14ac:dyDescent="0.2">
      <c r="AT950">
        <v>943</v>
      </c>
      <c r="AU950" s="12">
        <v>-6.7213374898439957</v>
      </c>
      <c r="AV950" s="12">
        <v>-7.5575627737882414</v>
      </c>
      <c r="AW950" s="12">
        <v>-2.882544295452913</v>
      </c>
    </row>
    <row r="951" spans="46:49" x14ac:dyDescent="0.2">
      <c r="AT951">
        <v>944</v>
      </c>
      <c r="AU951" s="12">
        <v>6.6589259032742332</v>
      </c>
      <c r="AV951" s="12">
        <v>-9.0629641759193031</v>
      </c>
      <c r="AW951" s="12">
        <v>4.51929285646548</v>
      </c>
    </row>
    <row r="952" spans="46:49" x14ac:dyDescent="0.2">
      <c r="AT952">
        <v>945</v>
      </c>
      <c r="AU952" s="12">
        <v>3.8296904651563524</v>
      </c>
      <c r="AV952" s="12">
        <v>4.7856420377337319</v>
      </c>
      <c r="AW952" s="12">
        <v>-3.846495212838239</v>
      </c>
    </row>
    <row r="953" spans="46:49" x14ac:dyDescent="0.2">
      <c r="AT953">
        <v>946</v>
      </c>
      <c r="AU953" s="12">
        <v>-5.5051767132313945</v>
      </c>
      <c r="AV953" s="12">
        <v>9.3046223629070912</v>
      </c>
      <c r="AW953" s="12">
        <v>13.522824593611158</v>
      </c>
    </row>
    <row r="954" spans="46:49" x14ac:dyDescent="0.2">
      <c r="AT954">
        <v>947</v>
      </c>
      <c r="AU954" s="12">
        <v>1.4012781958512615</v>
      </c>
      <c r="AV954" s="12">
        <v>-9.77511272219337</v>
      </c>
      <c r="AW954" s="12">
        <v>5.389852226903824</v>
      </c>
    </row>
    <row r="955" spans="46:49" x14ac:dyDescent="0.2">
      <c r="AT955">
        <v>948</v>
      </c>
      <c r="AU955" s="12">
        <v>2.1982283140575598</v>
      </c>
      <c r="AV955" s="12">
        <v>8.4474638627295846</v>
      </c>
      <c r="AW955" s="12">
        <v>-3.3016302202395003</v>
      </c>
    </row>
    <row r="956" spans="46:49" x14ac:dyDescent="0.2">
      <c r="AT956">
        <v>949</v>
      </c>
      <c r="AU956" s="12">
        <v>-4.2821607848079024</v>
      </c>
      <c r="AV956" s="12">
        <v>-8.377589224543291</v>
      </c>
      <c r="AW956" s="12">
        <v>-7.0375244318741936</v>
      </c>
    </row>
    <row r="957" spans="46:49" x14ac:dyDescent="0.2">
      <c r="AT957">
        <v>950</v>
      </c>
      <c r="AU957" s="12">
        <v>-2.6720543100261032</v>
      </c>
      <c r="AV957" s="12">
        <v>-6.7774592591890093</v>
      </c>
      <c r="AW957" s="12">
        <v>3.0704234925566682</v>
      </c>
    </row>
    <row r="958" spans="46:49" x14ac:dyDescent="0.2">
      <c r="AT958">
        <v>951</v>
      </c>
      <c r="AU958" s="12">
        <v>-0.1617346517581861</v>
      </c>
      <c r="AV958" s="12">
        <v>-10.777619544481993</v>
      </c>
      <c r="AW958" s="12">
        <v>-4.2564887282051451</v>
      </c>
    </row>
    <row r="959" spans="46:49" x14ac:dyDescent="0.2">
      <c r="AT959">
        <v>952</v>
      </c>
      <c r="AU959" s="12">
        <v>2.0515407329229527</v>
      </c>
      <c r="AV959" s="12">
        <v>1.2497996387911354</v>
      </c>
      <c r="AW959" s="12">
        <v>44.054015198013509</v>
      </c>
    </row>
    <row r="960" spans="46:49" x14ac:dyDescent="0.2">
      <c r="AT960">
        <v>953</v>
      </c>
      <c r="AU960" s="12">
        <v>-2.2618401839314473</v>
      </c>
      <c r="AV960" s="12">
        <v>-11.949761387675396</v>
      </c>
      <c r="AW960" s="12">
        <v>-5.8990054298034078</v>
      </c>
    </row>
    <row r="961" spans="46:49" x14ac:dyDescent="0.2">
      <c r="AT961">
        <v>954</v>
      </c>
      <c r="AU961" s="12">
        <v>-2.3054768946157029</v>
      </c>
      <c r="AV961" s="12">
        <v>-9.6526129367009492</v>
      </c>
      <c r="AW961" s="12">
        <v>-1.1554580976591851</v>
      </c>
    </row>
    <row r="962" spans="46:49" x14ac:dyDescent="0.2">
      <c r="AT962">
        <v>955</v>
      </c>
      <c r="AU962" s="12">
        <v>4.1495508215875274</v>
      </c>
      <c r="AV962" s="12">
        <v>6.6630158644471287</v>
      </c>
      <c r="AW962" s="12">
        <v>6.8285208781558779</v>
      </c>
    </row>
    <row r="963" spans="46:49" x14ac:dyDescent="0.2">
      <c r="AT963">
        <v>956</v>
      </c>
      <c r="AU963" s="12">
        <v>6.0080237901517641</v>
      </c>
      <c r="AV963" s="12">
        <v>7.5369283794950546</v>
      </c>
      <c r="AW963" s="12">
        <v>0.80896385771708623</v>
      </c>
    </row>
    <row r="964" spans="46:49" x14ac:dyDescent="0.2">
      <c r="AT964">
        <v>957</v>
      </c>
      <c r="AU964" s="12">
        <v>-2.1471929991543801</v>
      </c>
      <c r="AV964" s="12">
        <v>-0.64023594390303451</v>
      </c>
      <c r="AW964" s="12">
        <v>-3.7187544497875087</v>
      </c>
    </row>
    <row r="965" spans="46:49" x14ac:dyDescent="0.2">
      <c r="AT965">
        <v>958</v>
      </c>
      <c r="AU965" s="12">
        <v>0.10015817682834822</v>
      </c>
      <c r="AV965" s="12">
        <v>-5.2886454587544813</v>
      </c>
      <c r="AW965" s="12">
        <v>-13.695338886289576</v>
      </c>
    </row>
    <row r="966" spans="46:49" x14ac:dyDescent="0.2">
      <c r="AT966">
        <v>959</v>
      </c>
      <c r="AU966" s="12">
        <v>-7.3993876043009879</v>
      </c>
      <c r="AV966" s="12">
        <v>-16.026170664405544</v>
      </c>
      <c r="AW966" s="12">
        <v>24.197651743254355</v>
      </c>
    </row>
    <row r="967" spans="46:49" x14ac:dyDescent="0.2">
      <c r="AT967">
        <v>960</v>
      </c>
      <c r="AU967" s="12">
        <v>-0.89898983834904489</v>
      </c>
      <c r="AV967" s="12">
        <v>21.157281561660799</v>
      </c>
      <c r="AW967" s="12">
        <v>-38.957124692123202</v>
      </c>
    </row>
    <row r="968" spans="46:49" x14ac:dyDescent="0.2">
      <c r="AT968">
        <v>961</v>
      </c>
      <c r="AU968" s="12">
        <v>2.7707854943565158</v>
      </c>
      <c r="AV968" s="12">
        <v>-10.827584909139272</v>
      </c>
      <c r="AW968" s="12">
        <v>-13.182344338805068</v>
      </c>
    </row>
    <row r="969" spans="46:49" x14ac:dyDescent="0.2">
      <c r="AT969">
        <v>962</v>
      </c>
      <c r="AU969" s="12">
        <v>4.9099566456779229</v>
      </c>
      <c r="AV969" s="12">
        <v>-0.79973643821014351</v>
      </c>
      <c r="AW969" s="12">
        <v>1.3253583129876503</v>
      </c>
    </row>
    <row r="970" spans="46:49" x14ac:dyDescent="0.2">
      <c r="AT970">
        <v>963</v>
      </c>
      <c r="AU970" s="12">
        <v>-1.6828561728860423</v>
      </c>
      <c r="AV970" s="12">
        <v>2.9534787334847628</v>
      </c>
      <c r="AW970" s="12">
        <v>-19.800191311924973</v>
      </c>
    </row>
    <row r="971" spans="46:49" x14ac:dyDescent="0.2">
      <c r="AT971">
        <v>964</v>
      </c>
      <c r="AU971" s="12">
        <v>-8.7554499263202601</v>
      </c>
      <c r="AV971" s="12">
        <v>86.391913849986125</v>
      </c>
      <c r="AW971" s="12">
        <v>2.3195481556940449</v>
      </c>
    </row>
    <row r="972" spans="46:49" x14ac:dyDescent="0.2">
      <c r="AT972">
        <v>965</v>
      </c>
      <c r="AU972" s="12">
        <v>-3.7673746778813562</v>
      </c>
      <c r="AV972" s="12">
        <v>2.5354169841653253</v>
      </c>
      <c r="AW972" s="12">
        <v>7.0769731570704471</v>
      </c>
    </row>
    <row r="973" spans="46:49" x14ac:dyDescent="0.2">
      <c r="AT973">
        <v>966</v>
      </c>
      <c r="AU973" s="12">
        <v>-1.8506984526323085</v>
      </c>
      <c r="AV973" s="12">
        <v>-28.409331781036858</v>
      </c>
      <c r="AW973" s="12">
        <v>-6.0062854959602614</v>
      </c>
    </row>
    <row r="974" spans="46:49" x14ac:dyDescent="0.2">
      <c r="AT974">
        <v>967</v>
      </c>
      <c r="AU974" s="12">
        <v>-2.5216502582834686</v>
      </c>
      <c r="AV974" s="12">
        <v>-14.274047892318933</v>
      </c>
      <c r="AW974" s="12">
        <v>-8.3613209077315531</v>
      </c>
    </row>
    <row r="975" spans="46:49" x14ac:dyDescent="0.2">
      <c r="AT975">
        <v>968</v>
      </c>
      <c r="AU975" s="12">
        <v>-0.41051583132309222</v>
      </c>
      <c r="AV975" s="12">
        <v>7.7722593989272823</v>
      </c>
      <c r="AW975" s="12">
        <v>39.363267952022284</v>
      </c>
    </row>
    <row r="976" spans="46:49" x14ac:dyDescent="0.2">
      <c r="AT976">
        <v>969</v>
      </c>
      <c r="AU976" s="12">
        <v>3.6107196812360205</v>
      </c>
      <c r="AV976" s="12">
        <v>-10.423600296370241</v>
      </c>
      <c r="AW976" s="12">
        <v>8.4816899635716023</v>
      </c>
    </row>
    <row r="977" spans="46:49" x14ac:dyDescent="0.2">
      <c r="AT977">
        <v>970</v>
      </c>
      <c r="AU977" s="12">
        <v>3.7575959971379951</v>
      </c>
      <c r="AV977" s="12">
        <v>11.531030793455468</v>
      </c>
      <c r="AW977" s="12">
        <v>21.874331153283151</v>
      </c>
    </row>
    <row r="978" spans="46:49" x14ac:dyDescent="0.2">
      <c r="AT978">
        <v>971</v>
      </c>
      <c r="AU978" s="12">
        <v>-0.23979941719562875</v>
      </c>
      <c r="AV978" s="12">
        <v>3.6561599244449758</v>
      </c>
      <c r="AW978" s="12">
        <v>-11.366705110621632</v>
      </c>
    </row>
    <row r="979" spans="46:49" x14ac:dyDescent="0.2">
      <c r="AT979">
        <v>972</v>
      </c>
      <c r="AU979" s="12">
        <v>0.40293929406079287</v>
      </c>
      <c r="AV979" s="12">
        <v>1.2159274895079408</v>
      </c>
      <c r="AW979" s="12">
        <v>8.2604927618598296</v>
      </c>
    </row>
    <row r="980" spans="46:49" x14ac:dyDescent="0.2">
      <c r="AT980">
        <v>973</v>
      </c>
      <c r="AU980" s="12">
        <v>3.4956894686512281</v>
      </c>
      <c r="AV980" s="12">
        <v>-13.744756049408615</v>
      </c>
      <c r="AW980" s="12">
        <v>6.6127348070273397</v>
      </c>
    </row>
    <row r="981" spans="46:49" x14ac:dyDescent="0.2">
      <c r="AT981">
        <v>974</v>
      </c>
      <c r="AU981" s="12">
        <v>-0.92023039193781397</v>
      </c>
      <c r="AV981" s="12">
        <v>-6.1309070031586081</v>
      </c>
      <c r="AW981" s="12">
        <v>-8.5464054177746078</v>
      </c>
    </row>
    <row r="982" spans="46:49" x14ac:dyDescent="0.2">
      <c r="AT982">
        <v>975</v>
      </c>
      <c r="AU982" s="12">
        <v>-2.6906570911438199</v>
      </c>
      <c r="AV982" s="12">
        <v>-3.632111669029507</v>
      </c>
      <c r="AW982" s="12">
        <v>7.5048305484793056</v>
      </c>
    </row>
    <row r="983" spans="46:49" x14ac:dyDescent="0.2">
      <c r="AT983">
        <v>976</v>
      </c>
      <c r="AU983" s="12">
        <v>-1.8507904632346137</v>
      </c>
      <c r="AV983" s="12">
        <v>-14.052482601132484</v>
      </c>
      <c r="AW983" s="12">
        <v>39.596828639802354</v>
      </c>
    </row>
    <row r="984" spans="46:49" x14ac:dyDescent="0.2">
      <c r="AT984">
        <v>977</v>
      </c>
      <c r="AU984" s="12">
        <v>10.348573496974391</v>
      </c>
      <c r="AV984" s="12">
        <v>0.94594933988288721</v>
      </c>
      <c r="AW984" s="12">
        <v>13.976524332942217</v>
      </c>
    </row>
    <row r="985" spans="46:49" x14ac:dyDescent="0.2">
      <c r="AT985">
        <v>978</v>
      </c>
      <c r="AU985" s="12">
        <v>4.3594760931920344</v>
      </c>
      <c r="AV985" s="12">
        <v>-1.2688651679190397</v>
      </c>
      <c r="AW985" s="12">
        <v>29.06644238954031</v>
      </c>
    </row>
    <row r="986" spans="46:49" x14ac:dyDescent="0.2">
      <c r="AT986">
        <v>979</v>
      </c>
      <c r="AU986" s="12">
        <v>-1.6464833389729037</v>
      </c>
      <c r="AV986" s="12">
        <v>5.7113051642935151</v>
      </c>
      <c r="AW986" s="12">
        <v>-32.767059917562733</v>
      </c>
    </row>
    <row r="987" spans="46:49" x14ac:dyDescent="0.2">
      <c r="AT987">
        <v>980</v>
      </c>
      <c r="AU987" s="12">
        <v>0.38100990469849028</v>
      </c>
      <c r="AV987" s="12">
        <v>-15.455962196978513</v>
      </c>
      <c r="AW987" s="12">
        <v>-28.992519167247472</v>
      </c>
    </row>
    <row r="988" spans="46:49" x14ac:dyDescent="0.2">
      <c r="AT988">
        <v>981</v>
      </c>
      <c r="AU988" s="12">
        <v>-4.8837924778515056</v>
      </c>
      <c r="AV988" s="12">
        <v>9.9880243885515227</v>
      </c>
      <c r="AW988" s="12">
        <v>17.572069995139103</v>
      </c>
    </row>
    <row r="989" spans="46:49" x14ac:dyDescent="0.2">
      <c r="AT989">
        <v>982</v>
      </c>
      <c r="AU989" s="12">
        <v>-2.2579397911338082</v>
      </c>
      <c r="AV989" s="12">
        <v>-17.156327027172722</v>
      </c>
      <c r="AW989" s="12">
        <v>-18.287950577449745</v>
      </c>
    </row>
    <row r="990" spans="46:49" x14ac:dyDescent="0.2">
      <c r="AT990">
        <v>983</v>
      </c>
      <c r="AU990" s="12">
        <v>-6.387641558089336</v>
      </c>
      <c r="AV990" s="12">
        <v>-0.37379413689976038</v>
      </c>
      <c r="AW990" s="12">
        <v>-2.4404399829330266</v>
      </c>
    </row>
    <row r="991" spans="46:49" x14ac:dyDescent="0.2">
      <c r="AT991">
        <v>984</v>
      </c>
      <c r="AU991" s="12">
        <v>-1.4789568651571707</v>
      </c>
      <c r="AV991" s="12">
        <v>-80.735836966544753</v>
      </c>
      <c r="AW991" s="12">
        <v>-1.080815599993656</v>
      </c>
    </row>
    <row r="992" spans="46:49" x14ac:dyDescent="0.2">
      <c r="AT992">
        <v>985</v>
      </c>
      <c r="AU992" s="12">
        <v>0.23968716419611527</v>
      </c>
      <c r="AV992" s="12">
        <v>26.396101421361262</v>
      </c>
      <c r="AW992" s="12">
        <v>-15.24547498034836</v>
      </c>
    </row>
    <row r="993" spans="46:49" x14ac:dyDescent="0.2">
      <c r="AT993">
        <v>986</v>
      </c>
      <c r="AU993" s="12">
        <v>-0.47585295238309039</v>
      </c>
      <c r="AV993" s="12">
        <v>-2.1527826459697215</v>
      </c>
      <c r="AW993" s="12">
        <v>-43.603187661926341</v>
      </c>
    </row>
    <row r="994" spans="46:49" x14ac:dyDescent="0.2">
      <c r="AT994">
        <v>987</v>
      </c>
      <c r="AU994" s="12">
        <v>-5.5816671754682599</v>
      </c>
      <c r="AV994" s="12">
        <v>-6.0185756751708981</v>
      </c>
      <c r="AW994" s="12">
        <v>-6.4517755515785904</v>
      </c>
    </row>
    <row r="995" spans="46:49" x14ac:dyDescent="0.2">
      <c r="AT995">
        <v>988</v>
      </c>
      <c r="AU995" s="12">
        <v>3.6850210449009455</v>
      </c>
      <c r="AV995" s="12">
        <v>-7.3805291344516313</v>
      </c>
      <c r="AW995" s="12">
        <v>-17.69626575845486</v>
      </c>
    </row>
    <row r="996" spans="46:49" x14ac:dyDescent="0.2">
      <c r="AT996">
        <v>989</v>
      </c>
      <c r="AU996" s="12">
        <v>3.5923955388263553</v>
      </c>
      <c r="AV996" s="12">
        <v>4.6825480867733971</v>
      </c>
      <c r="AW996" s="12">
        <v>-3.005782095929538</v>
      </c>
    </row>
    <row r="997" spans="46:49" x14ac:dyDescent="0.2">
      <c r="AT997">
        <v>990</v>
      </c>
      <c r="AU997" s="12">
        <v>7.8192095506421282</v>
      </c>
      <c r="AV997" s="12">
        <v>-8.038251751308108</v>
      </c>
      <c r="AW997" s="12">
        <v>-21.298968094249862</v>
      </c>
    </row>
    <row r="998" spans="46:49" x14ac:dyDescent="0.2">
      <c r="AT998">
        <v>991</v>
      </c>
      <c r="AU998" s="12">
        <v>3.4731427223091749</v>
      </c>
      <c r="AV998" s="12">
        <v>-7.7803352944186681</v>
      </c>
      <c r="AW998" s="12">
        <v>67.094648579974063</v>
      </c>
    </row>
    <row r="999" spans="46:49" x14ac:dyDescent="0.2">
      <c r="AT999">
        <v>992</v>
      </c>
      <c r="AU999" s="12">
        <v>-7.459488656991037</v>
      </c>
      <c r="AV999" s="12">
        <v>-18.378117400409202</v>
      </c>
      <c r="AW999" s="12">
        <v>13.887278536972541</v>
      </c>
    </row>
    <row r="1000" spans="46:49" x14ac:dyDescent="0.2">
      <c r="AT1000">
        <v>993</v>
      </c>
      <c r="AU1000" s="12">
        <v>-8.1782851109892327</v>
      </c>
      <c r="AV1000" s="12">
        <v>-23.369504445988721</v>
      </c>
      <c r="AW1000" s="12">
        <v>8.4118417680228585</v>
      </c>
    </row>
    <row r="1001" spans="46:49" x14ac:dyDescent="0.2">
      <c r="AT1001">
        <v>994</v>
      </c>
      <c r="AU1001" s="12">
        <v>-4.7159042091698566</v>
      </c>
      <c r="AV1001" s="12">
        <v>-25.795267604386947</v>
      </c>
      <c r="AW1001" s="12">
        <v>-9.1560614895218357</v>
      </c>
    </row>
    <row r="1002" spans="46:49" x14ac:dyDescent="0.2">
      <c r="AT1002">
        <v>995</v>
      </c>
      <c r="AU1002" s="12">
        <v>3.6399615890043653</v>
      </c>
      <c r="AV1002" s="12">
        <v>-14.380709868428237</v>
      </c>
      <c r="AW1002" s="12">
        <v>6.9602662465820879</v>
      </c>
    </row>
    <row r="1003" spans="46:49" x14ac:dyDescent="0.2">
      <c r="AT1003">
        <v>996</v>
      </c>
      <c r="AU1003" s="12">
        <v>3.5401224867963106</v>
      </c>
      <c r="AV1003" s="12">
        <v>3.2564453306396612</v>
      </c>
      <c r="AW1003" s="12">
        <v>-29.439944238485111</v>
      </c>
    </row>
    <row r="1004" spans="46:49" x14ac:dyDescent="0.2">
      <c r="AT1004">
        <v>997</v>
      </c>
      <c r="AU1004" s="12">
        <v>3.9857038842132493</v>
      </c>
      <c r="AV1004" s="12">
        <v>1.818404068166581</v>
      </c>
      <c r="AW1004" s="12">
        <v>30.290319172109371</v>
      </c>
    </row>
    <row r="1005" spans="46:49" x14ac:dyDescent="0.2">
      <c r="AT1005">
        <v>998</v>
      </c>
      <c r="AU1005" s="12">
        <v>1.6893999163753277</v>
      </c>
      <c r="AV1005" s="12">
        <v>-1.7914356992036002</v>
      </c>
      <c r="AW1005" s="12">
        <v>-25.37983414372076</v>
      </c>
    </row>
    <row r="1006" spans="46:49" x14ac:dyDescent="0.2">
      <c r="AT1006">
        <v>999</v>
      </c>
      <c r="AU1006" s="12">
        <v>-0.55387669052221122</v>
      </c>
      <c r="AV1006" s="12">
        <v>8.0679619715270139</v>
      </c>
      <c r="AW1006" s="12">
        <v>7.1528225164531207</v>
      </c>
    </row>
    <row r="1007" spans="46:49" x14ac:dyDescent="0.2">
      <c r="AT1007">
        <v>1000</v>
      </c>
      <c r="AU1007" s="12">
        <v>-0.98202146818054392</v>
      </c>
      <c r="AV1007" s="12">
        <v>-21.29724014717992</v>
      </c>
      <c r="AW1007" s="12">
        <v>10.500775545474166</v>
      </c>
    </row>
    <row r="1008" spans="46:49" x14ac:dyDescent="0.2">
      <c r="AT1008">
        <v>1001</v>
      </c>
      <c r="AU1008" s="12">
        <v>2.7527782988744218</v>
      </c>
      <c r="AV1008" s="12">
        <v>-6.1102277855287435</v>
      </c>
      <c r="AW1008" s="12">
        <v>-28.602185211379993</v>
      </c>
    </row>
    <row r="1009" spans="46:49" x14ac:dyDescent="0.2">
      <c r="AT1009">
        <v>1002</v>
      </c>
      <c r="AU1009" s="12">
        <v>1.1390841532266756</v>
      </c>
      <c r="AV1009" s="12">
        <v>-2.0635381009475342</v>
      </c>
      <c r="AW1009" s="12">
        <v>-19.141410168961059</v>
      </c>
    </row>
    <row r="1010" spans="46:49" x14ac:dyDescent="0.2">
      <c r="AT1010">
        <v>1003</v>
      </c>
      <c r="AU1010" s="12">
        <v>-0.14383309132258504</v>
      </c>
      <c r="AV1010" s="12">
        <v>-21.612495517129904</v>
      </c>
      <c r="AW1010" s="12">
        <v>22.103117709072873</v>
      </c>
    </row>
    <row r="1011" spans="46:49" x14ac:dyDescent="0.2">
      <c r="AT1011">
        <v>1004</v>
      </c>
      <c r="AU1011" s="12">
        <v>-0.28775942327945669</v>
      </c>
      <c r="AV1011" s="12">
        <v>-12.580840235570474</v>
      </c>
      <c r="AW1011" s="12">
        <v>36.581411927213423</v>
      </c>
    </row>
    <row r="1012" spans="46:49" x14ac:dyDescent="0.2">
      <c r="AT1012">
        <v>1005</v>
      </c>
      <c r="AU1012" s="12">
        <v>-5.1788733829869624</v>
      </c>
      <c r="AV1012" s="12">
        <v>6.7742607705605815</v>
      </c>
      <c r="AW1012" s="12">
        <v>-72.865390022869875</v>
      </c>
    </row>
    <row r="1013" spans="46:49" x14ac:dyDescent="0.2">
      <c r="AT1013">
        <v>1006</v>
      </c>
      <c r="AU1013" s="12">
        <v>-4.5099496141952189</v>
      </c>
      <c r="AV1013" s="12">
        <v>-17.913304776099046</v>
      </c>
      <c r="AW1013" s="12">
        <v>-55.390245556079527</v>
      </c>
    </row>
    <row r="1014" spans="46:49" x14ac:dyDescent="0.2">
      <c r="AT1014">
        <v>1007</v>
      </c>
      <c r="AU1014" s="12">
        <v>6.8007113749284915</v>
      </c>
      <c r="AV1014" s="12">
        <v>15.315972663235998</v>
      </c>
      <c r="AW1014" s="12">
        <v>1.5162258069435464</v>
      </c>
    </row>
    <row r="1015" spans="46:49" x14ac:dyDescent="0.2">
      <c r="AT1015">
        <v>1008</v>
      </c>
      <c r="AU1015" s="12">
        <v>2.2999726438359627</v>
      </c>
      <c r="AV1015" s="12">
        <v>-9.9879010181938472</v>
      </c>
      <c r="AW1015" s="12">
        <v>-2.5535042204427105</v>
      </c>
    </row>
    <row r="1016" spans="46:49" x14ac:dyDescent="0.2">
      <c r="AT1016">
        <v>1009</v>
      </c>
      <c r="AU1016" s="12">
        <v>0.22107388509331174</v>
      </c>
      <c r="AV1016" s="12">
        <v>-1.9579426391903929</v>
      </c>
      <c r="AW1016" s="12">
        <v>32.355771427368161</v>
      </c>
    </row>
    <row r="1017" spans="46:49" x14ac:dyDescent="0.2">
      <c r="AT1017">
        <v>1010</v>
      </c>
      <c r="AU1017" s="12">
        <v>0.7210810858282537</v>
      </c>
      <c r="AV1017" s="12">
        <v>24.700683383076754</v>
      </c>
      <c r="AW1017" s="12">
        <v>25.575085741985614</v>
      </c>
    </row>
    <row r="1018" spans="46:49" x14ac:dyDescent="0.2">
      <c r="AT1018">
        <v>1011</v>
      </c>
      <c r="AU1018" s="12">
        <v>-1.0750719576637449</v>
      </c>
      <c r="AV1018" s="12">
        <v>-4.7568765530759585</v>
      </c>
      <c r="AW1018" s="12">
        <v>0.45610088320813452</v>
      </c>
    </row>
    <row r="1019" spans="46:49" x14ac:dyDescent="0.2">
      <c r="AT1019">
        <v>1012</v>
      </c>
      <c r="AU1019" s="12">
        <v>2.6664190096342071</v>
      </c>
      <c r="AV1019" s="12">
        <v>-9.0842824955758985</v>
      </c>
      <c r="AW1019" s="12">
        <v>-26.921385259868636</v>
      </c>
    </row>
    <row r="1020" spans="46:49" x14ac:dyDescent="0.2">
      <c r="AT1020">
        <v>1013</v>
      </c>
      <c r="AU1020" s="12">
        <v>7.6229895753535155</v>
      </c>
      <c r="AV1020" s="12">
        <v>11.024320770423731</v>
      </c>
      <c r="AW1020" s="12">
        <v>-22.778900736360768</v>
      </c>
    </row>
    <row r="1021" spans="46:49" x14ac:dyDescent="0.2">
      <c r="AT1021">
        <v>1014</v>
      </c>
      <c r="AU1021" s="12">
        <v>-3.9955372054806162</v>
      </c>
      <c r="AV1021" s="12">
        <v>-12.324402546254598</v>
      </c>
      <c r="AW1021" s="12">
        <v>58.239496674724613</v>
      </c>
    </row>
    <row r="1022" spans="46:49" x14ac:dyDescent="0.2">
      <c r="AT1022">
        <v>1015</v>
      </c>
      <c r="AU1022" s="12">
        <v>-9.2545970925931709</v>
      </c>
      <c r="AV1022" s="12">
        <v>6.3337459368363636</v>
      </c>
      <c r="AW1022" s="12">
        <v>-8.4956062118185312</v>
      </c>
    </row>
    <row r="1023" spans="46:49" x14ac:dyDescent="0.2">
      <c r="AT1023">
        <v>1016</v>
      </c>
      <c r="AU1023" s="12">
        <v>4.7787970883860345</v>
      </c>
      <c r="AV1023" s="12">
        <v>-4.2044514331772715</v>
      </c>
      <c r="AW1023" s="12">
        <v>-4.6062208305206971</v>
      </c>
    </row>
    <row r="1024" spans="46:49" x14ac:dyDescent="0.2">
      <c r="AT1024">
        <v>1017</v>
      </c>
      <c r="AU1024" s="12">
        <v>-2.387400628554885</v>
      </c>
      <c r="AV1024" s="12">
        <v>3.5603474902479095</v>
      </c>
      <c r="AW1024" s="12">
        <v>1.8937710164331278</v>
      </c>
    </row>
    <row r="1025" spans="46:49" x14ac:dyDescent="0.2">
      <c r="AT1025">
        <v>1018</v>
      </c>
      <c r="AU1025" s="12">
        <v>-1.8213564147484513</v>
      </c>
      <c r="AV1025" s="12">
        <v>-3.6521380941552453</v>
      </c>
      <c r="AW1025" s="12">
        <v>-19.837277745779403</v>
      </c>
    </row>
    <row r="1026" spans="46:49" x14ac:dyDescent="0.2">
      <c r="AT1026">
        <v>1019</v>
      </c>
      <c r="AU1026" s="12">
        <v>0.51980749758958855</v>
      </c>
      <c r="AV1026" s="12">
        <v>13.226814121120993</v>
      </c>
      <c r="AW1026" s="12">
        <v>3.0649048791348341</v>
      </c>
    </row>
    <row r="1027" spans="46:49" x14ac:dyDescent="0.2">
      <c r="AT1027">
        <v>1020</v>
      </c>
      <c r="AU1027" s="12">
        <v>-2.2912326132546252</v>
      </c>
      <c r="AV1027" s="12">
        <v>-0.62722462284510194</v>
      </c>
      <c r="AW1027" s="12">
        <v>-13.947553963663529</v>
      </c>
    </row>
    <row r="1028" spans="46:49" x14ac:dyDescent="0.2">
      <c r="AT1028">
        <v>1021</v>
      </c>
      <c r="AU1028" s="12">
        <v>-2.9944537720934066</v>
      </c>
      <c r="AV1028" s="12">
        <v>19.103757709314973</v>
      </c>
      <c r="AW1028" s="12">
        <v>0.84560466553508151</v>
      </c>
    </row>
    <row r="1029" spans="46:49" x14ac:dyDescent="0.2">
      <c r="AT1029">
        <v>1022</v>
      </c>
      <c r="AU1029" s="12">
        <v>2.4467735707936478</v>
      </c>
      <c r="AV1029" s="12">
        <v>-1.6166790411655796</v>
      </c>
      <c r="AW1029" s="12">
        <v>4.3547084735738268</v>
      </c>
    </row>
    <row r="1030" spans="46:49" x14ac:dyDescent="0.2">
      <c r="AT1030">
        <v>1023</v>
      </c>
      <c r="AU1030" s="12">
        <v>-6.0183043921364865</v>
      </c>
      <c r="AV1030" s="12">
        <v>-7.4736126334448789</v>
      </c>
      <c r="AW1030" s="12">
        <v>-6.6890432710014904</v>
      </c>
    </row>
    <row r="1031" spans="46:49" x14ac:dyDescent="0.2">
      <c r="AT1031">
        <v>1024</v>
      </c>
      <c r="AU1031" s="12">
        <v>10.18525356573846</v>
      </c>
      <c r="AV1031" s="12">
        <v>-10.264536458313748</v>
      </c>
      <c r="AW1031" s="12">
        <v>8.0490293363831018</v>
      </c>
    </row>
    <row r="1032" spans="46:49" x14ac:dyDescent="0.2">
      <c r="AT1032">
        <v>1025</v>
      </c>
      <c r="AU1032" s="12">
        <v>-0.32948968036408077</v>
      </c>
      <c r="AV1032" s="12">
        <v>14.547053051765849</v>
      </c>
      <c r="AW1032" s="12">
        <v>14.902703585905389</v>
      </c>
    </row>
    <row r="1033" spans="46:49" x14ac:dyDescent="0.2">
      <c r="AT1033">
        <v>1026</v>
      </c>
      <c r="AU1033" s="12">
        <v>-8.1950184594760636</v>
      </c>
      <c r="AV1033" s="12">
        <v>2.9232557216446686</v>
      </c>
      <c r="AW1033" s="12">
        <v>16.981472523592199</v>
      </c>
    </row>
    <row r="1034" spans="46:49" x14ac:dyDescent="0.2">
      <c r="AT1034">
        <v>1027</v>
      </c>
      <c r="AU1034" s="12">
        <v>-3.6995944370805516</v>
      </c>
      <c r="AV1034" s="12">
        <v>1.2746628438129717</v>
      </c>
      <c r="AW1034" s="12">
        <v>21.827809655570398</v>
      </c>
    </row>
    <row r="1035" spans="46:49" x14ac:dyDescent="0.2">
      <c r="AT1035">
        <v>1028</v>
      </c>
      <c r="AU1035" s="12">
        <v>-11.164086903288194</v>
      </c>
      <c r="AV1035" s="12">
        <v>-8.0748685758816396</v>
      </c>
      <c r="AW1035" s="12">
        <v>48.974316575339401</v>
      </c>
    </row>
    <row r="1036" spans="46:49" x14ac:dyDescent="0.2">
      <c r="AT1036">
        <v>1029</v>
      </c>
      <c r="AU1036" s="12">
        <v>-9.7284582369366301</v>
      </c>
      <c r="AV1036" s="12">
        <v>2.6343528081195617</v>
      </c>
      <c r="AW1036" s="12">
        <v>4.2201515699968226</v>
      </c>
    </row>
    <row r="1037" spans="46:49" x14ac:dyDescent="0.2">
      <c r="AT1037">
        <v>1030</v>
      </c>
      <c r="AU1037" s="12">
        <v>-1.3701825113971176</v>
      </c>
      <c r="AV1037" s="12">
        <v>20.34906447576245</v>
      </c>
      <c r="AW1037" s="12">
        <v>-6.8149361562417505</v>
      </c>
    </row>
    <row r="1038" spans="46:49" x14ac:dyDescent="0.2">
      <c r="AT1038">
        <v>1031</v>
      </c>
      <c r="AU1038" s="12">
        <v>-6.2062483443417777</v>
      </c>
      <c r="AV1038" s="12">
        <v>1.8289667848068458</v>
      </c>
      <c r="AW1038" s="12">
        <v>25.228119781253245</v>
      </c>
    </row>
    <row r="1039" spans="46:49" x14ac:dyDescent="0.2">
      <c r="AT1039">
        <v>1032</v>
      </c>
      <c r="AU1039" s="12">
        <v>-3.1000386090693763</v>
      </c>
      <c r="AV1039" s="12">
        <v>5.9621341676012571</v>
      </c>
      <c r="AW1039" s="12">
        <v>-14.258742927249838</v>
      </c>
    </row>
    <row r="1040" spans="46:49" x14ac:dyDescent="0.2">
      <c r="AT1040">
        <v>1033</v>
      </c>
      <c r="AU1040" s="12">
        <v>-7.7774155805328169</v>
      </c>
      <c r="AV1040" s="12">
        <v>-16.650092931980328</v>
      </c>
      <c r="AW1040" s="12">
        <v>-14.458573498131349</v>
      </c>
    </row>
    <row r="1041" spans="46:49" x14ac:dyDescent="0.2">
      <c r="AT1041">
        <v>1034</v>
      </c>
      <c r="AU1041" s="12">
        <v>2.209159168870015</v>
      </c>
      <c r="AV1041" s="12">
        <v>-12.455324650232066</v>
      </c>
      <c r="AW1041" s="12">
        <v>-39.615173382184516</v>
      </c>
    </row>
    <row r="1042" spans="46:49" x14ac:dyDescent="0.2">
      <c r="AT1042">
        <v>1035</v>
      </c>
      <c r="AU1042" s="12">
        <v>2.1802041068862046</v>
      </c>
      <c r="AV1042" s="12">
        <v>-7.8533422023798094</v>
      </c>
      <c r="AW1042" s="12">
        <v>32.550682022402121</v>
      </c>
    </row>
    <row r="1043" spans="46:49" x14ac:dyDescent="0.2">
      <c r="AT1043">
        <v>1036</v>
      </c>
      <c r="AU1043" s="12">
        <v>-3.9295502201715964</v>
      </c>
      <c r="AV1043" s="12">
        <v>-21.409231170112108</v>
      </c>
      <c r="AW1043" s="12">
        <v>21.54960277380831</v>
      </c>
    </row>
    <row r="1044" spans="46:49" x14ac:dyDescent="0.2">
      <c r="AT1044">
        <v>1037</v>
      </c>
      <c r="AU1044" s="12">
        <v>-9.3900972599686945</v>
      </c>
      <c r="AV1044" s="12">
        <v>-15.646280310775236</v>
      </c>
      <c r="AW1044" s="12">
        <v>-12.404543039304663</v>
      </c>
    </row>
    <row r="1045" spans="46:49" x14ac:dyDescent="0.2">
      <c r="AT1045">
        <v>1038</v>
      </c>
      <c r="AU1045" s="12">
        <v>-4.0735792028992055</v>
      </c>
      <c r="AV1045" s="12">
        <v>-24.563486663618409</v>
      </c>
      <c r="AW1045" s="12">
        <v>11.781192118229493</v>
      </c>
    </row>
    <row r="1046" spans="46:49" x14ac:dyDescent="0.2">
      <c r="AT1046">
        <v>1039</v>
      </c>
      <c r="AU1046" s="12">
        <v>0.75054093746177508</v>
      </c>
      <c r="AV1046" s="12">
        <v>6.775391886931887</v>
      </c>
      <c r="AW1046" s="12">
        <v>-17.472051586096303</v>
      </c>
    </row>
    <row r="1047" spans="46:49" x14ac:dyDescent="0.2">
      <c r="AT1047">
        <v>1040</v>
      </c>
      <c r="AU1047" s="12">
        <v>0.77484421824101113</v>
      </c>
      <c r="AV1047" s="12">
        <v>-16.669288513807953</v>
      </c>
      <c r="AW1047" s="12">
        <v>-6.7116492737635358</v>
      </c>
    </row>
    <row r="1048" spans="46:49" x14ac:dyDescent="0.2">
      <c r="AT1048">
        <v>1041</v>
      </c>
      <c r="AU1048" s="12">
        <v>-6.1375083677034352</v>
      </c>
      <c r="AV1048" s="12">
        <v>-12.204020227322077</v>
      </c>
      <c r="AW1048" s="12">
        <v>-16.559951398186907</v>
      </c>
    </row>
    <row r="1049" spans="46:49" x14ac:dyDescent="0.2">
      <c r="AT1049">
        <v>1042</v>
      </c>
      <c r="AU1049" s="12">
        <v>-3.1593144587536113</v>
      </c>
      <c r="AV1049" s="12">
        <v>-19.508226996832082</v>
      </c>
      <c r="AW1049" s="12">
        <v>4.3211640038824415</v>
      </c>
    </row>
    <row r="1050" spans="46:49" x14ac:dyDescent="0.2">
      <c r="AT1050">
        <v>1043</v>
      </c>
      <c r="AU1050" s="12">
        <v>-106.31845846963679</v>
      </c>
      <c r="AV1050" s="12">
        <v>-1.1386467801977911</v>
      </c>
      <c r="AW1050" s="12">
        <v>-3.3734443216691843</v>
      </c>
    </row>
    <row r="1051" spans="46:49" x14ac:dyDescent="0.2">
      <c r="AT1051">
        <v>1044</v>
      </c>
      <c r="AU1051" s="12">
        <v>-3.7183499451811963</v>
      </c>
      <c r="AV1051" s="12">
        <v>-12.782550077186105</v>
      </c>
      <c r="AW1051" s="12">
        <v>-37.028374329155668</v>
      </c>
    </row>
    <row r="1052" spans="46:49" x14ac:dyDescent="0.2">
      <c r="AT1052">
        <v>1045</v>
      </c>
      <c r="AU1052" s="12">
        <v>0.82517406591091835</v>
      </c>
      <c r="AV1052" s="12">
        <v>29.740145291273027</v>
      </c>
      <c r="AW1052" s="12">
        <v>-10.578372833958658</v>
      </c>
    </row>
    <row r="1053" spans="46:49" x14ac:dyDescent="0.2">
      <c r="AT1053">
        <v>1046</v>
      </c>
      <c r="AU1053" s="12">
        <v>-7.6289945715145153</v>
      </c>
      <c r="AV1053" s="12">
        <v>-9.4814854855232795</v>
      </c>
      <c r="AW1053" s="12">
        <v>-5.4801570464242513</v>
      </c>
    </row>
    <row r="1054" spans="46:49" x14ac:dyDescent="0.2">
      <c r="AT1054">
        <v>1047</v>
      </c>
      <c r="AU1054" s="12">
        <v>-0.98158242263864848</v>
      </c>
      <c r="AV1054" s="12">
        <v>-2.9956829125970192</v>
      </c>
      <c r="AW1054" s="12">
        <v>-12.495668497182068</v>
      </c>
    </row>
    <row r="1055" spans="46:49" x14ac:dyDescent="0.2">
      <c r="AT1055">
        <v>1048</v>
      </c>
      <c r="AU1055" s="12">
        <v>-0.69088940061226223</v>
      </c>
      <c r="AV1055" s="12">
        <v>-8.6828839497920303</v>
      </c>
      <c r="AW1055" s="12">
        <v>-0.40045392229219184</v>
      </c>
    </row>
    <row r="1056" spans="46:49" x14ac:dyDescent="0.2">
      <c r="AT1056">
        <v>1049</v>
      </c>
      <c r="AU1056" s="12">
        <v>12.379882583352002</v>
      </c>
      <c r="AV1056" s="12">
        <v>-0.67117783348352633</v>
      </c>
      <c r="AW1056" s="12">
        <v>-3.7921342478766853</v>
      </c>
    </row>
    <row r="1057" spans="46:49" x14ac:dyDescent="0.2">
      <c r="AT1057">
        <v>1050</v>
      </c>
      <c r="AU1057" s="12">
        <v>0.21512693502462427</v>
      </c>
      <c r="AV1057" s="12">
        <v>-4.8966776860927856</v>
      </c>
      <c r="AW1057" s="12">
        <v>-81.253969001239028</v>
      </c>
    </row>
    <row r="1058" spans="46:49" x14ac:dyDescent="0.2">
      <c r="AT1058">
        <v>1051</v>
      </c>
      <c r="AU1058" s="12">
        <v>-9.5002651916726606</v>
      </c>
      <c r="AV1058" s="12">
        <v>-12.513221034776036</v>
      </c>
      <c r="AW1058" s="12">
        <v>-12.262150882266889</v>
      </c>
    </row>
    <row r="1059" spans="46:49" x14ac:dyDescent="0.2">
      <c r="AT1059">
        <v>1052</v>
      </c>
      <c r="AU1059" s="12">
        <v>0.75663687609962771</v>
      </c>
      <c r="AV1059" s="12">
        <v>6.155699684443511</v>
      </c>
      <c r="AW1059" s="12">
        <v>-24.453792657472519</v>
      </c>
    </row>
    <row r="1060" spans="46:49" x14ac:dyDescent="0.2">
      <c r="AT1060">
        <v>1053</v>
      </c>
      <c r="AU1060" s="12">
        <v>10.982404485026368</v>
      </c>
      <c r="AV1060" s="12">
        <v>-6.4322409026573508</v>
      </c>
      <c r="AW1060" s="12">
        <v>10.026800752227738</v>
      </c>
    </row>
    <row r="1061" spans="46:49" x14ac:dyDescent="0.2">
      <c r="AT1061">
        <v>1054</v>
      </c>
      <c r="AU1061" s="12">
        <v>-0.58215214031659124</v>
      </c>
      <c r="AV1061" s="12">
        <v>-10.992018204396173</v>
      </c>
      <c r="AW1061" s="12">
        <v>-0.138702265413645</v>
      </c>
    </row>
    <row r="1062" spans="46:49" x14ac:dyDescent="0.2">
      <c r="AT1062">
        <v>1055</v>
      </c>
      <c r="AU1062" s="12">
        <v>2.8644229401341197</v>
      </c>
      <c r="AV1062" s="12">
        <v>-20.420038788266666</v>
      </c>
      <c r="AW1062" s="12">
        <v>17.394128014023469</v>
      </c>
    </row>
    <row r="1063" spans="46:49" x14ac:dyDescent="0.2">
      <c r="AT1063">
        <v>1056</v>
      </c>
      <c r="AU1063" s="12">
        <v>-0.3044585019140581</v>
      </c>
      <c r="AV1063" s="12">
        <v>-3.4483519615236844</v>
      </c>
      <c r="AW1063" s="12">
        <v>-30.427455257291953</v>
      </c>
    </row>
    <row r="1064" spans="46:49" x14ac:dyDescent="0.2">
      <c r="AT1064">
        <v>1057</v>
      </c>
      <c r="AU1064" s="12">
        <v>2.5791803490599636</v>
      </c>
      <c r="AV1064" s="12">
        <v>5.0939510058993607</v>
      </c>
      <c r="AW1064" s="12">
        <v>-2.6434105857971146</v>
      </c>
    </row>
    <row r="1065" spans="46:49" x14ac:dyDescent="0.2">
      <c r="AT1065">
        <v>1058</v>
      </c>
      <c r="AU1065" s="12">
        <v>3.0847372395890376</v>
      </c>
      <c r="AV1065" s="12">
        <v>-28.951818593463923</v>
      </c>
      <c r="AW1065" s="12">
        <v>18.826909486677621</v>
      </c>
    </row>
    <row r="1066" spans="46:49" x14ac:dyDescent="0.2">
      <c r="AT1066">
        <v>1059</v>
      </c>
      <c r="AU1066" s="12">
        <v>-1.5772121639839143</v>
      </c>
      <c r="AV1066" s="12">
        <v>1.91445539562658</v>
      </c>
      <c r="AW1066" s="12">
        <v>-34.025699887416636</v>
      </c>
    </row>
    <row r="1067" spans="46:49" x14ac:dyDescent="0.2">
      <c r="AT1067">
        <v>1060</v>
      </c>
      <c r="AU1067" s="12">
        <v>-5.6341365905808951</v>
      </c>
      <c r="AV1067" s="12">
        <v>-3.6559287323083223</v>
      </c>
      <c r="AW1067" s="12">
        <v>-17.038064324538368</v>
      </c>
    </row>
    <row r="1068" spans="46:49" x14ac:dyDescent="0.2">
      <c r="AT1068">
        <v>1061</v>
      </c>
      <c r="AU1068" s="12">
        <v>-8.5518858466988679</v>
      </c>
      <c r="AV1068" s="12">
        <v>10.664600440256025</v>
      </c>
      <c r="AW1068" s="12">
        <v>9.731512106213323</v>
      </c>
    </row>
    <row r="1069" spans="46:49" x14ac:dyDescent="0.2">
      <c r="AT1069">
        <v>1062</v>
      </c>
      <c r="AU1069" s="12">
        <v>5.6658988150089185</v>
      </c>
      <c r="AV1069" s="12">
        <v>4.2440079086405671</v>
      </c>
      <c r="AW1069" s="12">
        <v>-8.4663974806776316</v>
      </c>
    </row>
    <row r="1070" spans="46:49" x14ac:dyDescent="0.2">
      <c r="AT1070">
        <v>1063</v>
      </c>
      <c r="AU1070" s="12">
        <v>6.1351719314890856</v>
      </c>
      <c r="AV1070" s="12">
        <v>-53.187181129905866</v>
      </c>
      <c r="AW1070" s="12">
        <v>-6.6984512689569247</v>
      </c>
    </row>
    <row r="1071" spans="46:49" x14ac:dyDescent="0.2">
      <c r="AT1071">
        <v>1064</v>
      </c>
      <c r="AU1071" s="12">
        <v>-2.1115814857461936</v>
      </c>
      <c r="AV1071" s="12">
        <v>14.972058159028984</v>
      </c>
      <c r="AW1071" s="12">
        <v>-21.634377433243959</v>
      </c>
    </row>
    <row r="1072" spans="46:49" x14ac:dyDescent="0.2">
      <c r="AT1072">
        <v>1065</v>
      </c>
      <c r="AU1072" s="12">
        <v>-3.0093671147467713</v>
      </c>
      <c r="AV1072" s="12">
        <v>-2.7706939261858676</v>
      </c>
      <c r="AW1072" s="12">
        <v>12.831173072757357</v>
      </c>
    </row>
    <row r="1073" spans="46:49" x14ac:dyDescent="0.2">
      <c r="AT1073">
        <v>1066</v>
      </c>
      <c r="AU1073" s="12">
        <v>-7.3407606059425756</v>
      </c>
      <c r="AV1073" s="12">
        <v>-15.867185947417315</v>
      </c>
      <c r="AW1073" s="12">
        <v>-5.2223144787758846</v>
      </c>
    </row>
    <row r="1074" spans="46:49" x14ac:dyDescent="0.2">
      <c r="AT1074">
        <v>1067</v>
      </c>
      <c r="AU1074" s="12">
        <v>20.340820318994179</v>
      </c>
      <c r="AV1074" s="12">
        <v>3.6901053637897667</v>
      </c>
      <c r="AW1074" s="12">
        <v>-4.5342543574207914</v>
      </c>
    </row>
    <row r="1075" spans="46:49" x14ac:dyDescent="0.2">
      <c r="AT1075">
        <v>1068</v>
      </c>
      <c r="AU1075" s="12">
        <v>4.7601859998826361</v>
      </c>
      <c r="AV1075" s="12">
        <v>0.22387229599830652</v>
      </c>
      <c r="AW1075" s="12">
        <v>-50.39725531971898</v>
      </c>
    </row>
    <row r="1076" spans="46:49" x14ac:dyDescent="0.2">
      <c r="AT1076">
        <v>1069</v>
      </c>
      <c r="AU1076" s="12">
        <v>-4.9698698908223751</v>
      </c>
      <c r="AV1076" s="12">
        <v>-14.601855870786748</v>
      </c>
      <c r="AW1076" s="12">
        <v>11.73550228283556</v>
      </c>
    </row>
    <row r="1077" spans="46:49" x14ac:dyDescent="0.2">
      <c r="AT1077">
        <v>1070</v>
      </c>
      <c r="AU1077" s="12">
        <v>11.34217654298312</v>
      </c>
      <c r="AV1077" s="12">
        <v>5.3729775657987382</v>
      </c>
      <c r="AW1077" s="12">
        <v>35.628995224997205</v>
      </c>
    </row>
    <row r="1078" spans="46:49" x14ac:dyDescent="0.2">
      <c r="AT1078">
        <v>1071</v>
      </c>
      <c r="AU1078" s="12">
        <v>-2.4884861173451855E-2</v>
      </c>
      <c r="AV1078" s="12">
        <v>10.777624664837951</v>
      </c>
      <c r="AW1078" s="12">
        <v>36.462189678279792</v>
      </c>
    </row>
    <row r="1079" spans="46:49" x14ac:dyDescent="0.2">
      <c r="AT1079">
        <v>1072</v>
      </c>
      <c r="AU1079" s="12">
        <v>1.8161624780873784</v>
      </c>
      <c r="AV1079" s="12">
        <v>-6.8345739391456304</v>
      </c>
      <c r="AW1079" s="12">
        <v>-0.47753538373297155</v>
      </c>
    </row>
    <row r="1080" spans="46:49" x14ac:dyDescent="0.2">
      <c r="AT1080">
        <v>1073</v>
      </c>
      <c r="AU1080" s="12">
        <v>-1.1340371643561384</v>
      </c>
      <c r="AV1080" s="12">
        <v>-13.916685737859977</v>
      </c>
      <c r="AW1080" s="12">
        <v>13.959384681187343</v>
      </c>
    </row>
    <row r="1081" spans="46:49" x14ac:dyDescent="0.2">
      <c r="AT1081">
        <v>1074</v>
      </c>
      <c r="AU1081" s="12">
        <v>-1.1438430499455161</v>
      </c>
      <c r="AV1081" s="12">
        <v>-5.158177689197732</v>
      </c>
      <c r="AW1081" s="12">
        <v>-26.689567392452627</v>
      </c>
    </row>
    <row r="1082" spans="46:49" x14ac:dyDescent="0.2">
      <c r="AT1082">
        <v>1075</v>
      </c>
      <c r="AU1082" s="12">
        <v>-0.9757619314935404</v>
      </c>
      <c r="AV1082" s="12">
        <v>8.8813974569543852</v>
      </c>
      <c r="AW1082" s="12">
        <v>4.1043288970193146</v>
      </c>
    </row>
    <row r="1083" spans="46:49" x14ac:dyDescent="0.2">
      <c r="AT1083">
        <v>1076</v>
      </c>
      <c r="AU1083" s="12">
        <v>-6.3218639071395595</v>
      </c>
      <c r="AV1083" s="12">
        <v>-1.5638849344621304</v>
      </c>
      <c r="AW1083" s="12">
        <v>39.340992031121992</v>
      </c>
    </row>
    <row r="1084" spans="46:49" x14ac:dyDescent="0.2">
      <c r="AT1084">
        <v>1077</v>
      </c>
      <c r="AU1084" s="12">
        <v>-6.8796517855854376</v>
      </c>
      <c r="AV1084" s="12">
        <v>-10.269133676359065</v>
      </c>
      <c r="AW1084" s="12">
        <v>-30.88367455859672</v>
      </c>
    </row>
    <row r="1085" spans="46:49" x14ac:dyDescent="0.2">
      <c r="AT1085">
        <v>1078</v>
      </c>
      <c r="AU1085" s="12">
        <v>15.817734039388759</v>
      </c>
      <c r="AV1085" s="12">
        <v>7.1974981003151939</v>
      </c>
      <c r="AW1085" s="12">
        <v>6.5318943416936159</v>
      </c>
    </row>
    <row r="1086" spans="46:49" x14ac:dyDescent="0.2">
      <c r="AT1086">
        <v>1079</v>
      </c>
      <c r="AU1086" s="12">
        <v>-4.8914921313923392</v>
      </c>
      <c r="AV1086" s="12">
        <v>-0.54986801921834549</v>
      </c>
      <c r="AW1086" s="12">
        <v>4.6961968866555877</v>
      </c>
    </row>
    <row r="1087" spans="46:49" x14ac:dyDescent="0.2">
      <c r="AT1087">
        <v>1080</v>
      </c>
      <c r="AU1087" s="12">
        <v>-9.1466346822178419</v>
      </c>
      <c r="AV1087" s="12">
        <v>24.037552586168829</v>
      </c>
      <c r="AW1087" s="12">
        <v>-12.955493873776426</v>
      </c>
    </row>
    <row r="1088" spans="46:49" x14ac:dyDescent="0.2">
      <c r="AT1088">
        <v>1081</v>
      </c>
      <c r="AU1088" s="12">
        <v>-13.288679278217051</v>
      </c>
      <c r="AV1088" s="12">
        <v>8.5620180139471032</v>
      </c>
      <c r="AW1088" s="12">
        <v>28.997940136293089</v>
      </c>
    </row>
    <row r="1089" spans="46:49" x14ac:dyDescent="0.2">
      <c r="AT1089">
        <v>1082</v>
      </c>
      <c r="AU1089" s="12">
        <v>8.1688242858391735</v>
      </c>
      <c r="AV1089" s="12">
        <v>-8.7099502657255545</v>
      </c>
      <c r="AW1089" s="12">
        <v>-4.1094267914282288</v>
      </c>
    </row>
    <row r="1090" spans="46:49" x14ac:dyDescent="0.2">
      <c r="AT1090">
        <v>1083</v>
      </c>
      <c r="AU1090" s="12">
        <v>2.3937745850615144</v>
      </c>
      <c r="AV1090" s="12">
        <v>-3.3662591070924024</v>
      </c>
      <c r="AW1090" s="12">
        <v>-7.316555759914789</v>
      </c>
    </row>
    <row r="1091" spans="46:49" x14ac:dyDescent="0.2">
      <c r="AT1091">
        <v>1084</v>
      </c>
      <c r="AU1091" s="12">
        <v>4.7746814661995671</v>
      </c>
      <c r="AV1091" s="12">
        <v>-6.9891145262531582</v>
      </c>
      <c r="AW1091" s="12">
        <v>-16.88854995856066</v>
      </c>
    </row>
    <row r="1092" spans="46:49" x14ac:dyDescent="0.2">
      <c r="AT1092">
        <v>1085</v>
      </c>
      <c r="AU1092" s="12">
        <v>7.812476316415073</v>
      </c>
      <c r="AV1092" s="12">
        <v>-0.39736299532559016</v>
      </c>
      <c r="AW1092" s="12">
        <v>2.8004391853158825</v>
      </c>
    </row>
    <row r="1093" spans="46:49" x14ac:dyDescent="0.2">
      <c r="AT1093">
        <v>1086</v>
      </c>
      <c r="AU1093" s="12">
        <v>-5.8581094338886572</v>
      </c>
      <c r="AV1093" s="12">
        <v>-3.8841561276842689</v>
      </c>
      <c r="AW1093" s="12">
        <v>-12.079979406601476</v>
      </c>
    </row>
    <row r="1094" spans="46:49" x14ac:dyDescent="0.2">
      <c r="AT1094">
        <v>1087</v>
      </c>
      <c r="AU1094" s="12">
        <v>-6.5577844524453335</v>
      </c>
      <c r="AV1094" s="12">
        <v>0.21530788809601598</v>
      </c>
      <c r="AW1094" s="12">
        <v>-3.5584008223138923</v>
      </c>
    </row>
    <row r="1095" spans="46:49" x14ac:dyDescent="0.2">
      <c r="AT1095">
        <v>1088</v>
      </c>
      <c r="AU1095" s="12">
        <v>-1.3980646904299761</v>
      </c>
      <c r="AV1095" s="12">
        <v>-17.884646690847266</v>
      </c>
      <c r="AW1095" s="12">
        <v>-7.7518604301965288</v>
      </c>
    </row>
    <row r="1096" spans="46:49" x14ac:dyDescent="0.2">
      <c r="AT1096">
        <v>1089</v>
      </c>
      <c r="AU1096" s="12">
        <v>1.6543333591596086</v>
      </c>
      <c r="AV1096" s="12">
        <v>8.3879236933494834</v>
      </c>
      <c r="AW1096" s="12">
        <v>-49.449240995038025</v>
      </c>
    </row>
    <row r="1097" spans="46:49" x14ac:dyDescent="0.2">
      <c r="AT1097">
        <v>1090</v>
      </c>
      <c r="AU1097" s="12">
        <v>-3.3369272821905369</v>
      </c>
      <c r="AV1097" s="12">
        <v>-3.8557506760228271</v>
      </c>
      <c r="AW1097" s="12">
        <v>-7.055791605541553</v>
      </c>
    </row>
    <row r="1098" spans="46:49" x14ac:dyDescent="0.2">
      <c r="AT1098">
        <v>1091</v>
      </c>
      <c r="AU1098" s="12">
        <v>-1.7792102454159127</v>
      </c>
      <c r="AV1098" s="12">
        <v>1.2356271921225044</v>
      </c>
      <c r="AW1098" s="12">
        <v>-18.137628275548355</v>
      </c>
    </row>
    <row r="1099" spans="46:49" x14ac:dyDescent="0.2">
      <c r="AT1099">
        <v>1092</v>
      </c>
      <c r="AU1099" s="12">
        <v>-4.2281742246187912</v>
      </c>
      <c r="AV1099" s="12">
        <v>0.68610534190387296</v>
      </c>
      <c r="AW1099" s="12">
        <v>-6.3452955764116634</v>
      </c>
    </row>
    <row r="1100" spans="46:49" x14ac:dyDescent="0.2">
      <c r="AT1100">
        <v>1093</v>
      </c>
      <c r="AU1100" s="12">
        <v>4.2194584465679972</v>
      </c>
      <c r="AV1100" s="12">
        <v>24.937458379690703</v>
      </c>
      <c r="AW1100" s="12">
        <v>-28.369656757859591</v>
      </c>
    </row>
    <row r="1101" spans="46:49" x14ac:dyDescent="0.2">
      <c r="AT1101">
        <v>1094</v>
      </c>
      <c r="AU1101" s="12">
        <v>1.3351350943128257</v>
      </c>
      <c r="AV1101" s="12">
        <v>9.1596975625065333</v>
      </c>
      <c r="AW1101" s="12">
        <v>-46.511801112009472</v>
      </c>
    </row>
    <row r="1102" spans="46:49" x14ac:dyDescent="0.2">
      <c r="AT1102">
        <v>1095</v>
      </c>
      <c r="AU1102" s="12">
        <v>-1.1828533602941209</v>
      </c>
      <c r="AV1102" s="12">
        <v>-19.396076553929788</v>
      </c>
      <c r="AW1102" s="12">
        <v>-1.3444024380221362</v>
      </c>
    </row>
    <row r="1103" spans="46:49" x14ac:dyDescent="0.2">
      <c r="AT1103">
        <v>1096</v>
      </c>
      <c r="AU1103" s="12">
        <v>-6.3417900888829548</v>
      </c>
      <c r="AV1103" s="12">
        <v>15.177452980976696</v>
      </c>
      <c r="AW1103" s="12">
        <v>-9.0349740905620219</v>
      </c>
    </row>
    <row r="1104" spans="46:49" x14ac:dyDescent="0.2">
      <c r="AT1104">
        <v>1097</v>
      </c>
      <c r="AU1104" s="12">
        <v>2.4172959805860361</v>
      </c>
      <c r="AV1104" s="12">
        <v>4.7217723499094069</v>
      </c>
      <c r="AW1104" s="12">
        <v>10.946395830625251</v>
      </c>
    </row>
    <row r="1105" spans="46:49" x14ac:dyDescent="0.2">
      <c r="AT1105">
        <v>1098</v>
      </c>
      <c r="AU1105" s="12">
        <v>4.8997475997460587</v>
      </c>
      <c r="AV1105" s="12">
        <v>-8.5555079644619685</v>
      </c>
      <c r="AW1105" s="12">
        <v>-55.643038315233731</v>
      </c>
    </row>
    <row r="1106" spans="46:49" x14ac:dyDescent="0.2">
      <c r="AT1106">
        <v>1099</v>
      </c>
      <c r="AU1106" s="12">
        <v>-2.6501315899712186</v>
      </c>
      <c r="AV1106" s="12">
        <v>-1.7915808104782227</v>
      </c>
      <c r="AW1106" s="12">
        <v>2.6273310239369532</v>
      </c>
    </row>
    <row r="1107" spans="46:49" x14ac:dyDescent="0.2">
      <c r="AT1107">
        <v>1100</v>
      </c>
      <c r="AU1107" s="12">
        <v>-3.5312502642910819</v>
      </c>
      <c r="AV1107" s="12">
        <v>-1.2394957788667464</v>
      </c>
      <c r="AW1107" s="12">
        <v>6.7388446384093985</v>
      </c>
    </row>
    <row r="1108" spans="46:49" x14ac:dyDescent="0.2">
      <c r="AT1108">
        <v>1101</v>
      </c>
      <c r="AU1108" s="12">
        <v>-16.348953913330782</v>
      </c>
      <c r="AV1108" s="12">
        <v>-0.19246797351489198</v>
      </c>
      <c r="AW1108" s="12">
        <v>-3.4407898462531401</v>
      </c>
    </row>
    <row r="1109" spans="46:49" x14ac:dyDescent="0.2">
      <c r="AT1109">
        <v>1102</v>
      </c>
      <c r="AU1109" s="12">
        <v>-5.791466682186635</v>
      </c>
      <c r="AV1109" s="12">
        <v>-10.487339270485911</v>
      </c>
      <c r="AW1109" s="12">
        <v>-25.991271717589864</v>
      </c>
    </row>
    <row r="1110" spans="46:49" x14ac:dyDescent="0.2">
      <c r="AT1110">
        <v>1103</v>
      </c>
      <c r="AU1110" s="12">
        <v>-4.0957267359460907</v>
      </c>
      <c r="AV1110" s="12">
        <v>23.404269953039439</v>
      </c>
      <c r="AW1110" s="12">
        <v>-32.915357002698101</v>
      </c>
    </row>
    <row r="1111" spans="46:49" x14ac:dyDescent="0.2">
      <c r="AT1111">
        <v>1104</v>
      </c>
      <c r="AU1111" s="12">
        <v>-2.6814380164569633</v>
      </c>
      <c r="AV1111" s="12">
        <v>1.9535073995581627</v>
      </c>
      <c r="AW1111" s="12">
        <v>-22.549216079420642</v>
      </c>
    </row>
    <row r="1112" spans="46:49" x14ac:dyDescent="0.2">
      <c r="AT1112">
        <v>1105</v>
      </c>
      <c r="AU1112" s="12">
        <v>-1.051350242160622</v>
      </c>
      <c r="AV1112" s="12">
        <v>-24.039822844684352</v>
      </c>
      <c r="AW1112" s="12">
        <v>-8.8475932640129287</v>
      </c>
    </row>
    <row r="1113" spans="46:49" x14ac:dyDescent="0.2">
      <c r="AT1113">
        <v>1106</v>
      </c>
      <c r="AU1113" s="12">
        <v>-1.2732970198856206</v>
      </c>
      <c r="AV1113" s="12">
        <v>-17.699635448136601</v>
      </c>
      <c r="AW1113" s="12">
        <v>-5.2157975912631791</v>
      </c>
    </row>
    <row r="1114" spans="46:49" x14ac:dyDescent="0.2">
      <c r="AT1114">
        <v>1107</v>
      </c>
      <c r="AU1114" s="12">
        <v>0.36344477642044776</v>
      </c>
      <c r="AV1114" s="12">
        <v>-16.730543395428757</v>
      </c>
      <c r="AW1114" s="12">
        <v>-2.4386276459209966</v>
      </c>
    </row>
    <row r="1115" spans="46:49" x14ac:dyDescent="0.2">
      <c r="AT1115">
        <v>1108</v>
      </c>
      <c r="AU1115" s="12">
        <v>-4.8396692072971463</v>
      </c>
      <c r="AV1115" s="12">
        <v>-15.600915207322444</v>
      </c>
      <c r="AW1115" s="12">
        <v>-0.41038356174455309</v>
      </c>
    </row>
    <row r="1116" spans="46:49" x14ac:dyDescent="0.2">
      <c r="AT1116">
        <v>1109</v>
      </c>
      <c r="AU1116" s="12">
        <v>5.9897485172011997</v>
      </c>
      <c r="AV1116" s="12">
        <v>10.027853823127154</v>
      </c>
      <c r="AW1116" s="12">
        <v>-21.45599674370963</v>
      </c>
    </row>
    <row r="1117" spans="46:49" x14ac:dyDescent="0.2">
      <c r="AT1117">
        <v>1110</v>
      </c>
      <c r="AU1117" s="12">
        <v>0.91521939164354471</v>
      </c>
      <c r="AV1117" s="12">
        <v>16.536771110783377</v>
      </c>
      <c r="AW1117" s="12">
        <v>-46.660393386307156</v>
      </c>
    </row>
    <row r="1118" spans="46:49" x14ac:dyDescent="0.2">
      <c r="AT1118">
        <v>1111</v>
      </c>
      <c r="AU1118" s="12">
        <v>4.4937946874478865</v>
      </c>
      <c r="AV1118" s="12">
        <v>-5.4311658511311152E-2</v>
      </c>
      <c r="AW1118" s="12">
        <v>-10.6041812536634</v>
      </c>
    </row>
    <row r="1119" spans="46:49" x14ac:dyDescent="0.2">
      <c r="AT1119">
        <v>1112</v>
      </c>
      <c r="AU1119" s="12">
        <v>-2.9960729693967614</v>
      </c>
      <c r="AV1119" s="12">
        <v>18.898700608499063</v>
      </c>
      <c r="AW1119" s="12">
        <v>-6.1240708795814429</v>
      </c>
    </row>
    <row r="1120" spans="46:49" x14ac:dyDescent="0.2">
      <c r="AT1120">
        <v>1113</v>
      </c>
      <c r="AU1120" s="12">
        <v>-4.7558900999341107</v>
      </c>
      <c r="AV1120" s="12">
        <v>17.187433405479734</v>
      </c>
      <c r="AW1120" s="12">
        <v>30.882287149480675</v>
      </c>
    </row>
    <row r="1121" spans="46:49" x14ac:dyDescent="0.2">
      <c r="AT1121">
        <v>1114</v>
      </c>
      <c r="AU1121" s="12">
        <v>-7.3950290690508336</v>
      </c>
      <c r="AV1121" s="12">
        <v>-0.35330756789379741</v>
      </c>
      <c r="AW1121" s="12">
        <v>6.6054044327223735</v>
      </c>
    </row>
    <row r="1122" spans="46:49" x14ac:dyDescent="0.2">
      <c r="AT1122">
        <v>1115</v>
      </c>
      <c r="AU1122" s="12">
        <v>-3.8622263418766822</v>
      </c>
      <c r="AV1122" s="12">
        <v>7.9360371230703386</v>
      </c>
      <c r="AW1122" s="12">
        <v>15.299486762117676</v>
      </c>
    </row>
    <row r="1123" spans="46:49" x14ac:dyDescent="0.2">
      <c r="AT1123">
        <v>1116</v>
      </c>
      <c r="AU1123" s="12">
        <v>2.3320561790498311</v>
      </c>
      <c r="AV1123" s="12">
        <v>6.1285328826153371</v>
      </c>
      <c r="AW1123" s="12">
        <v>-26.79299531526981</v>
      </c>
    </row>
    <row r="1124" spans="46:49" x14ac:dyDescent="0.2">
      <c r="AT1124">
        <v>1117</v>
      </c>
      <c r="AU1124" s="12">
        <v>-6.6600149649068543</v>
      </c>
      <c r="AV1124" s="12">
        <v>16.559189497299403</v>
      </c>
      <c r="AW1124" s="12">
        <v>2.5253753233002856</v>
      </c>
    </row>
    <row r="1125" spans="46:49" x14ac:dyDescent="0.2">
      <c r="AT1125">
        <v>1118</v>
      </c>
      <c r="AU1125" s="12">
        <v>11.93080894901756</v>
      </c>
      <c r="AV1125" s="12">
        <v>-24.776495936946255</v>
      </c>
      <c r="AW1125" s="12">
        <v>-19.418815504283302</v>
      </c>
    </row>
    <row r="1126" spans="46:49" x14ac:dyDescent="0.2">
      <c r="AT1126">
        <v>1119</v>
      </c>
      <c r="AU1126" s="12">
        <v>-0.67254965660954891</v>
      </c>
      <c r="AV1126" s="12">
        <v>-8.9115942491045583</v>
      </c>
      <c r="AW1126" s="12">
        <v>0.76438062087818848</v>
      </c>
    </row>
    <row r="1127" spans="46:49" x14ac:dyDescent="0.2">
      <c r="AT1127">
        <v>1120</v>
      </c>
      <c r="AU1127" s="12">
        <v>-7.8805109787845362</v>
      </c>
      <c r="AV1127" s="12">
        <v>-0.16613076648886846</v>
      </c>
      <c r="AW1127" s="12">
        <v>-9.2559283631176914</v>
      </c>
    </row>
    <row r="1128" spans="46:49" x14ac:dyDescent="0.2">
      <c r="AT1128">
        <v>1121</v>
      </c>
      <c r="AU1128" s="12">
        <v>-6.203108636547217</v>
      </c>
      <c r="AV1128" s="12">
        <v>-58.907367339589776</v>
      </c>
      <c r="AW1128" s="12">
        <v>40.969574734118851</v>
      </c>
    </row>
    <row r="1129" spans="46:49" x14ac:dyDescent="0.2">
      <c r="AT1129">
        <v>1122</v>
      </c>
      <c r="AU1129" s="12">
        <v>1.0554495474703851</v>
      </c>
      <c r="AV1129" s="12">
        <v>-12.662322145323612</v>
      </c>
      <c r="AW1129" s="12">
        <v>24.619041110301971</v>
      </c>
    </row>
    <row r="1130" spans="46:49" x14ac:dyDescent="0.2">
      <c r="AT1130">
        <v>1123</v>
      </c>
      <c r="AU1130" s="12">
        <v>2.0862810686106168</v>
      </c>
      <c r="AV1130" s="12">
        <v>1.566968660238059</v>
      </c>
      <c r="AW1130" s="12">
        <v>-20.795483109096114</v>
      </c>
    </row>
    <row r="1131" spans="46:49" x14ac:dyDescent="0.2">
      <c r="AT1131">
        <v>1124</v>
      </c>
      <c r="AU1131" s="12">
        <v>2.6165352600778413</v>
      </c>
      <c r="AV1131" s="12">
        <v>17.217333912887337</v>
      </c>
      <c r="AW1131" s="12">
        <v>-16.874824657482005</v>
      </c>
    </row>
    <row r="1132" spans="46:49" x14ac:dyDescent="0.2">
      <c r="AT1132">
        <v>1125</v>
      </c>
      <c r="AU1132" s="12">
        <v>-1.2757831564820876</v>
      </c>
      <c r="AV1132" s="12">
        <v>-22.959167200784204</v>
      </c>
      <c r="AW1132" s="12">
        <v>1.5537777122901191</v>
      </c>
    </row>
    <row r="1133" spans="46:49" x14ac:dyDescent="0.2">
      <c r="AT1133">
        <v>1126</v>
      </c>
      <c r="AU1133" s="12">
        <v>-0.52144412675396679</v>
      </c>
      <c r="AV1133" s="12">
        <v>-3.4762651829298341</v>
      </c>
      <c r="AW1133" s="12">
        <v>26.225343559432652</v>
      </c>
    </row>
    <row r="1134" spans="46:49" x14ac:dyDescent="0.2">
      <c r="AT1134">
        <v>1127</v>
      </c>
      <c r="AU1134" s="12">
        <v>-0.99290127988590671</v>
      </c>
      <c r="AV1134" s="12">
        <v>11.703107789999851</v>
      </c>
      <c r="AW1134" s="12">
        <v>3.5957801393175233</v>
      </c>
    </row>
    <row r="1135" spans="46:49" x14ac:dyDescent="0.2">
      <c r="AT1135">
        <v>1128</v>
      </c>
      <c r="AU1135" s="12">
        <v>-18.152586103315862</v>
      </c>
      <c r="AV1135" s="12">
        <v>20.658679766563989</v>
      </c>
      <c r="AW1135" s="12">
        <v>-18.676322674728535</v>
      </c>
    </row>
    <row r="1136" spans="46:49" x14ac:dyDescent="0.2">
      <c r="AT1136">
        <v>1129</v>
      </c>
      <c r="AU1136" s="12">
        <v>-4.5115082272892391</v>
      </c>
      <c r="AV1136" s="12">
        <v>3.6307974024815497</v>
      </c>
      <c r="AW1136" s="12">
        <v>18.927878130951161</v>
      </c>
    </row>
    <row r="1137" spans="46:49" x14ac:dyDescent="0.2">
      <c r="AT1137">
        <v>1130</v>
      </c>
      <c r="AU1137" s="12">
        <v>-3.9509175644002199</v>
      </c>
      <c r="AV1137" s="12">
        <v>0.70101004295201796</v>
      </c>
      <c r="AW1137" s="12">
        <v>-50.109836674169749</v>
      </c>
    </row>
    <row r="1138" spans="46:49" x14ac:dyDescent="0.2">
      <c r="AT1138">
        <v>1131</v>
      </c>
      <c r="AU1138" s="12">
        <v>-3.4943415281771766</v>
      </c>
      <c r="AV1138" s="12">
        <v>4.0142999539389725</v>
      </c>
      <c r="AW1138" s="12">
        <v>26.415295546202625</v>
      </c>
    </row>
    <row r="1139" spans="46:49" x14ac:dyDescent="0.2">
      <c r="AT1139">
        <v>1132</v>
      </c>
      <c r="AU1139" s="12">
        <v>7.0293213285781544</v>
      </c>
      <c r="AV1139" s="12">
        <v>11.228711625139182</v>
      </c>
      <c r="AW1139" s="12">
        <v>36.000377548628094</v>
      </c>
    </row>
    <row r="1140" spans="46:49" x14ac:dyDescent="0.2">
      <c r="AT1140">
        <v>1133</v>
      </c>
      <c r="AU1140" s="12">
        <v>3.4259787807502491</v>
      </c>
      <c r="AV1140" s="12">
        <v>0.26058005489809649</v>
      </c>
      <c r="AW1140" s="12">
        <v>-10.181952778101222</v>
      </c>
    </row>
    <row r="1141" spans="46:49" x14ac:dyDescent="0.2">
      <c r="AT1141">
        <v>1134</v>
      </c>
      <c r="AU1141" s="12">
        <v>4.8865347205293119</v>
      </c>
      <c r="AV1141" s="12">
        <v>-5.1844056660273186</v>
      </c>
      <c r="AW1141" s="12">
        <v>3.4336677105457762</v>
      </c>
    </row>
    <row r="1142" spans="46:49" x14ac:dyDescent="0.2">
      <c r="AT1142">
        <v>1135</v>
      </c>
      <c r="AU1142" s="12">
        <v>-2.8649959361917974</v>
      </c>
      <c r="AV1142" s="12">
        <v>-10.82065678238771</v>
      </c>
      <c r="AW1142" s="12">
        <v>2.2383142027894629</v>
      </c>
    </row>
    <row r="1143" spans="46:49" x14ac:dyDescent="0.2">
      <c r="AT1143">
        <v>1136</v>
      </c>
      <c r="AU1143" s="12">
        <v>-8.6559594984060872</v>
      </c>
      <c r="AV1143" s="12">
        <v>9.1991319763390216</v>
      </c>
      <c r="AW1143" s="12">
        <v>-26.679360829578389</v>
      </c>
    </row>
    <row r="1144" spans="46:49" x14ac:dyDescent="0.2">
      <c r="AT1144">
        <v>1137</v>
      </c>
      <c r="AU1144" s="12">
        <v>17.125070818407938</v>
      </c>
      <c r="AV1144" s="12">
        <v>-0.55168212844410325</v>
      </c>
      <c r="AW1144" s="12">
        <v>9.3766694566807978</v>
      </c>
    </row>
    <row r="1145" spans="46:49" x14ac:dyDescent="0.2">
      <c r="AT1145">
        <v>1138</v>
      </c>
      <c r="AU1145" s="12">
        <v>4.0991302577635116</v>
      </c>
      <c r="AV1145" s="12">
        <v>5.8553678168842138</v>
      </c>
      <c r="AW1145" s="12">
        <v>6.4413897595847338</v>
      </c>
    </row>
    <row r="1146" spans="46:49" x14ac:dyDescent="0.2">
      <c r="AT1146">
        <v>1139</v>
      </c>
      <c r="AU1146" s="12">
        <v>-2.0794897005167168</v>
      </c>
      <c r="AV1146" s="12">
        <v>-9.1221792816555443</v>
      </c>
      <c r="AW1146" s="12">
        <v>-21.435375285543778</v>
      </c>
    </row>
    <row r="1147" spans="46:49" x14ac:dyDescent="0.2">
      <c r="AT1147">
        <v>1140</v>
      </c>
      <c r="AU1147" s="12">
        <v>4.272488109571821</v>
      </c>
      <c r="AV1147" s="12">
        <v>1.8853395579929193</v>
      </c>
      <c r="AW1147" s="12">
        <v>-8.1616431894283075</v>
      </c>
    </row>
    <row r="1148" spans="46:49" x14ac:dyDescent="0.2">
      <c r="AT1148">
        <v>1141</v>
      </c>
      <c r="AU1148" s="12">
        <v>-3.7656472579571156</v>
      </c>
      <c r="AV1148" s="12">
        <v>7.1297490511784289</v>
      </c>
      <c r="AW1148" s="12">
        <v>14.126044861380064</v>
      </c>
    </row>
    <row r="1149" spans="46:49" x14ac:dyDescent="0.2">
      <c r="AT1149">
        <v>1142</v>
      </c>
      <c r="AU1149" s="12">
        <v>-2.225708541583526</v>
      </c>
      <c r="AV1149" s="12">
        <v>-7.3020282314695253</v>
      </c>
      <c r="AW1149" s="12">
        <v>-36.778174635246323</v>
      </c>
    </row>
    <row r="1150" spans="46:49" x14ac:dyDescent="0.2">
      <c r="AT1150">
        <v>1143</v>
      </c>
      <c r="AU1150" s="12">
        <v>-2.6526018587981066</v>
      </c>
      <c r="AV1150" s="12">
        <v>-4.0773102720448327</v>
      </c>
      <c r="AW1150" s="12">
        <v>21.255964268887595</v>
      </c>
    </row>
    <row r="1151" spans="46:49" x14ac:dyDescent="0.2">
      <c r="AT1151">
        <v>1144</v>
      </c>
      <c r="AU1151" s="12">
        <v>-3.3329635266681081</v>
      </c>
      <c r="AV1151" s="12">
        <v>-3.437900713482493</v>
      </c>
      <c r="AW1151" s="12">
        <v>1.1673101770678773</v>
      </c>
    </row>
    <row r="1152" spans="46:49" x14ac:dyDescent="0.2">
      <c r="AT1152">
        <v>1145</v>
      </c>
      <c r="AU1152" s="12">
        <v>3.169925800993719</v>
      </c>
      <c r="AV1152" s="12">
        <v>13.924560693424123</v>
      </c>
      <c r="AW1152" s="12">
        <v>16.284487414420777</v>
      </c>
    </row>
    <row r="1153" spans="46:49" x14ac:dyDescent="0.2">
      <c r="AT1153">
        <v>1146</v>
      </c>
      <c r="AU1153" s="12">
        <v>-8.0895209163783921</v>
      </c>
      <c r="AV1153" s="12">
        <v>6.9716084835851033</v>
      </c>
      <c r="AW1153" s="12">
        <v>15.357035151505144</v>
      </c>
    </row>
    <row r="1154" spans="46:49" x14ac:dyDescent="0.2">
      <c r="AT1154">
        <v>1147</v>
      </c>
      <c r="AU1154" s="12">
        <v>-3.4314383778472979</v>
      </c>
      <c r="AV1154" s="12">
        <v>-1.9314224921595049</v>
      </c>
      <c r="AW1154" s="12">
        <v>14.049432225013369</v>
      </c>
    </row>
    <row r="1155" spans="46:49" x14ac:dyDescent="0.2">
      <c r="AT1155">
        <v>1148</v>
      </c>
      <c r="AU1155" s="12">
        <v>-16.095739889515915</v>
      </c>
      <c r="AV1155" s="12">
        <v>-11.421041264277415</v>
      </c>
      <c r="AW1155" s="12">
        <v>-0.22456954952396524</v>
      </c>
    </row>
    <row r="1156" spans="46:49" x14ac:dyDescent="0.2">
      <c r="AT1156">
        <v>1149</v>
      </c>
      <c r="AU1156" s="12">
        <v>6.3336932272255204</v>
      </c>
      <c r="AV1156" s="12">
        <v>11.953563414194965</v>
      </c>
      <c r="AW1156" s="12">
        <v>-17.742649714320386</v>
      </c>
    </row>
    <row r="1157" spans="46:49" x14ac:dyDescent="0.2">
      <c r="AT1157">
        <v>1150</v>
      </c>
      <c r="AU1157" s="12">
        <v>-3.8715854618841772</v>
      </c>
      <c r="AV1157" s="12">
        <v>4.9346458507907238</v>
      </c>
      <c r="AW1157" s="12">
        <v>24.116777247646972</v>
      </c>
    </row>
    <row r="1158" spans="46:49" x14ac:dyDescent="0.2">
      <c r="AT1158">
        <v>1151</v>
      </c>
      <c r="AU1158" s="12">
        <v>7.3587238248269324</v>
      </c>
      <c r="AV1158" s="12">
        <v>-2.1796521992783506</v>
      </c>
      <c r="AW1158" s="12">
        <v>1.6792891665194167</v>
      </c>
    </row>
    <row r="1159" spans="46:49" x14ac:dyDescent="0.2">
      <c r="AT1159">
        <v>1152</v>
      </c>
      <c r="AU1159" s="12">
        <v>-7.7385559409804765</v>
      </c>
      <c r="AV1159" s="12">
        <v>-20.43227969834242</v>
      </c>
      <c r="AW1159" s="12">
        <v>23.46305732183675</v>
      </c>
    </row>
    <row r="1160" spans="46:49" x14ac:dyDescent="0.2">
      <c r="AT1160">
        <v>1153</v>
      </c>
      <c r="AU1160" s="12">
        <v>-16.279934248455277</v>
      </c>
      <c r="AV1160" s="12">
        <v>0.17401811878505741</v>
      </c>
      <c r="AW1160" s="12">
        <v>-26.569891502921362</v>
      </c>
    </row>
    <row r="1161" spans="46:49" x14ac:dyDescent="0.2">
      <c r="AT1161">
        <v>1154</v>
      </c>
      <c r="AU1161" s="12">
        <v>-4.602744976736135</v>
      </c>
      <c r="AV1161" s="12">
        <v>-5.6179026610794702</v>
      </c>
      <c r="AW1161" s="12">
        <v>22.722931209236958</v>
      </c>
    </row>
    <row r="1162" spans="46:49" x14ac:dyDescent="0.2">
      <c r="AT1162">
        <v>1155</v>
      </c>
      <c r="AU1162" s="12">
        <v>-2.1117994174809218</v>
      </c>
      <c r="AV1162" s="12">
        <v>-3.0351853992749191</v>
      </c>
      <c r="AW1162" s="12">
        <v>-6.7177204372106853</v>
      </c>
    </row>
    <row r="1163" spans="46:49" x14ac:dyDescent="0.2">
      <c r="AT1163">
        <v>1156</v>
      </c>
      <c r="AU1163" s="12">
        <v>6.2928122641860202</v>
      </c>
      <c r="AV1163" s="12">
        <v>13.965318537749404</v>
      </c>
      <c r="AW1163" s="12">
        <v>22.696674747840024</v>
      </c>
    </row>
    <row r="1164" spans="46:49" x14ac:dyDescent="0.2">
      <c r="AT1164">
        <v>1157</v>
      </c>
      <c r="AU1164" s="12">
        <v>3.0351716718209363</v>
      </c>
      <c r="AV1164" s="12">
        <v>-7.2707426807663982</v>
      </c>
      <c r="AW1164" s="12">
        <v>0.13741819364197294</v>
      </c>
    </row>
    <row r="1165" spans="46:49" x14ac:dyDescent="0.2">
      <c r="AT1165">
        <v>1158</v>
      </c>
      <c r="AU1165" s="12">
        <v>5.7817008036771265</v>
      </c>
      <c r="AV1165" s="12">
        <v>-12.224042096886198</v>
      </c>
      <c r="AW1165" s="12">
        <v>-23.092729407308006</v>
      </c>
    </row>
    <row r="1166" spans="46:49" x14ac:dyDescent="0.2">
      <c r="AT1166">
        <v>1159</v>
      </c>
      <c r="AU1166" s="12">
        <v>-6.5639800937147967</v>
      </c>
      <c r="AV1166" s="12">
        <v>8.0622019741006099</v>
      </c>
      <c r="AW1166" s="12">
        <v>-8.9349486731995906</v>
      </c>
    </row>
    <row r="1167" spans="46:49" x14ac:dyDescent="0.2">
      <c r="AT1167">
        <v>1160</v>
      </c>
      <c r="AU1167" s="12">
        <v>-1.4570797768794332</v>
      </c>
      <c r="AV1167" s="12">
        <v>13.273430731531263</v>
      </c>
      <c r="AW1167" s="12">
        <v>-9.3961012904428909</v>
      </c>
    </row>
    <row r="1168" spans="46:49" x14ac:dyDescent="0.2">
      <c r="AT1168">
        <v>1161</v>
      </c>
      <c r="AU1168" s="12">
        <v>1.0202633024665622</v>
      </c>
      <c r="AV1168" s="12">
        <v>-2.2489091347606927</v>
      </c>
      <c r="AW1168" s="12">
        <v>-14.925803419693976</v>
      </c>
    </row>
    <row r="1169" spans="46:49" x14ac:dyDescent="0.2">
      <c r="AT1169">
        <v>1162</v>
      </c>
      <c r="AU1169" s="12">
        <v>2.4596245624843998</v>
      </c>
      <c r="AV1169" s="12">
        <v>3.4807732761333821</v>
      </c>
      <c r="AW1169" s="12">
        <v>11.239960945413692</v>
      </c>
    </row>
    <row r="1170" spans="46:49" x14ac:dyDescent="0.2">
      <c r="AT1170">
        <v>1163</v>
      </c>
      <c r="AU1170" s="12">
        <v>9.7056047867414529E-3</v>
      </c>
      <c r="AV1170" s="12">
        <v>12.052931237993608</v>
      </c>
      <c r="AW1170" s="12">
        <v>-12.783655188652604</v>
      </c>
    </row>
    <row r="1171" spans="46:49" x14ac:dyDescent="0.2">
      <c r="AT1171">
        <v>1164</v>
      </c>
      <c r="AU1171" s="12">
        <v>-8.6637189531131718</v>
      </c>
      <c r="AV1171" s="12">
        <v>-19.30293225573805</v>
      </c>
      <c r="AW1171" s="12">
        <v>49.4584734633832</v>
      </c>
    </row>
    <row r="1172" spans="46:49" x14ac:dyDescent="0.2">
      <c r="AT1172">
        <v>1165</v>
      </c>
      <c r="AU1172" s="12">
        <v>-10.069408733427233</v>
      </c>
      <c r="AV1172" s="12">
        <v>21.982344471551492</v>
      </c>
      <c r="AW1172" s="12">
        <v>9.1912393597188977</v>
      </c>
    </row>
    <row r="1173" spans="46:49" x14ac:dyDescent="0.2">
      <c r="AT1173">
        <v>1166</v>
      </c>
      <c r="AU1173" s="12">
        <v>-3.7839781422573724</v>
      </c>
      <c r="AV1173" s="12">
        <v>-3.4513041242220215</v>
      </c>
      <c r="AW1173" s="12">
        <v>0.11139671670987183</v>
      </c>
    </row>
    <row r="1174" spans="46:49" x14ac:dyDescent="0.2">
      <c r="AT1174">
        <v>1167</v>
      </c>
      <c r="AU1174" s="12">
        <v>0.69531367357916707</v>
      </c>
      <c r="AV1174" s="12">
        <v>-17.451846173276405</v>
      </c>
      <c r="AW1174" s="12">
        <v>-9.9695782067736864</v>
      </c>
    </row>
    <row r="1175" spans="46:49" x14ac:dyDescent="0.2">
      <c r="AT1175">
        <v>1168</v>
      </c>
      <c r="AU1175" s="12">
        <v>-8.253639761471609</v>
      </c>
      <c r="AV1175" s="12">
        <v>7.4449164035587696</v>
      </c>
      <c r="AW1175" s="12">
        <v>-11.090596570525911</v>
      </c>
    </row>
    <row r="1176" spans="46:49" x14ac:dyDescent="0.2">
      <c r="AT1176">
        <v>1169</v>
      </c>
      <c r="AU1176" s="12">
        <v>0.23564546087302338</v>
      </c>
      <c r="AV1176" s="12">
        <v>-3.3250664222401181</v>
      </c>
      <c r="AW1176" s="12">
        <v>28.382504223587091</v>
      </c>
    </row>
    <row r="1177" spans="46:49" x14ac:dyDescent="0.2">
      <c r="AT1177">
        <v>1170</v>
      </c>
      <c r="AU1177" s="12">
        <v>-4.8869905176820039</v>
      </c>
      <c r="AV1177" s="12">
        <v>-8.7997922314523596</v>
      </c>
      <c r="AW1177" s="12">
        <v>3.4133241641570011</v>
      </c>
    </row>
    <row r="1178" spans="46:49" x14ac:dyDescent="0.2">
      <c r="AT1178">
        <v>1171</v>
      </c>
      <c r="AU1178" s="12">
        <v>-3.6718540594501086</v>
      </c>
      <c r="AV1178" s="12">
        <v>-14.838039605804541</v>
      </c>
      <c r="AW1178" s="12">
        <v>-32.996052045043008</v>
      </c>
    </row>
    <row r="1179" spans="46:49" x14ac:dyDescent="0.2">
      <c r="AT1179">
        <v>1172</v>
      </c>
      <c r="AU1179" s="12">
        <v>1.8987389058679589</v>
      </c>
      <c r="AV1179" s="12">
        <v>7.4393569511611517</v>
      </c>
      <c r="AW1179" s="12">
        <v>-21.781375171368303</v>
      </c>
    </row>
    <row r="1180" spans="46:49" x14ac:dyDescent="0.2">
      <c r="AT1180">
        <v>1173</v>
      </c>
      <c r="AU1180" s="12">
        <v>8.7192523840714173</v>
      </c>
      <c r="AV1180" s="12">
        <v>24.364676376235678</v>
      </c>
      <c r="AW1180" s="12">
        <v>-43.135002982800273</v>
      </c>
    </row>
    <row r="1181" spans="46:49" x14ac:dyDescent="0.2">
      <c r="AT1181">
        <v>1174</v>
      </c>
      <c r="AU1181" s="12">
        <v>4.7204861085864147</v>
      </c>
      <c r="AV1181" s="12">
        <v>7.6505503991727162</v>
      </c>
      <c r="AW1181" s="12">
        <v>-24.947039733802189</v>
      </c>
    </row>
    <row r="1182" spans="46:49" x14ac:dyDescent="0.2">
      <c r="AT1182">
        <v>1175</v>
      </c>
      <c r="AU1182" s="12">
        <v>2.9682994995283067</v>
      </c>
      <c r="AV1182" s="12">
        <v>-6.952543634309742</v>
      </c>
      <c r="AW1182" s="12">
        <v>-15.190769828662882</v>
      </c>
    </row>
    <row r="1183" spans="46:49" x14ac:dyDescent="0.2">
      <c r="AT1183">
        <v>1176</v>
      </c>
      <c r="AU1183" s="12">
        <v>-6.1474136883526675</v>
      </c>
      <c r="AV1183" s="12">
        <v>-5.5124106901044279</v>
      </c>
      <c r="AW1183" s="12">
        <v>-77.993806257506236</v>
      </c>
    </row>
    <row r="1184" spans="46:49" x14ac:dyDescent="0.2">
      <c r="AT1184">
        <v>1177</v>
      </c>
      <c r="AU1184" s="12">
        <v>3.7634970347048879</v>
      </c>
      <c r="AV1184" s="12">
        <v>3.0637258272840238</v>
      </c>
      <c r="AW1184" s="12">
        <v>-11.237357160641153</v>
      </c>
    </row>
    <row r="1185" spans="46:49" x14ac:dyDescent="0.2">
      <c r="AT1185">
        <v>1178</v>
      </c>
      <c r="AU1185" s="12">
        <v>-14.171035826633778</v>
      </c>
      <c r="AV1185" s="12">
        <v>-17.811349013764595</v>
      </c>
      <c r="AW1185" s="12">
        <v>9.9374471645662421</v>
      </c>
    </row>
    <row r="1186" spans="46:49" x14ac:dyDescent="0.2">
      <c r="AT1186">
        <v>1179</v>
      </c>
      <c r="AU1186" s="12">
        <v>-2.8300553661571897</v>
      </c>
      <c r="AV1186" s="12">
        <v>-9.3814533049645732</v>
      </c>
      <c r="AW1186" s="12">
        <v>13.933042855840009</v>
      </c>
    </row>
    <row r="1187" spans="46:49" x14ac:dyDescent="0.2">
      <c r="AT1187">
        <v>1180</v>
      </c>
      <c r="AU1187" s="12">
        <v>-17.117422445409538</v>
      </c>
      <c r="AV1187" s="12">
        <v>-13.989773560988938</v>
      </c>
      <c r="AW1187" s="12">
        <v>89.680394946914618</v>
      </c>
    </row>
    <row r="1188" spans="46:49" x14ac:dyDescent="0.2">
      <c r="AT1188">
        <v>1181</v>
      </c>
      <c r="AU1188" s="12">
        <v>3.6887906665805876</v>
      </c>
      <c r="AV1188" s="12">
        <v>5.6635584475261407</v>
      </c>
      <c r="AW1188" s="12">
        <v>22.160908573735568</v>
      </c>
    </row>
    <row r="1189" spans="46:49" x14ac:dyDescent="0.2">
      <c r="AT1189">
        <v>1182</v>
      </c>
      <c r="AU1189" s="12">
        <v>-2.1140864946141291</v>
      </c>
      <c r="AV1189" s="12">
        <v>6.9220634487487898</v>
      </c>
      <c r="AW1189" s="12">
        <v>9.2539686175010338</v>
      </c>
    </row>
    <row r="1190" spans="46:49" x14ac:dyDescent="0.2">
      <c r="AT1190">
        <v>1183</v>
      </c>
      <c r="AU1190" s="12">
        <v>3.3161209712636777</v>
      </c>
      <c r="AV1190" s="12">
        <v>-9.2546321401149498</v>
      </c>
      <c r="AW1190" s="12">
        <v>2.518195003051177</v>
      </c>
    </row>
    <row r="1191" spans="46:49" x14ac:dyDescent="0.2">
      <c r="AT1191">
        <v>1184</v>
      </c>
      <c r="AU1191" s="12">
        <v>-3.3106209916622733</v>
      </c>
      <c r="AV1191" s="12">
        <v>27.802017849154659</v>
      </c>
      <c r="AW1191" s="12">
        <v>-15.278544320712012</v>
      </c>
    </row>
    <row r="1192" spans="46:49" x14ac:dyDescent="0.2">
      <c r="AT1192">
        <v>1185</v>
      </c>
      <c r="AU1192" s="12">
        <v>1.2910844241190582</v>
      </c>
      <c r="AV1192" s="12">
        <v>-13.013499805688534</v>
      </c>
      <c r="AW1192" s="12">
        <v>-26.909610653289203</v>
      </c>
    </row>
    <row r="1193" spans="46:49" x14ac:dyDescent="0.2">
      <c r="AT1193">
        <v>1186</v>
      </c>
      <c r="AU1193" s="12">
        <v>1.389880814606743</v>
      </c>
      <c r="AV1193" s="12">
        <v>-19.07932566934592</v>
      </c>
      <c r="AW1193" s="12">
        <v>-37.840573973348782</v>
      </c>
    </row>
    <row r="1194" spans="46:49" x14ac:dyDescent="0.2">
      <c r="AT1194">
        <v>1187</v>
      </c>
      <c r="AU1194" s="12">
        <v>5.8118089734421501</v>
      </c>
      <c r="AV1194" s="12">
        <v>-9.6450431278082647</v>
      </c>
      <c r="AW1194" s="12">
        <v>-1.8788024663936447</v>
      </c>
    </row>
    <row r="1195" spans="46:49" x14ac:dyDescent="0.2">
      <c r="AT1195">
        <v>1188</v>
      </c>
      <c r="AU1195" s="12">
        <v>-2.3108206778946836</v>
      </c>
      <c r="AV1195" s="12">
        <v>9.7747958275525129</v>
      </c>
      <c r="AW1195" s="12">
        <v>10.230538647123014</v>
      </c>
    </row>
    <row r="1196" spans="46:49" x14ac:dyDescent="0.2">
      <c r="AT1196">
        <v>1189</v>
      </c>
      <c r="AU1196" s="12">
        <v>-13.124050102987542</v>
      </c>
      <c r="AV1196" s="12">
        <v>10.431776469440136</v>
      </c>
      <c r="AW1196" s="12">
        <v>-7.75384091511006</v>
      </c>
    </row>
    <row r="1197" spans="46:49" x14ac:dyDescent="0.2">
      <c r="AT1197">
        <v>1190</v>
      </c>
      <c r="AU1197" s="12">
        <v>5.0126802347256296</v>
      </c>
      <c r="AV1197" s="12">
        <v>-0.82931088485388604</v>
      </c>
      <c r="AW1197" s="12">
        <v>-35.474302965217234</v>
      </c>
    </row>
    <row r="1198" spans="46:49" x14ac:dyDescent="0.2">
      <c r="AT1198">
        <v>1191</v>
      </c>
      <c r="AU1198" s="12">
        <v>-2.7362277754829063</v>
      </c>
      <c r="AV1198" s="12">
        <v>-6.8660465246002174</v>
      </c>
      <c r="AW1198" s="12">
        <v>-14.396948321684526</v>
      </c>
    </row>
    <row r="1199" spans="46:49" x14ac:dyDescent="0.2">
      <c r="AT1199">
        <v>1192</v>
      </c>
      <c r="AU1199" s="12">
        <v>5.8153877244412122</v>
      </c>
      <c r="AV1199" s="12">
        <v>-8.8953867586037969</v>
      </c>
      <c r="AW1199" s="12">
        <v>-41.3580441867337</v>
      </c>
    </row>
    <row r="1200" spans="46:49" x14ac:dyDescent="0.2">
      <c r="AT1200">
        <v>1193</v>
      </c>
      <c r="AU1200" s="12">
        <v>5.8360949567003306</v>
      </c>
      <c r="AV1200" s="12">
        <v>0.46166923772902652</v>
      </c>
      <c r="AW1200" s="12">
        <v>15.731671882720351</v>
      </c>
    </row>
    <row r="1201" spans="46:49" x14ac:dyDescent="0.2">
      <c r="AT1201">
        <v>1194</v>
      </c>
      <c r="AU1201" s="12">
        <v>2.5975767097205584</v>
      </c>
      <c r="AV1201" s="12">
        <v>1.6177451502135836</v>
      </c>
      <c r="AW1201" s="12">
        <v>-18.366900955631436</v>
      </c>
    </row>
    <row r="1202" spans="46:49" x14ac:dyDescent="0.2">
      <c r="AT1202">
        <v>1195</v>
      </c>
      <c r="AU1202" s="12">
        <v>-27.146848774267973</v>
      </c>
      <c r="AV1202" s="12">
        <v>6.9355225026001275</v>
      </c>
      <c r="AW1202" s="12">
        <v>-36.365969404104987</v>
      </c>
    </row>
    <row r="1203" spans="46:49" x14ac:dyDescent="0.2">
      <c r="AT1203">
        <v>1196</v>
      </c>
      <c r="AU1203" s="12">
        <v>-42.167441113138388</v>
      </c>
      <c r="AV1203" s="12">
        <v>-2.4177683922160762</v>
      </c>
      <c r="AW1203" s="12">
        <v>-32.927789668307035</v>
      </c>
    </row>
    <row r="1204" spans="46:49" x14ac:dyDescent="0.2">
      <c r="AT1204">
        <v>1197</v>
      </c>
      <c r="AU1204" s="12">
        <v>-4.101935693976495</v>
      </c>
      <c r="AV1204" s="12">
        <v>2.0959615514111478</v>
      </c>
      <c r="AW1204" s="12">
        <v>-16.030355231952534</v>
      </c>
    </row>
    <row r="1205" spans="46:49" x14ac:dyDescent="0.2">
      <c r="AT1205">
        <v>1198</v>
      </c>
      <c r="AU1205" s="12">
        <v>0.61449018958184831</v>
      </c>
      <c r="AV1205" s="12">
        <v>2.2955980665829321</v>
      </c>
      <c r="AW1205" s="12">
        <v>-28.350990305664098</v>
      </c>
    </row>
    <row r="1206" spans="46:49" x14ac:dyDescent="0.2">
      <c r="AT1206">
        <v>1199</v>
      </c>
      <c r="AU1206" s="12">
        <v>3.6356576998982733</v>
      </c>
      <c r="AV1206" s="12">
        <v>16.852385865130465</v>
      </c>
      <c r="AW1206" s="12">
        <v>-2.0971856996706215</v>
      </c>
    </row>
    <row r="1207" spans="46:49" x14ac:dyDescent="0.2">
      <c r="AT1207">
        <v>1200</v>
      </c>
      <c r="AU1207" s="12">
        <v>4.4688019741009164</v>
      </c>
      <c r="AV1207" s="12">
        <v>-1.0232297131844417</v>
      </c>
      <c r="AW1207" s="12">
        <v>-2.3615782990598122</v>
      </c>
    </row>
    <row r="1208" spans="46:49" x14ac:dyDescent="0.2">
      <c r="AT1208">
        <v>1201</v>
      </c>
      <c r="AU1208" s="12">
        <v>-3.4577951634222392</v>
      </c>
      <c r="AV1208" s="12">
        <v>6.4564115575564172</v>
      </c>
      <c r="AW1208" s="12">
        <v>-4.5291077939507502</v>
      </c>
    </row>
    <row r="1209" spans="46:49" x14ac:dyDescent="0.2">
      <c r="AT1209">
        <v>1202</v>
      </c>
      <c r="AU1209" s="12">
        <v>-2.850096613810269</v>
      </c>
      <c r="AV1209" s="12">
        <v>-30.272470066768662</v>
      </c>
      <c r="AW1209" s="12">
        <v>-52.964510545298246</v>
      </c>
    </row>
    <row r="1210" spans="46:49" x14ac:dyDescent="0.2">
      <c r="AT1210">
        <v>1203</v>
      </c>
      <c r="AU1210" s="12">
        <v>-4.1368202359141755</v>
      </c>
      <c r="AV1210" s="12">
        <v>9.1018825861123585</v>
      </c>
      <c r="AW1210" s="12">
        <v>-7.5868872995539665</v>
      </c>
    </row>
    <row r="1211" spans="46:49" x14ac:dyDescent="0.2">
      <c r="AT1211">
        <v>1204</v>
      </c>
      <c r="AU1211" s="12">
        <v>-3.7077844878539534</v>
      </c>
      <c r="AV1211" s="12">
        <v>-9.5410505702087178</v>
      </c>
      <c r="AW1211" s="12">
        <v>-4.3085171911453193</v>
      </c>
    </row>
    <row r="1212" spans="46:49" x14ac:dyDescent="0.2">
      <c r="AT1212">
        <v>1205</v>
      </c>
      <c r="AU1212" s="12">
        <v>-7.7537129788090278</v>
      </c>
      <c r="AV1212" s="12">
        <v>-3.7421867102005777</v>
      </c>
      <c r="AW1212" s="12">
        <v>-2.4502210146328878</v>
      </c>
    </row>
    <row r="1213" spans="46:49" x14ac:dyDescent="0.2">
      <c r="AT1213">
        <v>1206</v>
      </c>
      <c r="AU1213" s="12">
        <v>-2.5242453797390394</v>
      </c>
      <c r="AV1213" s="12">
        <v>1.8290988828144654</v>
      </c>
      <c r="AW1213" s="12">
        <v>20.536488727023446</v>
      </c>
    </row>
    <row r="1214" spans="46:49" x14ac:dyDescent="0.2">
      <c r="AT1214">
        <v>1207</v>
      </c>
      <c r="AU1214" s="12">
        <v>-2.2711459927937874</v>
      </c>
      <c r="AV1214" s="12">
        <v>-18.513400897864518</v>
      </c>
      <c r="AW1214" s="12">
        <v>28.819721360097706</v>
      </c>
    </row>
    <row r="1215" spans="46:49" x14ac:dyDescent="0.2">
      <c r="AT1215">
        <v>1208</v>
      </c>
      <c r="AU1215" s="12">
        <v>-3.8203723888079328</v>
      </c>
      <c r="AV1215" s="12">
        <v>19.501249145569478</v>
      </c>
      <c r="AW1215" s="12">
        <v>-15.588043016771136</v>
      </c>
    </row>
    <row r="1216" spans="46:49" x14ac:dyDescent="0.2">
      <c r="AT1216">
        <v>1209</v>
      </c>
      <c r="AU1216" s="12">
        <v>6.2773367473316748</v>
      </c>
      <c r="AV1216" s="12">
        <v>-15.438705773330446</v>
      </c>
      <c r="AW1216" s="12">
        <v>-59.455192324030691</v>
      </c>
    </row>
    <row r="1217" spans="46:49" x14ac:dyDescent="0.2">
      <c r="AT1217">
        <v>1210</v>
      </c>
      <c r="AU1217" s="12">
        <v>-2.3077870783397141</v>
      </c>
      <c r="AV1217" s="12">
        <v>-7.147208437438775</v>
      </c>
      <c r="AW1217" s="12">
        <v>-2.0594860079521742</v>
      </c>
    </row>
    <row r="1218" spans="46:49" x14ac:dyDescent="0.2">
      <c r="AT1218">
        <v>1211</v>
      </c>
      <c r="AU1218" s="12">
        <v>-0.36869738357934689</v>
      </c>
      <c r="AV1218" s="12">
        <v>33.428601483449974</v>
      </c>
      <c r="AW1218" s="12">
        <v>-1.1517458560918719</v>
      </c>
    </row>
    <row r="1219" spans="46:49" x14ac:dyDescent="0.2">
      <c r="AT1219">
        <v>1212</v>
      </c>
      <c r="AU1219" s="12">
        <v>-3.3533910061951708</v>
      </c>
      <c r="AV1219" s="12">
        <v>-0.70209073282447787</v>
      </c>
      <c r="AW1219" s="12">
        <v>11.610870978094395</v>
      </c>
    </row>
    <row r="1220" spans="46:49" x14ac:dyDescent="0.2">
      <c r="AT1220">
        <v>1213</v>
      </c>
      <c r="AU1220" s="12">
        <v>3.0357621335741571</v>
      </c>
      <c r="AV1220" s="12">
        <v>-6.3953898216651739</v>
      </c>
      <c r="AW1220" s="12">
        <v>-2.8088798129799395</v>
      </c>
    </row>
    <row r="1221" spans="46:49" x14ac:dyDescent="0.2">
      <c r="AT1221">
        <v>1214</v>
      </c>
      <c r="AU1221" s="12">
        <v>-7.6693920148720895</v>
      </c>
      <c r="AV1221" s="12">
        <v>14.712324795292512</v>
      </c>
      <c r="AW1221" s="12">
        <v>-170.85472605724513</v>
      </c>
    </row>
    <row r="1222" spans="46:49" x14ac:dyDescent="0.2">
      <c r="AT1222">
        <v>1215</v>
      </c>
      <c r="AU1222" s="12">
        <v>-3.0708421053260895</v>
      </c>
      <c r="AV1222" s="12">
        <v>-2.6136821693552048</v>
      </c>
      <c r="AW1222" s="12">
        <v>-38.469131990899193</v>
      </c>
    </row>
    <row r="1223" spans="46:49" x14ac:dyDescent="0.2">
      <c r="AT1223">
        <v>1216</v>
      </c>
      <c r="AU1223" s="12">
        <v>-54.132955163103333</v>
      </c>
      <c r="AV1223" s="12">
        <v>-6.6319250586552583</v>
      </c>
      <c r="AW1223" s="12">
        <v>-0.46173470406610562</v>
      </c>
    </row>
    <row r="1224" spans="46:49" x14ac:dyDescent="0.2">
      <c r="AT1224">
        <v>1217</v>
      </c>
      <c r="AU1224" s="12">
        <v>0.70788302456242691</v>
      </c>
      <c r="AV1224" s="12">
        <v>-10.000378037292773</v>
      </c>
      <c r="AW1224" s="12">
        <v>-119.64819381157567</v>
      </c>
    </row>
    <row r="1225" spans="46:49" x14ac:dyDescent="0.2">
      <c r="AT1225">
        <v>1218</v>
      </c>
      <c r="AU1225" s="12">
        <v>-6.3409473403618861</v>
      </c>
      <c r="AV1225" s="12">
        <v>-8.7980464984867908</v>
      </c>
      <c r="AW1225" s="12">
        <v>-35.226432700035502</v>
      </c>
    </row>
    <row r="1226" spans="46:49" x14ac:dyDescent="0.2">
      <c r="AT1226">
        <v>1219</v>
      </c>
      <c r="AU1226" s="12">
        <v>-1.1733806762504844</v>
      </c>
      <c r="AV1226" s="12">
        <v>-9.4776212601831453</v>
      </c>
      <c r="AW1226" s="12">
        <v>-17.050271721090333</v>
      </c>
    </row>
    <row r="1227" spans="46:49" x14ac:dyDescent="0.2">
      <c r="AT1227">
        <v>1220</v>
      </c>
      <c r="AU1227" s="12">
        <v>2.0624913715955371</v>
      </c>
      <c r="AV1227" s="12">
        <v>1.9770112525230419</v>
      </c>
      <c r="AW1227" s="12">
        <v>-15.716235905170429</v>
      </c>
    </row>
    <row r="1228" spans="46:49" x14ac:dyDescent="0.2">
      <c r="AT1228">
        <v>1221</v>
      </c>
      <c r="AU1228" s="12">
        <v>3.0972681526119206</v>
      </c>
      <c r="AV1228" s="12">
        <v>14.095910913926751</v>
      </c>
      <c r="AW1228" s="12">
        <v>-4.6441717555402109</v>
      </c>
    </row>
    <row r="1229" spans="46:49" x14ac:dyDescent="0.2">
      <c r="AT1229">
        <v>1222</v>
      </c>
      <c r="AU1229" s="12">
        <v>0.97562444342273102</v>
      </c>
      <c r="AV1229" s="12">
        <v>1.4227139951450696</v>
      </c>
      <c r="AW1229" s="12">
        <v>-20.626613799618358</v>
      </c>
    </row>
    <row r="1230" spans="46:49" x14ac:dyDescent="0.2">
      <c r="AT1230">
        <v>1223</v>
      </c>
      <c r="AU1230" s="12">
        <v>0.56731584869994089</v>
      </c>
      <c r="AV1230" s="12">
        <v>-13.269802368779125</v>
      </c>
      <c r="AW1230" s="12">
        <v>-13.84607564814608</v>
      </c>
    </row>
    <row r="1231" spans="46:49" x14ac:dyDescent="0.2">
      <c r="AT1231">
        <v>1224</v>
      </c>
      <c r="AU1231" s="12">
        <v>1.726696836279664</v>
      </c>
      <c r="AV1231" s="12">
        <v>-4.8918236345961921</v>
      </c>
      <c r="AW1231" s="12">
        <v>-39.40410450297508</v>
      </c>
    </row>
    <row r="1232" spans="46:49" x14ac:dyDescent="0.2">
      <c r="AT1232">
        <v>1225</v>
      </c>
      <c r="AU1232" s="12">
        <v>4.045623144258129</v>
      </c>
      <c r="AV1232" s="12">
        <v>-1.1073717657656732</v>
      </c>
      <c r="AW1232" s="12">
        <v>5.8221402998051177</v>
      </c>
    </row>
    <row r="1233" spans="46:49" x14ac:dyDescent="0.2">
      <c r="AT1233">
        <v>1226</v>
      </c>
      <c r="AU1233" s="12">
        <v>-2.0093091454804326</v>
      </c>
      <c r="AV1233" s="12">
        <v>-29.201828791238153</v>
      </c>
      <c r="AW1233" s="12">
        <v>14.702712817517847</v>
      </c>
    </row>
    <row r="1234" spans="46:49" x14ac:dyDescent="0.2">
      <c r="AT1234">
        <v>1227</v>
      </c>
      <c r="AU1234" s="12">
        <v>2.6057479467504292</v>
      </c>
      <c r="AV1234" s="12">
        <v>-28.170247034275832</v>
      </c>
      <c r="AW1234" s="12">
        <v>12.470656485084611</v>
      </c>
    </row>
    <row r="1235" spans="46:49" x14ac:dyDescent="0.2">
      <c r="AT1235">
        <v>1228</v>
      </c>
      <c r="AU1235" s="12">
        <v>4.8495046177463923</v>
      </c>
      <c r="AV1235" s="12">
        <v>-18.761623326302225</v>
      </c>
      <c r="AW1235" s="12">
        <v>-11.80670066317672</v>
      </c>
    </row>
    <row r="1236" spans="46:49" x14ac:dyDescent="0.2">
      <c r="AT1236">
        <v>1229</v>
      </c>
      <c r="AU1236" s="12">
        <v>-13.540972616356154</v>
      </c>
      <c r="AV1236" s="12">
        <v>-16.75421942686804</v>
      </c>
      <c r="AW1236" s="12">
        <v>19.877978800401319</v>
      </c>
    </row>
    <row r="1237" spans="46:49" x14ac:dyDescent="0.2">
      <c r="AT1237">
        <v>1230</v>
      </c>
      <c r="AU1237" s="12">
        <v>-2.7113833383639401</v>
      </c>
      <c r="AV1237" s="12">
        <v>-46.404608481191687</v>
      </c>
      <c r="AW1237" s="12">
        <v>13.810109928654855</v>
      </c>
    </row>
    <row r="1238" spans="46:49" x14ac:dyDescent="0.2">
      <c r="AT1238">
        <v>1231</v>
      </c>
      <c r="AU1238" s="12">
        <v>-9.8973212017840115</v>
      </c>
      <c r="AV1238" s="12">
        <v>-13.45173617614981</v>
      </c>
      <c r="AW1238" s="12">
        <v>-6.4016760698747959</v>
      </c>
    </row>
    <row r="1239" spans="46:49" x14ac:dyDescent="0.2">
      <c r="AT1239">
        <v>1232</v>
      </c>
      <c r="AU1239" s="12">
        <v>-2.437602715962758</v>
      </c>
      <c r="AV1239" s="12">
        <v>-20.276150486870456</v>
      </c>
      <c r="AW1239" s="12">
        <v>-11.256304524193514</v>
      </c>
    </row>
    <row r="1240" spans="46:49" x14ac:dyDescent="0.2">
      <c r="AT1240">
        <v>1233</v>
      </c>
      <c r="AU1240" s="12">
        <v>-2.6469003829805748</v>
      </c>
      <c r="AV1240" s="12">
        <v>-1.9456660286488063</v>
      </c>
      <c r="AW1240" s="12">
        <v>5.9168834010865288</v>
      </c>
    </row>
    <row r="1241" spans="46:49" x14ac:dyDescent="0.2">
      <c r="AT1241">
        <v>1234</v>
      </c>
      <c r="AU1241" s="12">
        <v>-4.1292553321786594</v>
      </c>
      <c r="AV1241" s="12">
        <v>-27.246554927355973</v>
      </c>
      <c r="AW1241" s="12">
        <v>5.7823657529736909</v>
      </c>
    </row>
    <row r="1242" spans="46:49" x14ac:dyDescent="0.2">
      <c r="AT1242">
        <v>1235</v>
      </c>
      <c r="AU1242" s="12">
        <v>3.941652331433787</v>
      </c>
      <c r="AV1242" s="12">
        <v>-7.5495236998939443</v>
      </c>
      <c r="AW1242" s="12">
        <v>-2.9887148142506663</v>
      </c>
    </row>
    <row r="1243" spans="46:49" x14ac:dyDescent="0.2">
      <c r="AT1243">
        <v>1236</v>
      </c>
      <c r="AU1243" s="12">
        <v>1.6686432277418104</v>
      </c>
      <c r="AV1243" s="12">
        <v>-24.718601009143821</v>
      </c>
      <c r="AW1243" s="12">
        <v>18.115664413558317</v>
      </c>
    </row>
    <row r="1244" spans="46:49" x14ac:dyDescent="0.2">
      <c r="AT1244">
        <v>1237</v>
      </c>
      <c r="AU1244" s="12">
        <v>-2.3394566765465905</v>
      </c>
      <c r="AV1244" s="12">
        <v>-8.8863739890145315</v>
      </c>
      <c r="AW1244" s="12">
        <v>-47.085028243895252</v>
      </c>
    </row>
    <row r="1245" spans="46:49" x14ac:dyDescent="0.2">
      <c r="AT1245">
        <v>1238</v>
      </c>
      <c r="AU1245" s="12">
        <v>3.1375724056846201</v>
      </c>
      <c r="AV1245" s="12">
        <v>3.1265406782262208</v>
      </c>
      <c r="AW1245" s="12">
        <v>-39.030398314728686</v>
      </c>
    </row>
    <row r="1246" spans="46:49" x14ac:dyDescent="0.2">
      <c r="AT1246">
        <v>1239</v>
      </c>
      <c r="AU1246" s="12">
        <v>27.484840294799799</v>
      </c>
      <c r="AV1246" s="12">
        <v>13.458568003087981</v>
      </c>
      <c r="AW1246" s="12">
        <v>-24.109842405938643</v>
      </c>
    </row>
    <row r="1247" spans="46:49" x14ac:dyDescent="0.2">
      <c r="AT1247">
        <v>1240</v>
      </c>
      <c r="AU1247" s="12">
        <v>-1.8288146443476898</v>
      </c>
      <c r="AV1247" s="12">
        <v>-18.040102685051728</v>
      </c>
      <c r="AW1247" s="12">
        <v>30.965551445223397</v>
      </c>
    </row>
    <row r="1248" spans="46:49" x14ac:dyDescent="0.2">
      <c r="AT1248">
        <v>1241</v>
      </c>
      <c r="AU1248" s="12">
        <v>2.3145399467171304</v>
      </c>
      <c r="AV1248" s="12">
        <v>1.0489706743030636</v>
      </c>
      <c r="AW1248" s="12">
        <v>-8.2299281673948439</v>
      </c>
    </row>
    <row r="1249" spans="46:49" x14ac:dyDescent="0.2">
      <c r="AT1249">
        <v>1242</v>
      </c>
      <c r="AU1249" s="12">
        <v>-1.7777696169920751</v>
      </c>
      <c r="AV1249" s="12">
        <v>-16.311254164843451</v>
      </c>
      <c r="AW1249" s="12">
        <v>-24.522955036734494</v>
      </c>
    </row>
    <row r="1250" spans="46:49" x14ac:dyDescent="0.2">
      <c r="AT1250">
        <v>1243</v>
      </c>
      <c r="AU1250" s="12">
        <v>-9.1810198298973518</v>
      </c>
      <c r="AV1250" s="12">
        <v>-19.160587958382976</v>
      </c>
      <c r="AW1250" s="12">
        <v>5.8816252395992716</v>
      </c>
    </row>
    <row r="1251" spans="46:49" x14ac:dyDescent="0.2">
      <c r="AT1251">
        <v>1244</v>
      </c>
      <c r="AU1251" s="12">
        <v>-0.41590693582043559</v>
      </c>
      <c r="AV1251" s="12">
        <v>-44.9697027413077</v>
      </c>
      <c r="AW1251" s="12">
        <v>-15.174939576765862</v>
      </c>
    </row>
    <row r="1252" spans="46:49" x14ac:dyDescent="0.2">
      <c r="AT1252">
        <v>1245</v>
      </c>
      <c r="AU1252" s="12">
        <v>4.8503031605957361</v>
      </c>
      <c r="AV1252" s="12">
        <v>3.1308011825147579</v>
      </c>
      <c r="AW1252" s="12">
        <v>28.139969777099044</v>
      </c>
    </row>
    <row r="1253" spans="46:49" x14ac:dyDescent="0.2">
      <c r="AT1253">
        <v>1246</v>
      </c>
      <c r="AU1253" s="12">
        <v>-1.584598235454485</v>
      </c>
      <c r="AV1253" s="12">
        <v>5.0707073871770731</v>
      </c>
      <c r="AW1253" s="12">
        <v>-12.315227225737834</v>
      </c>
    </row>
    <row r="1254" spans="46:49" x14ac:dyDescent="0.2">
      <c r="AT1254">
        <v>1247</v>
      </c>
      <c r="AU1254" s="12">
        <v>-0.34673622244146829</v>
      </c>
      <c r="AV1254" s="12">
        <v>-10.038858424886682</v>
      </c>
      <c r="AW1254" s="12">
        <v>-34.005558196579102</v>
      </c>
    </row>
    <row r="1255" spans="46:49" x14ac:dyDescent="0.2">
      <c r="AT1255">
        <v>1248</v>
      </c>
      <c r="AU1255" s="12">
        <v>7.9741976838404041</v>
      </c>
      <c r="AV1255" s="12">
        <v>-9.0733097219366439</v>
      </c>
      <c r="AW1255" s="12">
        <v>14.637410143310465</v>
      </c>
    </row>
    <row r="1256" spans="46:49" x14ac:dyDescent="0.2">
      <c r="AT1256">
        <v>1249</v>
      </c>
      <c r="AU1256" s="12">
        <v>4.0149859755690063</v>
      </c>
      <c r="AV1256" s="12">
        <v>-3.021705575109026</v>
      </c>
      <c r="AW1256" s="12">
        <v>-18.583403752381987</v>
      </c>
    </row>
    <row r="1257" spans="46:49" x14ac:dyDescent="0.2">
      <c r="AT1257">
        <v>1250</v>
      </c>
      <c r="AU1257" s="12">
        <v>-2.1923968934370257</v>
      </c>
      <c r="AV1257" s="12">
        <v>26.351653656513498</v>
      </c>
      <c r="AW1257" s="12">
        <v>-2.3980140008930348</v>
      </c>
    </row>
    <row r="1258" spans="46:49" x14ac:dyDescent="0.2">
      <c r="AT1258">
        <v>1251</v>
      </c>
      <c r="AU1258" s="12">
        <v>4.5625059969743411</v>
      </c>
      <c r="AV1258" s="12">
        <v>-6.1894704730769323</v>
      </c>
      <c r="AW1258" s="12">
        <v>22.436452682424697</v>
      </c>
    </row>
    <row r="1259" spans="46:49" x14ac:dyDescent="0.2">
      <c r="AT1259">
        <v>1252</v>
      </c>
      <c r="AU1259" s="12">
        <v>0.27859157087057879</v>
      </c>
      <c r="AV1259" s="12">
        <v>8.3082959783556749</v>
      </c>
      <c r="AW1259" s="12">
        <v>-39.556524584936291</v>
      </c>
    </row>
    <row r="1260" spans="46:49" x14ac:dyDescent="0.2">
      <c r="AT1260">
        <v>1253</v>
      </c>
      <c r="AU1260" s="12">
        <v>-0.86793648605470974</v>
      </c>
      <c r="AV1260" s="12">
        <v>7.5820887796440744</v>
      </c>
      <c r="AW1260" s="12">
        <v>-11.033175596682286</v>
      </c>
    </row>
    <row r="1261" spans="46:49" x14ac:dyDescent="0.2">
      <c r="AT1261">
        <v>1254</v>
      </c>
      <c r="AU1261" s="12">
        <v>-4.2469784347301376</v>
      </c>
      <c r="AV1261" s="12">
        <v>-2.1534183913487932</v>
      </c>
      <c r="AW1261" s="12">
        <v>-5.2781145866418466</v>
      </c>
    </row>
    <row r="1262" spans="46:49" x14ac:dyDescent="0.2">
      <c r="AT1262">
        <v>1255</v>
      </c>
      <c r="AU1262" s="12">
        <v>4.6572268986587106</v>
      </c>
      <c r="AV1262" s="12">
        <v>-7.4981439440189712</v>
      </c>
      <c r="AW1262" s="12">
        <v>-10.909254327338594</v>
      </c>
    </row>
    <row r="1263" spans="46:49" x14ac:dyDescent="0.2">
      <c r="AT1263">
        <v>1256</v>
      </c>
      <c r="AU1263" s="12">
        <v>-3.7993717754204828</v>
      </c>
      <c r="AV1263" s="12">
        <v>-18.65524546570742</v>
      </c>
      <c r="AW1263" s="12">
        <v>6.7212150065273102</v>
      </c>
    </row>
    <row r="1264" spans="46:49" x14ac:dyDescent="0.2">
      <c r="AT1264">
        <v>1257</v>
      </c>
      <c r="AU1264" s="12">
        <v>5.7818427413439215</v>
      </c>
      <c r="AV1264" s="12">
        <v>1.0108576073423523</v>
      </c>
      <c r="AW1264" s="12">
        <v>17.180815784923752</v>
      </c>
    </row>
    <row r="1265" spans="46:49" x14ac:dyDescent="0.2">
      <c r="AT1265">
        <v>1258</v>
      </c>
      <c r="AU1265" s="12">
        <v>-5.6520644122229369</v>
      </c>
      <c r="AV1265" s="12">
        <v>-6.7376681074969955</v>
      </c>
      <c r="AW1265" s="12">
        <v>-15.922386751467052</v>
      </c>
    </row>
    <row r="1266" spans="46:49" x14ac:dyDescent="0.2">
      <c r="AT1266">
        <v>1259</v>
      </c>
      <c r="AU1266" s="12">
        <v>-2.7042283477891282</v>
      </c>
      <c r="AV1266" s="12">
        <v>9.4407312584184488</v>
      </c>
      <c r="AW1266" s="12">
        <v>7.1944326795279805</v>
      </c>
    </row>
    <row r="1267" spans="46:49" x14ac:dyDescent="0.2">
      <c r="AT1267">
        <v>1260</v>
      </c>
      <c r="AU1267" s="12">
        <v>0.79198492391854602</v>
      </c>
      <c r="AV1267" s="12">
        <v>-5.4077664377623673</v>
      </c>
      <c r="AW1267" s="12">
        <v>-3.5789910686673259</v>
      </c>
    </row>
    <row r="1268" spans="46:49" x14ac:dyDescent="0.2">
      <c r="AT1268">
        <v>1261</v>
      </c>
      <c r="AU1268" s="12">
        <v>-1.0655450519801193</v>
      </c>
      <c r="AV1268" s="12">
        <v>-63.902527714712782</v>
      </c>
      <c r="AW1268" s="12">
        <v>30.101167908371412</v>
      </c>
    </row>
    <row r="1269" spans="46:49" x14ac:dyDescent="0.2">
      <c r="AT1269">
        <v>1262</v>
      </c>
      <c r="AU1269" s="12">
        <v>-1.9694807167284014</v>
      </c>
      <c r="AV1269" s="12">
        <v>-1.7352838344261516</v>
      </c>
      <c r="AW1269" s="12">
        <v>8.8040725720047348</v>
      </c>
    </row>
    <row r="1270" spans="46:49" x14ac:dyDescent="0.2">
      <c r="AT1270">
        <v>1263</v>
      </c>
      <c r="AU1270" s="12">
        <v>3.2118794234657368</v>
      </c>
      <c r="AV1270" s="12">
        <v>-3.7552672324884586</v>
      </c>
      <c r="AW1270" s="12">
        <v>-56.634137489600818</v>
      </c>
    </row>
    <row r="1271" spans="46:49" x14ac:dyDescent="0.2">
      <c r="AT1271">
        <v>1264</v>
      </c>
      <c r="AU1271" s="12">
        <v>17.72184707678743</v>
      </c>
      <c r="AV1271" s="12">
        <v>8.3973943411491199</v>
      </c>
      <c r="AW1271" s="12">
        <v>38.591924516776437</v>
      </c>
    </row>
    <row r="1272" spans="46:49" x14ac:dyDescent="0.2">
      <c r="AT1272">
        <v>1265</v>
      </c>
      <c r="AU1272" s="12">
        <v>3.8583839840789644</v>
      </c>
      <c r="AV1272" s="12">
        <v>-14.857128203377748</v>
      </c>
      <c r="AW1272" s="12">
        <v>-5.5352118240292691</v>
      </c>
    </row>
    <row r="1273" spans="46:49" x14ac:dyDescent="0.2">
      <c r="AT1273">
        <v>1266</v>
      </c>
      <c r="AU1273" s="12">
        <v>-1.9324107360131333</v>
      </c>
      <c r="AV1273" s="12">
        <v>-9.191887154465304</v>
      </c>
      <c r="AW1273" s="12">
        <v>-29.165491734303782</v>
      </c>
    </row>
    <row r="1274" spans="46:49" x14ac:dyDescent="0.2">
      <c r="AT1274">
        <v>1267</v>
      </c>
      <c r="AU1274" s="12">
        <v>-2.9545877600510586</v>
      </c>
      <c r="AV1274" s="12">
        <v>9.9417784562194509</v>
      </c>
      <c r="AW1274" s="12">
        <v>-15.16985388838253</v>
      </c>
    </row>
    <row r="1275" spans="46:49" x14ac:dyDescent="0.2">
      <c r="AT1275">
        <v>1268</v>
      </c>
      <c r="AU1275" s="12">
        <v>10.618061398080934</v>
      </c>
      <c r="AV1275" s="12">
        <v>-19.383102157039623</v>
      </c>
      <c r="AW1275" s="12">
        <v>3.8346963551241893</v>
      </c>
    </row>
    <row r="1276" spans="46:49" x14ac:dyDescent="0.2">
      <c r="AT1276">
        <v>1269</v>
      </c>
      <c r="AU1276" s="12">
        <v>-2.7913425247464145</v>
      </c>
      <c r="AV1276" s="12">
        <v>4.4114505562199549</v>
      </c>
      <c r="AW1276" s="12">
        <v>-16.269402791183552</v>
      </c>
    </row>
    <row r="1277" spans="46:49" x14ac:dyDescent="0.2">
      <c r="AT1277">
        <v>1270</v>
      </c>
      <c r="AU1277" s="12">
        <v>-4.0491082500463689</v>
      </c>
      <c r="AV1277" s="12">
        <v>18.895217290522758</v>
      </c>
      <c r="AW1277" s="12">
        <v>3.489665418355258</v>
      </c>
    </row>
    <row r="1278" spans="46:49" x14ac:dyDescent="0.2">
      <c r="AT1278">
        <v>1271</v>
      </c>
      <c r="AU1278" s="12">
        <v>-5.9939318041155172</v>
      </c>
      <c r="AV1278" s="12">
        <v>4.75228522180692</v>
      </c>
      <c r="AW1278" s="12">
        <v>7.7181229594287526</v>
      </c>
    </row>
    <row r="1279" spans="46:49" x14ac:dyDescent="0.2">
      <c r="AT1279">
        <v>1272</v>
      </c>
      <c r="AU1279" s="12">
        <v>3.7934685756420428</v>
      </c>
      <c r="AV1279" s="12">
        <v>30.171968602695681</v>
      </c>
      <c r="AW1279" s="12">
        <v>0.45913641703622238</v>
      </c>
    </row>
    <row r="1280" spans="46:49" x14ac:dyDescent="0.2">
      <c r="AT1280">
        <v>1273</v>
      </c>
      <c r="AU1280" s="12">
        <v>2.9496802676782741</v>
      </c>
      <c r="AV1280" s="12">
        <v>-7.2526813737541227</v>
      </c>
      <c r="AW1280" s="12">
        <v>-6.1447893885427334</v>
      </c>
    </row>
    <row r="1281" spans="46:49" x14ac:dyDescent="0.2">
      <c r="AT1281">
        <v>1274</v>
      </c>
      <c r="AU1281" s="12">
        <v>-1.3573710683068805</v>
      </c>
      <c r="AV1281" s="12">
        <v>-11.353921786628595</v>
      </c>
      <c r="AW1281" s="12">
        <v>-2.3052495610354011</v>
      </c>
    </row>
    <row r="1282" spans="46:49" x14ac:dyDescent="0.2">
      <c r="AT1282">
        <v>1275</v>
      </c>
      <c r="AU1282" s="12">
        <v>5.7245830759888099</v>
      </c>
      <c r="AV1282" s="12">
        <v>-12.611398175894218</v>
      </c>
      <c r="AW1282" s="12">
        <v>19.946199850381738</v>
      </c>
    </row>
    <row r="1283" spans="46:49" x14ac:dyDescent="0.2">
      <c r="AT1283">
        <v>1276</v>
      </c>
      <c r="AU1283" s="12">
        <v>12.966633036459827</v>
      </c>
      <c r="AV1283" s="12">
        <v>-13.525934176707677</v>
      </c>
      <c r="AW1283" s="12">
        <v>15.05801995957073</v>
      </c>
    </row>
    <row r="1284" spans="46:49" x14ac:dyDescent="0.2">
      <c r="AT1284">
        <v>1277</v>
      </c>
      <c r="AU1284" s="12">
        <v>-3.8049468248604152</v>
      </c>
      <c r="AV1284" s="12">
        <v>-3.9411260813059097</v>
      </c>
      <c r="AW1284" s="12">
        <v>-0.11093466096208184</v>
      </c>
    </row>
    <row r="1285" spans="46:49" x14ac:dyDescent="0.2">
      <c r="AT1285">
        <v>1278</v>
      </c>
      <c r="AU1285" s="12">
        <v>-11.120652671935215</v>
      </c>
      <c r="AV1285" s="12">
        <v>-23.674571712072908</v>
      </c>
      <c r="AW1285" s="12">
        <v>-4.680833552157285</v>
      </c>
    </row>
    <row r="1286" spans="46:49" x14ac:dyDescent="0.2">
      <c r="AT1286">
        <v>1279</v>
      </c>
      <c r="AU1286" s="12">
        <v>0.82626665378411313</v>
      </c>
      <c r="AV1286" s="12">
        <v>-12.992650008446821</v>
      </c>
      <c r="AW1286" s="12">
        <v>0.37460562890286542</v>
      </c>
    </row>
    <row r="1287" spans="46:49" x14ac:dyDescent="0.2">
      <c r="AT1287">
        <v>1280</v>
      </c>
      <c r="AU1287" s="12">
        <v>-2.8647339593392038</v>
      </c>
      <c r="AV1287" s="12">
        <v>-11.44305572127119</v>
      </c>
      <c r="AW1287" s="12">
        <v>-30.440590276994342</v>
      </c>
    </row>
    <row r="1288" spans="46:49" x14ac:dyDescent="0.2">
      <c r="AT1288">
        <v>1281</v>
      </c>
      <c r="AU1288" s="12">
        <v>-17.059843619098594</v>
      </c>
      <c r="AV1288" s="12">
        <v>-23.368746670189509</v>
      </c>
      <c r="AW1288" s="12">
        <v>1.0935635603180958</v>
      </c>
    </row>
    <row r="1289" spans="46:49" x14ac:dyDescent="0.2">
      <c r="AT1289">
        <v>1282</v>
      </c>
      <c r="AU1289" s="12">
        <v>2.916328261987351</v>
      </c>
      <c r="AV1289" s="12">
        <v>-5.3520049953410469</v>
      </c>
      <c r="AW1289" s="12">
        <v>27.67694884040073</v>
      </c>
    </row>
    <row r="1290" spans="46:49" x14ac:dyDescent="0.2">
      <c r="AT1290">
        <v>1283</v>
      </c>
      <c r="AU1290" s="12">
        <v>5.4682373806469906</v>
      </c>
      <c r="AV1290" s="12">
        <v>-17.424035380502566</v>
      </c>
      <c r="AW1290" s="12">
        <v>-20.147660728171598</v>
      </c>
    </row>
    <row r="1291" spans="46:49" x14ac:dyDescent="0.2">
      <c r="AT1291">
        <v>1284</v>
      </c>
      <c r="AU1291" s="12">
        <v>4.4298163618303015</v>
      </c>
      <c r="AV1291" s="12">
        <v>0.74733950004061944</v>
      </c>
      <c r="AW1291" s="12">
        <v>-1.3429647040737944</v>
      </c>
    </row>
    <row r="1292" spans="46:49" x14ac:dyDescent="0.2">
      <c r="AT1292">
        <v>1285</v>
      </c>
      <c r="AU1292" s="12">
        <v>-5.4113893526509074</v>
      </c>
      <c r="AV1292" s="12">
        <v>-13.809723305476002</v>
      </c>
      <c r="AW1292" s="12">
        <v>15.772253039007145</v>
      </c>
    </row>
    <row r="1293" spans="46:49" x14ac:dyDescent="0.2">
      <c r="AT1293">
        <v>1286</v>
      </c>
      <c r="AU1293" s="12">
        <v>-12.733051988773871</v>
      </c>
      <c r="AV1293" s="12">
        <v>-9.7084869297374805</v>
      </c>
      <c r="AW1293" s="12">
        <v>13.08710696833622</v>
      </c>
    </row>
    <row r="1294" spans="46:49" x14ac:dyDescent="0.2">
      <c r="AT1294">
        <v>1287</v>
      </c>
      <c r="AU1294" s="12">
        <v>-3.5686195812825825</v>
      </c>
      <c r="AV1294" s="12">
        <v>-4.3542274549519302</v>
      </c>
      <c r="AW1294" s="12">
        <v>-46.422035055218771</v>
      </c>
    </row>
    <row r="1295" spans="46:49" x14ac:dyDescent="0.2">
      <c r="AT1295">
        <v>1288</v>
      </c>
      <c r="AU1295" s="12">
        <v>-11.542200465317965</v>
      </c>
      <c r="AV1295" s="12">
        <v>-21.544272440288232</v>
      </c>
      <c r="AW1295" s="12">
        <v>58.818904048054243</v>
      </c>
    </row>
    <row r="1296" spans="46:49" x14ac:dyDescent="0.2">
      <c r="AT1296">
        <v>1289</v>
      </c>
      <c r="AU1296" s="12">
        <v>1.393110019308345</v>
      </c>
      <c r="AV1296" s="12">
        <v>-4.9955374213401713</v>
      </c>
      <c r="AW1296" s="12">
        <v>14.453263405245318</v>
      </c>
    </row>
    <row r="1297" spans="46:49" x14ac:dyDescent="0.2">
      <c r="AT1297">
        <v>1290</v>
      </c>
      <c r="AU1297" s="12">
        <v>1.0865154784460156</v>
      </c>
      <c r="AV1297" s="12">
        <v>-5.8803792122206548</v>
      </c>
      <c r="AW1297" s="12">
        <v>6.6353951070244097</v>
      </c>
    </row>
    <row r="1298" spans="46:49" x14ac:dyDescent="0.2">
      <c r="AT1298">
        <v>1291</v>
      </c>
      <c r="AU1298" s="12">
        <v>0.61416145487215656</v>
      </c>
      <c r="AV1298" s="12">
        <v>-4.5354977735641082</v>
      </c>
      <c r="AW1298" s="12">
        <v>-23.280692316442817</v>
      </c>
    </row>
    <row r="1299" spans="46:49" x14ac:dyDescent="0.2">
      <c r="AT1299">
        <v>1292</v>
      </c>
      <c r="AU1299" s="12">
        <v>-3.1624262583089693</v>
      </c>
      <c r="AV1299" s="12">
        <v>4.7680194043046118</v>
      </c>
      <c r="AW1299" s="12">
        <v>5.4244319398426493</v>
      </c>
    </row>
    <row r="1300" spans="46:49" x14ac:dyDescent="0.2">
      <c r="AT1300">
        <v>1293</v>
      </c>
      <c r="AU1300" s="12">
        <v>-3.0700374892826918</v>
      </c>
      <c r="AV1300" s="12">
        <v>-22.088749308239162</v>
      </c>
      <c r="AW1300" s="12">
        <v>-20.835312418629201</v>
      </c>
    </row>
    <row r="1301" spans="46:49" x14ac:dyDescent="0.2">
      <c r="AT1301">
        <v>1294</v>
      </c>
      <c r="AU1301" s="12">
        <v>-2.4005800627157923</v>
      </c>
      <c r="AV1301" s="12">
        <v>26.182624872997263</v>
      </c>
      <c r="AW1301" s="12">
        <v>5.1523463979821509</v>
      </c>
    </row>
    <row r="1302" spans="46:49" x14ac:dyDescent="0.2">
      <c r="AT1302">
        <v>1295</v>
      </c>
      <c r="AU1302" s="12">
        <v>2.9106835372096138</v>
      </c>
      <c r="AV1302" s="12">
        <v>-2.4299905885181508</v>
      </c>
      <c r="AW1302" s="12">
        <v>-20.19884296070688</v>
      </c>
    </row>
    <row r="1303" spans="46:49" x14ac:dyDescent="0.2">
      <c r="AT1303">
        <v>1296</v>
      </c>
      <c r="AU1303" s="12">
        <v>-4.0936147505070357</v>
      </c>
      <c r="AV1303" s="12">
        <v>0.40127314562978983</v>
      </c>
      <c r="AW1303" s="12">
        <v>-5.1463278490545479</v>
      </c>
    </row>
    <row r="1304" spans="46:49" x14ac:dyDescent="0.2">
      <c r="AT1304">
        <v>1297</v>
      </c>
      <c r="AU1304" s="12">
        <v>-7.7848728315842672</v>
      </c>
      <c r="AV1304" s="12">
        <v>-24.815096628696452</v>
      </c>
      <c r="AW1304" s="12">
        <v>-10.732010591166551</v>
      </c>
    </row>
    <row r="1305" spans="46:49" x14ac:dyDescent="0.2">
      <c r="AT1305">
        <v>1298</v>
      </c>
      <c r="AU1305" s="12">
        <v>-5.9396481074430483</v>
      </c>
      <c r="AV1305" s="12">
        <v>7.2737689475848093</v>
      </c>
      <c r="AW1305" s="12">
        <v>-4.4133840411747007</v>
      </c>
    </row>
    <row r="1306" spans="46:49" x14ac:dyDescent="0.2">
      <c r="AT1306">
        <v>1299</v>
      </c>
      <c r="AU1306" s="12">
        <v>-8.2351888130657169</v>
      </c>
      <c r="AV1306" s="12">
        <v>-5.8023254110430562</v>
      </c>
      <c r="AW1306" s="12">
        <v>-27.416594427426496</v>
      </c>
    </row>
    <row r="1307" spans="46:49" x14ac:dyDescent="0.2">
      <c r="AT1307">
        <v>1300</v>
      </c>
      <c r="AU1307" s="12">
        <v>-3.9539892347187329</v>
      </c>
      <c r="AV1307" s="12">
        <v>-6.4044754073727637</v>
      </c>
      <c r="AW1307" s="12">
        <v>3.4122297538844659</v>
      </c>
    </row>
    <row r="1308" spans="46:49" x14ac:dyDescent="0.2">
      <c r="AT1308">
        <v>1301</v>
      </c>
      <c r="AU1308" s="12">
        <v>-2.1831190471690625</v>
      </c>
      <c r="AV1308" s="12">
        <v>4.3981745858976469</v>
      </c>
      <c r="AW1308" s="12">
        <v>3.4638132457561284</v>
      </c>
    </row>
    <row r="1309" spans="46:49" x14ac:dyDescent="0.2">
      <c r="AT1309">
        <v>1302</v>
      </c>
      <c r="AU1309" s="12">
        <v>1.9925980768358789</v>
      </c>
      <c r="AV1309" s="12">
        <v>-1.9190252242678463</v>
      </c>
      <c r="AW1309" s="12">
        <v>1.4225706046861883</v>
      </c>
    </row>
    <row r="1310" spans="46:49" x14ac:dyDescent="0.2">
      <c r="AT1310">
        <v>1303</v>
      </c>
      <c r="AU1310" s="12">
        <v>-9.6759686713433037</v>
      </c>
      <c r="AV1310" s="12">
        <v>5.0743277049874198</v>
      </c>
      <c r="AW1310" s="12">
        <v>-16.938041659303288</v>
      </c>
    </row>
    <row r="1311" spans="46:49" x14ac:dyDescent="0.2">
      <c r="AT1311">
        <v>1304</v>
      </c>
      <c r="AU1311" s="12">
        <v>-2.2665832972963225</v>
      </c>
      <c r="AV1311" s="12">
        <v>-5.6219585728392678</v>
      </c>
      <c r="AW1311" s="12">
        <v>-3.4283643826037484</v>
      </c>
    </row>
    <row r="1312" spans="46:49" x14ac:dyDescent="0.2">
      <c r="AT1312">
        <v>1305</v>
      </c>
      <c r="AU1312" s="12">
        <v>1.3824088273103774</v>
      </c>
      <c r="AV1312" s="12">
        <v>-35.082379136534584</v>
      </c>
      <c r="AW1312" s="12">
        <v>-5.2767087580229362</v>
      </c>
    </row>
    <row r="1313" spans="46:49" x14ac:dyDescent="0.2">
      <c r="AT1313">
        <v>1306</v>
      </c>
      <c r="AU1313" s="12">
        <v>-4.4963120601627597</v>
      </c>
      <c r="AV1313" s="12">
        <v>-2.235820983226799</v>
      </c>
      <c r="AW1313" s="12">
        <v>-25.312068344029878</v>
      </c>
    </row>
    <row r="1314" spans="46:49" x14ac:dyDescent="0.2">
      <c r="AT1314">
        <v>1307</v>
      </c>
      <c r="AU1314" s="12">
        <v>1.5673397331217236</v>
      </c>
      <c r="AV1314" s="12">
        <v>-2.3356815997626623</v>
      </c>
      <c r="AW1314" s="12">
        <v>-14.033227074986277</v>
      </c>
    </row>
    <row r="1315" spans="46:49" x14ac:dyDescent="0.2">
      <c r="AT1315">
        <v>1308</v>
      </c>
      <c r="AU1315" s="12">
        <v>2.7367153339254062</v>
      </c>
      <c r="AV1315" s="12">
        <v>11.168429463938711</v>
      </c>
      <c r="AW1315" s="12">
        <v>-44.843121807454992</v>
      </c>
    </row>
    <row r="1316" spans="46:49" x14ac:dyDescent="0.2">
      <c r="AT1316">
        <v>1309</v>
      </c>
      <c r="AU1316" s="12">
        <v>-1.4194140786309366</v>
      </c>
      <c r="AV1316" s="12">
        <v>3.2925989150875341</v>
      </c>
      <c r="AW1316" s="12">
        <v>13.472732434872569</v>
      </c>
    </row>
    <row r="1317" spans="46:49" x14ac:dyDescent="0.2">
      <c r="AT1317">
        <v>1310</v>
      </c>
      <c r="AU1317" s="12">
        <v>-2.5503621987341925</v>
      </c>
      <c r="AV1317" s="12">
        <v>4.1967262409634003</v>
      </c>
      <c r="AW1317" s="12">
        <v>-8.013813433790828</v>
      </c>
    </row>
    <row r="1318" spans="46:49" x14ac:dyDescent="0.2">
      <c r="AT1318">
        <v>1311</v>
      </c>
      <c r="AU1318" s="12">
        <v>-4.5037837988980396</v>
      </c>
      <c r="AV1318" s="12">
        <v>-21.684114441381318</v>
      </c>
      <c r="AW1318" s="12">
        <v>-12.926453484400922</v>
      </c>
    </row>
    <row r="1319" spans="46:49" x14ac:dyDescent="0.2">
      <c r="AT1319">
        <v>1312</v>
      </c>
      <c r="AU1319" s="12">
        <v>3.7335127503108718</v>
      </c>
      <c r="AV1319" s="12">
        <v>60.958689766894885</v>
      </c>
      <c r="AW1319" s="12">
        <v>-6.8084177628996398</v>
      </c>
    </row>
    <row r="1320" spans="46:49" x14ac:dyDescent="0.2">
      <c r="AT1320">
        <v>1313</v>
      </c>
      <c r="AU1320" s="12">
        <v>7.8120245714140291</v>
      </c>
      <c r="AV1320" s="12">
        <v>-2.2617279412121776</v>
      </c>
      <c r="AW1320" s="12">
        <v>15.615528075256931</v>
      </c>
    </row>
    <row r="1321" spans="46:49" x14ac:dyDescent="0.2">
      <c r="AT1321">
        <v>1314</v>
      </c>
      <c r="AU1321" s="12">
        <v>13.995214678138282</v>
      </c>
      <c r="AV1321" s="12">
        <v>-14.817163290525929</v>
      </c>
      <c r="AW1321" s="12">
        <v>6.6212088603726622</v>
      </c>
    </row>
    <row r="1322" spans="46:49" x14ac:dyDescent="0.2">
      <c r="AT1322">
        <v>1315</v>
      </c>
      <c r="AU1322" s="12">
        <v>12.063811434612189</v>
      </c>
      <c r="AV1322" s="12">
        <v>4.3159087343392617</v>
      </c>
      <c r="AW1322" s="12">
        <v>-18.702806349710194</v>
      </c>
    </row>
    <row r="1323" spans="46:49" x14ac:dyDescent="0.2">
      <c r="AT1323">
        <v>1316</v>
      </c>
      <c r="AU1323" s="12">
        <v>-1.0810881834759334</v>
      </c>
      <c r="AV1323" s="12">
        <v>-23.922615455369737</v>
      </c>
      <c r="AW1323" s="12">
        <v>-3.9312300243457483</v>
      </c>
    </row>
    <row r="1324" spans="46:49" x14ac:dyDescent="0.2">
      <c r="AT1324">
        <v>1317</v>
      </c>
      <c r="AU1324" s="12">
        <v>-2.0471332244672555</v>
      </c>
      <c r="AV1324" s="12">
        <v>-24.279262503529246</v>
      </c>
      <c r="AW1324" s="12">
        <v>1.5948918460608794</v>
      </c>
    </row>
    <row r="1325" spans="46:49" x14ac:dyDescent="0.2">
      <c r="AT1325">
        <v>1318</v>
      </c>
      <c r="AU1325" s="12">
        <v>-6.1482560369235761</v>
      </c>
      <c r="AV1325" s="12">
        <v>-8.7244974667664152</v>
      </c>
      <c r="AW1325" s="12">
        <v>-23.470369777330344</v>
      </c>
    </row>
    <row r="1326" spans="46:49" x14ac:dyDescent="0.2">
      <c r="AT1326">
        <v>1319</v>
      </c>
      <c r="AU1326" s="12">
        <v>0.3256188566401742</v>
      </c>
      <c r="AV1326" s="12">
        <v>-3.361384072625468</v>
      </c>
      <c r="AW1326" s="12">
        <v>12.087811630118468</v>
      </c>
    </row>
    <row r="1327" spans="46:49" x14ac:dyDescent="0.2">
      <c r="AT1327">
        <v>1320</v>
      </c>
      <c r="AU1327" s="12">
        <v>2.8774794877209682</v>
      </c>
      <c r="AV1327" s="12">
        <v>-6.3156285754275192</v>
      </c>
      <c r="AW1327" s="12">
        <v>-0.16455424835916196</v>
      </c>
    </row>
    <row r="1328" spans="46:49" x14ac:dyDescent="0.2">
      <c r="AT1328">
        <v>1321</v>
      </c>
      <c r="AU1328" s="12">
        <v>1.5668436203325675</v>
      </c>
      <c r="AV1328" s="12">
        <v>-7.9033187336156834</v>
      </c>
      <c r="AW1328" s="12">
        <v>-1.1271562041288663</v>
      </c>
    </row>
    <row r="1329" spans="46:49" x14ac:dyDescent="0.2">
      <c r="AT1329">
        <v>1322</v>
      </c>
      <c r="AU1329" s="12">
        <v>-3.1660102064805589</v>
      </c>
      <c r="AV1329" s="12">
        <v>-13.920375012661077</v>
      </c>
      <c r="AW1329" s="12">
        <v>35.999598110532638</v>
      </c>
    </row>
    <row r="1330" spans="46:49" x14ac:dyDescent="0.2">
      <c r="AT1330">
        <v>1323</v>
      </c>
      <c r="AU1330" s="12">
        <v>0.27737213558180857</v>
      </c>
      <c r="AV1330" s="12">
        <v>6.3815969273875144</v>
      </c>
      <c r="AW1330" s="12">
        <v>-2.2865229100840683</v>
      </c>
    </row>
    <row r="1331" spans="46:49" x14ac:dyDescent="0.2">
      <c r="AT1331">
        <v>1324</v>
      </c>
      <c r="AU1331" s="12">
        <v>9.7748016134496627</v>
      </c>
      <c r="AV1331" s="12">
        <v>5.6053680023627424</v>
      </c>
      <c r="AW1331" s="12">
        <v>6.9636248710630326</v>
      </c>
    </row>
    <row r="1332" spans="46:49" x14ac:dyDescent="0.2">
      <c r="AT1332">
        <v>1325</v>
      </c>
      <c r="AU1332" s="12">
        <v>-1.3649555902620745</v>
      </c>
      <c r="AV1332" s="12">
        <v>-5.7286393674968679</v>
      </c>
      <c r="AW1332" s="12">
        <v>21.836112333717821</v>
      </c>
    </row>
    <row r="1333" spans="46:49" x14ac:dyDescent="0.2">
      <c r="AT1333">
        <v>1326</v>
      </c>
      <c r="AU1333" s="12">
        <v>-5.9108283944915669</v>
      </c>
      <c r="AV1333" s="12">
        <v>7.2585780443866155E-2</v>
      </c>
      <c r="AW1333" s="12">
        <v>-5.6158525217330499</v>
      </c>
    </row>
    <row r="1334" spans="46:49" x14ac:dyDescent="0.2">
      <c r="AT1334">
        <v>1327</v>
      </c>
      <c r="AU1334" s="12">
        <v>5.9675640012838667</v>
      </c>
      <c r="AV1334" s="12">
        <v>-7.1737285228029863</v>
      </c>
      <c r="AW1334" s="12">
        <v>-76.263863492228097</v>
      </c>
    </row>
    <row r="1335" spans="46:49" x14ac:dyDescent="0.2">
      <c r="AT1335">
        <v>1328</v>
      </c>
      <c r="AU1335" s="12">
        <v>-0.44199704167125975</v>
      </c>
      <c r="AV1335" s="12">
        <v>-1.2517617836488011</v>
      </c>
      <c r="AW1335" s="12">
        <v>-17.610424370789978</v>
      </c>
    </row>
    <row r="1336" spans="46:49" x14ac:dyDescent="0.2">
      <c r="AT1336">
        <v>1329</v>
      </c>
      <c r="AU1336" s="12">
        <v>11.823620380085048</v>
      </c>
      <c r="AV1336" s="12">
        <v>-2.4741709621507697</v>
      </c>
      <c r="AW1336" s="12">
        <v>-11.222523496526369</v>
      </c>
    </row>
    <row r="1337" spans="46:49" x14ac:dyDescent="0.2">
      <c r="AT1337">
        <v>1330</v>
      </c>
      <c r="AU1337" s="12">
        <v>1.4237886896878844</v>
      </c>
      <c r="AV1337" s="12">
        <v>-5.2939612752658132</v>
      </c>
      <c r="AW1337" s="12">
        <v>24.691859468612172</v>
      </c>
    </row>
    <row r="1338" spans="46:49" x14ac:dyDescent="0.2">
      <c r="AT1338">
        <v>1331</v>
      </c>
      <c r="AU1338" s="12">
        <v>5.0147187074533335</v>
      </c>
      <c r="AV1338" s="12">
        <v>-5.4334375169921794</v>
      </c>
      <c r="AW1338" s="12">
        <v>4.839691209564374</v>
      </c>
    </row>
    <row r="1339" spans="46:49" x14ac:dyDescent="0.2">
      <c r="AT1339">
        <v>1332</v>
      </c>
      <c r="AU1339" s="12">
        <v>3.1186246533081134</v>
      </c>
      <c r="AV1339" s="12">
        <v>-2.1360803902110561</v>
      </c>
      <c r="AW1339" s="12">
        <v>16.77993174094895</v>
      </c>
    </row>
    <row r="1340" spans="46:49" x14ac:dyDescent="0.2">
      <c r="AT1340">
        <v>1333</v>
      </c>
      <c r="AU1340" s="12">
        <v>11.843310306268622</v>
      </c>
      <c r="AV1340" s="12">
        <v>-1.9601323726134889</v>
      </c>
      <c r="AW1340" s="12">
        <v>-14.50661026778339</v>
      </c>
    </row>
    <row r="1341" spans="46:49" x14ac:dyDescent="0.2">
      <c r="AT1341">
        <v>1334</v>
      </c>
      <c r="AU1341" s="12">
        <v>1.9081671866665002</v>
      </c>
      <c r="AV1341" s="12">
        <v>-1.147764601029666</v>
      </c>
      <c r="AW1341" s="12">
        <v>-70.113637165016243</v>
      </c>
    </row>
    <row r="1342" spans="46:49" x14ac:dyDescent="0.2">
      <c r="AT1342">
        <v>1335</v>
      </c>
      <c r="AU1342" s="12">
        <v>-9.2618589481373004</v>
      </c>
      <c r="AV1342" s="12">
        <v>0.39901830579540293</v>
      </c>
      <c r="AW1342" s="12">
        <v>14.102558542723969</v>
      </c>
    </row>
    <row r="1343" spans="46:49" x14ac:dyDescent="0.2">
      <c r="AT1343">
        <v>1336</v>
      </c>
      <c r="AU1343" s="12">
        <v>-9.5040224009135343</v>
      </c>
      <c r="AV1343" s="12">
        <v>-14.378415377137657</v>
      </c>
      <c r="AW1343" s="12">
        <v>8.4447956193130853</v>
      </c>
    </row>
    <row r="1344" spans="46:49" x14ac:dyDescent="0.2">
      <c r="AT1344">
        <v>1337</v>
      </c>
      <c r="AU1344" s="12">
        <v>-2.7428538156091311</v>
      </c>
      <c r="AV1344" s="12">
        <v>9.7450510504341885</v>
      </c>
      <c r="AW1344" s="12">
        <v>35.967907828488364</v>
      </c>
    </row>
    <row r="1345" spans="46:49" x14ac:dyDescent="0.2">
      <c r="AT1345">
        <v>1338</v>
      </c>
      <c r="AU1345" s="12">
        <v>-15.05856268344543</v>
      </c>
      <c r="AV1345" s="12">
        <v>17.919570032099877</v>
      </c>
      <c r="AW1345" s="12">
        <v>-2.6950321872893137</v>
      </c>
    </row>
    <row r="1346" spans="46:49" x14ac:dyDescent="0.2">
      <c r="AT1346">
        <v>1339</v>
      </c>
      <c r="AU1346" s="12">
        <v>-3.2025551703845117</v>
      </c>
      <c r="AV1346" s="12">
        <v>2.4524458982191741</v>
      </c>
      <c r="AW1346" s="12">
        <v>-11.830167503507235</v>
      </c>
    </row>
    <row r="1347" spans="46:49" x14ac:dyDescent="0.2">
      <c r="AT1347">
        <v>1340</v>
      </c>
      <c r="AU1347" s="12">
        <v>9.6306234546739894E-2</v>
      </c>
      <c r="AV1347" s="12">
        <v>-42.511659968013689</v>
      </c>
      <c r="AW1347" s="12">
        <v>-12.351218598973372</v>
      </c>
    </row>
    <row r="1348" spans="46:49" x14ac:dyDescent="0.2">
      <c r="AT1348">
        <v>1341</v>
      </c>
      <c r="AU1348" s="12">
        <v>-5.6306277456495568</v>
      </c>
      <c r="AV1348" s="12">
        <v>-2.1606092745594787</v>
      </c>
      <c r="AW1348" s="12">
        <v>-45.095951072349379</v>
      </c>
    </row>
    <row r="1349" spans="46:49" x14ac:dyDescent="0.2">
      <c r="AT1349">
        <v>1342</v>
      </c>
      <c r="AU1349" s="12">
        <v>15.473218189331719</v>
      </c>
      <c r="AV1349" s="12">
        <v>-11.378499436796073</v>
      </c>
      <c r="AW1349" s="12">
        <v>-9.1659809461128674</v>
      </c>
    </row>
    <row r="1350" spans="46:49" x14ac:dyDescent="0.2">
      <c r="AT1350">
        <v>1343</v>
      </c>
      <c r="AU1350" s="12">
        <v>-6.4396676817919616</v>
      </c>
      <c r="AV1350" s="12">
        <v>-9.5270988185891827</v>
      </c>
      <c r="AW1350" s="12">
        <v>-7.3403552206630787</v>
      </c>
    </row>
    <row r="1351" spans="46:49" x14ac:dyDescent="0.2">
      <c r="AT1351">
        <v>1344</v>
      </c>
      <c r="AU1351" s="12">
        <v>-3.4408896064318246</v>
      </c>
      <c r="AV1351" s="12">
        <v>14.889883726840425</v>
      </c>
      <c r="AW1351" s="12">
        <v>6.9897528697150113</v>
      </c>
    </row>
    <row r="1352" spans="46:49" x14ac:dyDescent="0.2">
      <c r="AT1352">
        <v>1345</v>
      </c>
      <c r="AU1352" s="12">
        <v>-1.1538550010922923</v>
      </c>
      <c r="AV1352" s="12">
        <v>-5.2338914291576462</v>
      </c>
      <c r="AW1352" s="12">
        <v>-9.7753892363359505</v>
      </c>
    </row>
    <row r="1353" spans="46:49" x14ac:dyDescent="0.2">
      <c r="AT1353">
        <v>1346</v>
      </c>
      <c r="AU1353" s="12">
        <v>4.1360181054369454</v>
      </c>
      <c r="AV1353" s="12">
        <v>3.9412052988830268</v>
      </c>
      <c r="AW1353" s="12">
        <v>-16.211572958178259</v>
      </c>
    </row>
    <row r="1354" spans="46:49" x14ac:dyDescent="0.2">
      <c r="AT1354">
        <v>1347</v>
      </c>
      <c r="AU1354" s="12">
        <v>-95.999707772254169</v>
      </c>
      <c r="AV1354" s="12">
        <v>3.231098194360094</v>
      </c>
      <c r="AW1354" s="12">
        <v>-1.0825233920434727</v>
      </c>
    </row>
    <row r="1355" spans="46:49" x14ac:dyDescent="0.2">
      <c r="AT1355">
        <v>1348</v>
      </c>
      <c r="AU1355" s="12">
        <v>1.9112058414218214</v>
      </c>
      <c r="AV1355" s="12">
        <v>-13.031651055325568</v>
      </c>
      <c r="AW1355" s="12">
        <v>-29.008927573808819</v>
      </c>
    </row>
    <row r="1356" spans="46:49" x14ac:dyDescent="0.2">
      <c r="AT1356">
        <v>1349</v>
      </c>
      <c r="AU1356" s="12">
        <v>4.0110781488877709</v>
      </c>
      <c r="AV1356" s="12">
        <v>18.038257207261772</v>
      </c>
      <c r="AW1356" s="12">
        <v>11.273343517212838</v>
      </c>
    </row>
    <row r="1357" spans="46:49" x14ac:dyDescent="0.2">
      <c r="AT1357">
        <v>1350</v>
      </c>
      <c r="AU1357" s="12">
        <v>4.8114390444925474</v>
      </c>
      <c r="AV1357" s="12">
        <v>-9.2537454414633782</v>
      </c>
      <c r="AW1357" s="12">
        <v>0.29507145831446124</v>
      </c>
    </row>
    <row r="1358" spans="46:49" x14ac:dyDescent="0.2">
      <c r="AT1358">
        <v>1351</v>
      </c>
      <c r="AU1358" s="12">
        <v>0.66245542447161287</v>
      </c>
      <c r="AV1358" s="12">
        <v>3.260764314116094</v>
      </c>
      <c r="AW1358" s="12">
        <v>-12.629169864139811</v>
      </c>
    </row>
    <row r="1359" spans="46:49" x14ac:dyDescent="0.2">
      <c r="AT1359">
        <v>1352</v>
      </c>
      <c r="AU1359" s="12">
        <v>-7.0786133397942956</v>
      </c>
      <c r="AV1359" s="12">
        <v>-24.605987583498322</v>
      </c>
      <c r="AW1359" s="12">
        <v>13.110370684776154</v>
      </c>
    </row>
    <row r="1360" spans="46:49" x14ac:dyDescent="0.2">
      <c r="AT1360">
        <v>1353</v>
      </c>
      <c r="AU1360" s="12">
        <v>2.1607029558037159</v>
      </c>
      <c r="AV1360" s="12">
        <v>10.143486250318132</v>
      </c>
      <c r="AW1360" s="12">
        <v>-4.136071185855946</v>
      </c>
    </row>
    <row r="1361" spans="46:49" x14ac:dyDescent="0.2">
      <c r="AT1361">
        <v>1354</v>
      </c>
      <c r="AU1361" s="12">
        <v>-18.722824576907783</v>
      </c>
      <c r="AV1361" s="12">
        <v>27.654011565415431</v>
      </c>
      <c r="AW1361" s="12">
        <v>-34.803792023384887</v>
      </c>
    </row>
    <row r="1362" spans="46:49" x14ac:dyDescent="0.2">
      <c r="AT1362">
        <v>1355</v>
      </c>
      <c r="AU1362" s="12">
        <v>-5.2434972874942583</v>
      </c>
      <c r="AV1362" s="12">
        <v>4.5706451968581039</v>
      </c>
      <c r="AW1362" s="12">
        <v>-2.462897802634842</v>
      </c>
    </row>
    <row r="1363" spans="46:49" x14ac:dyDescent="0.2">
      <c r="AT1363">
        <v>1356</v>
      </c>
      <c r="AU1363" s="12">
        <v>5.4177681346689246</v>
      </c>
      <c r="AV1363" s="12">
        <v>0.85177021619113658</v>
      </c>
      <c r="AW1363" s="12">
        <v>-134.20431569164049</v>
      </c>
    </row>
    <row r="1364" spans="46:49" x14ac:dyDescent="0.2">
      <c r="AT1364">
        <v>1357</v>
      </c>
      <c r="AU1364" s="12">
        <v>3.8786800273164808</v>
      </c>
      <c r="AV1364" s="12">
        <v>1.2703929844669248</v>
      </c>
      <c r="AW1364" s="12">
        <v>-12.13850270012038</v>
      </c>
    </row>
    <row r="1365" spans="46:49" x14ac:dyDescent="0.2">
      <c r="AT1365">
        <v>1358</v>
      </c>
      <c r="AU1365" s="12">
        <v>20.480300090057021</v>
      </c>
      <c r="AV1365" s="12">
        <v>-22.488561926465387</v>
      </c>
      <c r="AW1365" s="12">
        <v>34.849772558782334</v>
      </c>
    </row>
    <row r="1366" spans="46:49" x14ac:dyDescent="0.2">
      <c r="AT1366">
        <v>1359</v>
      </c>
      <c r="AU1366" s="12">
        <v>-23.449581318707018</v>
      </c>
      <c r="AV1366" s="12">
        <v>-0.86730167358455035</v>
      </c>
      <c r="AW1366" s="12">
        <v>-5.9005651313599117</v>
      </c>
    </row>
    <row r="1367" spans="46:49" x14ac:dyDescent="0.2">
      <c r="AT1367">
        <v>1360</v>
      </c>
      <c r="AU1367" s="12">
        <v>1.299251659416184</v>
      </c>
      <c r="AV1367" s="12">
        <v>2.0946979051946237</v>
      </c>
      <c r="AW1367" s="12">
        <v>18.027629641153016</v>
      </c>
    </row>
    <row r="1368" spans="46:49" x14ac:dyDescent="0.2">
      <c r="AT1368">
        <v>1361</v>
      </c>
      <c r="AU1368" s="12">
        <v>-0.80252888658486465</v>
      </c>
      <c r="AV1368" s="12">
        <v>-2.3776866931145029</v>
      </c>
      <c r="AW1368" s="12">
        <v>35.106907492883479</v>
      </c>
    </row>
    <row r="1369" spans="46:49" x14ac:dyDescent="0.2">
      <c r="AT1369">
        <v>1362</v>
      </c>
      <c r="AU1369" s="12">
        <v>-5.654805932042871</v>
      </c>
      <c r="AV1369" s="12">
        <v>-29.508884424630473</v>
      </c>
      <c r="AW1369" s="12">
        <v>8.0195288115980503</v>
      </c>
    </row>
    <row r="1370" spans="46:49" x14ac:dyDescent="0.2">
      <c r="AT1370">
        <v>1363</v>
      </c>
      <c r="AU1370" s="12">
        <v>-28.066693878508353</v>
      </c>
      <c r="AV1370" s="12">
        <v>5.5032161389350929</v>
      </c>
      <c r="AW1370" s="12">
        <v>-24.835885808967102</v>
      </c>
    </row>
    <row r="1371" spans="46:49" x14ac:dyDescent="0.2">
      <c r="AT1371">
        <v>1364</v>
      </c>
      <c r="AU1371" s="12">
        <v>8.2851095278207687</v>
      </c>
      <c r="AV1371" s="12">
        <v>-14.997750444060557</v>
      </c>
      <c r="AW1371" s="12">
        <v>-26.616074095483711</v>
      </c>
    </row>
    <row r="1372" spans="46:49" x14ac:dyDescent="0.2">
      <c r="AT1372">
        <v>1365</v>
      </c>
      <c r="AU1372" s="12">
        <v>-2.0469792232487842</v>
      </c>
      <c r="AV1372" s="12">
        <v>-0.94368223140356999</v>
      </c>
      <c r="AW1372" s="12">
        <v>-21.804969125031132</v>
      </c>
    </row>
    <row r="1373" spans="46:49" x14ac:dyDescent="0.2">
      <c r="AT1373">
        <v>1366</v>
      </c>
      <c r="AU1373" s="12">
        <v>-2.1799457426244184</v>
      </c>
      <c r="AV1373" s="12">
        <v>-1.3707316855393641</v>
      </c>
      <c r="AW1373" s="12">
        <v>-26.934961900462248</v>
      </c>
    </row>
    <row r="1374" spans="46:49" x14ac:dyDescent="0.2">
      <c r="AT1374">
        <v>1367</v>
      </c>
      <c r="AU1374" s="12">
        <v>-46.266262678097078</v>
      </c>
      <c r="AV1374" s="12">
        <v>20.52862578254118</v>
      </c>
      <c r="AW1374" s="12">
        <v>6.5238638284293291</v>
      </c>
    </row>
    <row r="1375" spans="46:49" x14ac:dyDescent="0.2">
      <c r="AT1375">
        <v>1368</v>
      </c>
      <c r="AU1375" s="12">
        <v>5.1292366969004526</v>
      </c>
      <c r="AV1375" s="12">
        <v>-24.18569077980586</v>
      </c>
      <c r="AW1375" s="12">
        <v>0.9723881542923406</v>
      </c>
    </row>
    <row r="1376" spans="46:49" x14ac:dyDescent="0.2">
      <c r="AT1376">
        <v>1369</v>
      </c>
      <c r="AU1376" s="12">
        <v>4.1250546273380015</v>
      </c>
      <c r="AV1376" s="12">
        <v>-5.1875872696975707</v>
      </c>
      <c r="AW1376" s="12">
        <v>-1.019187821911717</v>
      </c>
    </row>
    <row r="1377" spans="46:49" x14ac:dyDescent="0.2">
      <c r="AT1377">
        <v>1370</v>
      </c>
      <c r="AU1377" s="12">
        <v>-0.72659099243386538</v>
      </c>
      <c r="AV1377" s="12">
        <v>2.604428133322704</v>
      </c>
      <c r="AW1377" s="12">
        <v>-13.391622225320649</v>
      </c>
    </row>
    <row r="1378" spans="46:49" x14ac:dyDescent="0.2">
      <c r="AT1378">
        <v>1371</v>
      </c>
      <c r="AU1378" s="12">
        <v>-6.2985454724374215</v>
      </c>
      <c r="AV1378" s="12">
        <v>0.15458400215770859</v>
      </c>
      <c r="AW1378" s="12">
        <v>1.7821861481277346</v>
      </c>
    </row>
    <row r="1379" spans="46:49" x14ac:dyDescent="0.2">
      <c r="AT1379">
        <v>1372</v>
      </c>
      <c r="AU1379" s="12">
        <v>-2.6827587889630129</v>
      </c>
      <c r="AV1379" s="12">
        <v>-5.2360020063245889</v>
      </c>
      <c r="AW1379" s="12">
        <v>-18.792357330280517</v>
      </c>
    </row>
    <row r="1380" spans="46:49" x14ac:dyDescent="0.2">
      <c r="AT1380">
        <v>1373</v>
      </c>
      <c r="AU1380" s="12">
        <v>0.47578873096429913</v>
      </c>
      <c r="AV1380" s="12">
        <v>-8.8708008104140461</v>
      </c>
      <c r="AW1380" s="12">
        <v>-38.275824230877269</v>
      </c>
    </row>
    <row r="1381" spans="46:49" x14ac:dyDescent="0.2">
      <c r="AT1381">
        <v>1374</v>
      </c>
      <c r="AU1381" s="12">
        <v>-7.2405296439350397E-2</v>
      </c>
      <c r="AV1381" s="12">
        <v>-8.5870088891964311</v>
      </c>
      <c r="AW1381" s="12">
        <v>-25.420722889743324</v>
      </c>
    </row>
    <row r="1382" spans="46:49" x14ac:dyDescent="0.2">
      <c r="AT1382">
        <v>1375</v>
      </c>
      <c r="AU1382" s="12">
        <v>18.851106932148188</v>
      </c>
      <c r="AV1382" s="12">
        <v>-0.20266380771463605</v>
      </c>
      <c r="AW1382" s="12">
        <v>-33.40519868312925</v>
      </c>
    </row>
    <row r="1383" spans="46:49" x14ac:dyDescent="0.2">
      <c r="AT1383">
        <v>1376</v>
      </c>
      <c r="AU1383" s="12">
        <v>3.4250884115828213</v>
      </c>
      <c r="AV1383" s="12">
        <v>16.156844063338283</v>
      </c>
      <c r="AW1383" s="12">
        <v>25.837784835488915</v>
      </c>
    </row>
    <row r="1384" spans="46:49" x14ac:dyDescent="0.2">
      <c r="AT1384">
        <v>1377</v>
      </c>
      <c r="AU1384" s="12">
        <v>0.21552110079277567</v>
      </c>
      <c r="AV1384" s="12">
        <v>3.8078909692777199</v>
      </c>
      <c r="AW1384" s="12">
        <v>7.9965774605454989</v>
      </c>
    </row>
    <row r="1385" spans="46:49" x14ac:dyDescent="0.2">
      <c r="AT1385">
        <v>1378</v>
      </c>
      <c r="AU1385" s="12">
        <v>8.0460330403242768</v>
      </c>
      <c r="AV1385" s="12">
        <v>71.980162490902714</v>
      </c>
      <c r="AW1385" s="12">
        <v>-19.024455181535835</v>
      </c>
    </row>
    <row r="1386" spans="46:49" x14ac:dyDescent="0.2">
      <c r="AT1386">
        <v>1379</v>
      </c>
      <c r="AU1386" s="12">
        <v>4.0060342854647848</v>
      </c>
      <c r="AV1386" s="12">
        <v>-0.1015009312464149</v>
      </c>
      <c r="AW1386" s="12">
        <v>-3.0973837083114106</v>
      </c>
    </row>
    <row r="1387" spans="46:49" x14ac:dyDescent="0.2">
      <c r="AT1387">
        <v>1380</v>
      </c>
      <c r="AU1387" s="12">
        <v>-1.4569308302332511</v>
      </c>
      <c r="AV1387" s="12">
        <v>-5.2889994776381632</v>
      </c>
      <c r="AW1387" s="12">
        <v>18.682815053645093</v>
      </c>
    </row>
    <row r="1388" spans="46:49" x14ac:dyDescent="0.2">
      <c r="AT1388">
        <v>1381</v>
      </c>
      <c r="AU1388" s="12">
        <v>-11.433188585844388</v>
      </c>
      <c r="AV1388" s="12">
        <v>-13.955508483971052</v>
      </c>
      <c r="AW1388" s="12">
        <v>38.519949005092343</v>
      </c>
    </row>
    <row r="1389" spans="46:49" x14ac:dyDescent="0.2">
      <c r="AT1389">
        <v>1382</v>
      </c>
      <c r="AU1389" s="12">
        <v>-4.7385726324471653</v>
      </c>
      <c r="AV1389" s="12">
        <v>7.2656816079397677</v>
      </c>
      <c r="AW1389" s="12">
        <v>5.5156343145366691</v>
      </c>
    </row>
    <row r="1390" spans="46:49" x14ac:dyDescent="0.2">
      <c r="AT1390">
        <v>1383</v>
      </c>
      <c r="AU1390" s="12">
        <v>-4.9269976331411689</v>
      </c>
      <c r="AV1390" s="12">
        <v>-4.8296985964737118</v>
      </c>
      <c r="AW1390" s="12">
        <v>14.165692556223503</v>
      </c>
    </row>
    <row r="1391" spans="46:49" x14ac:dyDescent="0.2">
      <c r="AT1391">
        <v>1384</v>
      </c>
      <c r="AU1391" s="12">
        <v>8.7333242697617983</v>
      </c>
      <c r="AV1391" s="12">
        <v>-2.7055052286359547</v>
      </c>
      <c r="AW1391" s="12">
        <v>-14.458246365405538</v>
      </c>
    </row>
    <row r="1392" spans="46:49" x14ac:dyDescent="0.2">
      <c r="AT1392">
        <v>1385</v>
      </c>
      <c r="AU1392" s="12">
        <v>-9.460838185131653</v>
      </c>
      <c r="AV1392" s="12">
        <v>4.7830173629252348</v>
      </c>
      <c r="AW1392" s="12">
        <v>46.777701511480316</v>
      </c>
    </row>
    <row r="1393" spans="46:49" x14ac:dyDescent="0.2">
      <c r="AT1393">
        <v>1386</v>
      </c>
      <c r="AU1393" s="12">
        <v>-1.9008640912794543</v>
      </c>
      <c r="AV1393" s="12">
        <v>-7.3357421743490248</v>
      </c>
      <c r="AW1393" s="12">
        <v>-19.050993174899521</v>
      </c>
    </row>
    <row r="1394" spans="46:49" x14ac:dyDescent="0.2">
      <c r="AT1394">
        <v>1387</v>
      </c>
      <c r="AU1394" s="12">
        <v>3.8485687790866017</v>
      </c>
      <c r="AV1394" s="12">
        <v>14.254655254807293</v>
      </c>
      <c r="AW1394" s="12">
        <v>-21.492566343252083</v>
      </c>
    </row>
    <row r="1395" spans="46:49" x14ac:dyDescent="0.2">
      <c r="AT1395">
        <v>1388</v>
      </c>
      <c r="AU1395" s="12">
        <v>1.9495101726365456</v>
      </c>
      <c r="AV1395" s="12">
        <v>-8.4499326529475152</v>
      </c>
      <c r="AW1395" s="12">
        <v>-17.731850610730149</v>
      </c>
    </row>
    <row r="1396" spans="46:49" x14ac:dyDescent="0.2">
      <c r="AT1396">
        <v>1389</v>
      </c>
      <c r="AU1396" s="12">
        <v>3.317792226021345</v>
      </c>
      <c r="AV1396" s="12">
        <v>2.4625600139767876</v>
      </c>
      <c r="AW1396" s="12">
        <v>-8.4356241579987863</v>
      </c>
    </row>
    <row r="1397" spans="46:49" x14ac:dyDescent="0.2">
      <c r="AT1397">
        <v>1390</v>
      </c>
      <c r="AU1397" s="12">
        <v>2.1248504427460109</v>
      </c>
      <c r="AV1397" s="12">
        <v>-9.6533242915881381</v>
      </c>
      <c r="AW1397" s="12">
        <v>-23.037832402399964</v>
      </c>
    </row>
    <row r="1398" spans="46:49" x14ac:dyDescent="0.2">
      <c r="AT1398">
        <v>1391</v>
      </c>
      <c r="AU1398" s="12">
        <v>0.14958178199896582</v>
      </c>
      <c r="AV1398" s="12">
        <v>-0.18716725119458902</v>
      </c>
      <c r="AW1398" s="12">
        <v>0.33356340068774976</v>
      </c>
    </row>
    <row r="1399" spans="46:49" x14ac:dyDescent="0.2">
      <c r="AT1399">
        <v>1392</v>
      </c>
      <c r="AU1399" s="12">
        <v>19.39999775904997</v>
      </c>
      <c r="AV1399" s="12">
        <v>-32.755966853423658</v>
      </c>
      <c r="AW1399" s="12">
        <v>-38.305087212832696</v>
      </c>
    </row>
    <row r="1400" spans="46:49" x14ac:dyDescent="0.2">
      <c r="AT1400">
        <v>1393</v>
      </c>
      <c r="AU1400" s="12">
        <v>-0.50022430230576154</v>
      </c>
      <c r="AV1400" s="12">
        <v>-3.5079484071462561</v>
      </c>
      <c r="AW1400" s="12">
        <v>-32.88582132567074</v>
      </c>
    </row>
    <row r="1401" spans="46:49" x14ac:dyDescent="0.2">
      <c r="AT1401">
        <v>1394</v>
      </c>
      <c r="AU1401" s="12">
        <v>4.2905076934497641</v>
      </c>
      <c r="AV1401" s="12">
        <v>-11.038696113934751</v>
      </c>
      <c r="AW1401" s="12">
        <v>6.5182586970221239</v>
      </c>
    </row>
    <row r="1402" spans="46:49" x14ac:dyDescent="0.2">
      <c r="AT1402">
        <v>1395</v>
      </c>
      <c r="AU1402" s="12">
        <v>-12.586689501455128</v>
      </c>
      <c r="AV1402" s="12">
        <v>-7.9573045089810293E-2</v>
      </c>
      <c r="AW1402" s="12">
        <v>-38.26553144762601</v>
      </c>
    </row>
    <row r="1403" spans="46:49" x14ac:dyDescent="0.2">
      <c r="AT1403">
        <v>1396</v>
      </c>
      <c r="AU1403" s="12">
        <v>-1.0383369540495699</v>
      </c>
      <c r="AV1403" s="12">
        <v>12.661066706824213</v>
      </c>
      <c r="AW1403" s="12">
        <v>-14.002537366154979</v>
      </c>
    </row>
    <row r="1404" spans="46:49" x14ac:dyDescent="0.2">
      <c r="AT1404">
        <v>1397</v>
      </c>
      <c r="AU1404" s="12">
        <v>-7.3939264531421927</v>
      </c>
      <c r="AV1404" s="12">
        <v>7.0023785347110055</v>
      </c>
      <c r="AW1404" s="12">
        <v>-21.129591691462487</v>
      </c>
    </row>
    <row r="1405" spans="46:49" x14ac:dyDescent="0.2">
      <c r="AT1405">
        <v>1398</v>
      </c>
      <c r="AU1405" s="12">
        <v>2.2086354404281812</v>
      </c>
      <c r="AV1405" s="12">
        <v>-7.3574265512988601</v>
      </c>
      <c r="AW1405" s="12">
        <v>-36.536705323423412</v>
      </c>
    </row>
    <row r="1406" spans="46:49" x14ac:dyDescent="0.2">
      <c r="AT1406">
        <v>1399</v>
      </c>
      <c r="AU1406" s="12">
        <v>-1.9106108483589272</v>
      </c>
      <c r="AV1406" s="12">
        <v>-11.028738055909498</v>
      </c>
      <c r="AW1406" s="12">
        <v>-12.997060555054519</v>
      </c>
    </row>
    <row r="1407" spans="46:49" x14ac:dyDescent="0.2">
      <c r="AT1407">
        <v>1400</v>
      </c>
      <c r="AU1407" s="12">
        <v>5.6087211313136898</v>
      </c>
      <c r="AV1407" s="12">
        <v>-0.39714315795508431</v>
      </c>
      <c r="AW1407" s="12">
        <v>8.6541355611448392</v>
      </c>
    </row>
    <row r="1408" spans="46:49" x14ac:dyDescent="0.2">
      <c r="AT1408">
        <v>1401</v>
      </c>
      <c r="AU1408" s="12">
        <v>-0.98574859067368725</v>
      </c>
      <c r="AV1408" s="12">
        <v>2.4230838503729148</v>
      </c>
      <c r="AW1408" s="12">
        <v>-21.23326809863735</v>
      </c>
    </row>
    <row r="1409" spans="46:49" x14ac:dyDescent="0.2">
      <c r="AT1409">
        <v>1402</v>
      </c>
      <c r="AU1409" s="12">
        <v>0.15156274072570303</v>
      </c>
      <c r="AV1409" s="12">
        <v>-21.014358518994122</v>
      </c>
      <c r="AW1409" s="12">
        <v>49.236885439585357</v>
      </c>
    </row>
    <row r="1410" spans="46:49" x14ac:dyDescent="0.2">
      <c r="AT1410">
        <v>1403</v>
      </c>
      <c r="AU1410" s="12">
        <v>3.029712038042744</v>
      </c>
      <c r="AV1410" s="12">
        <v>-10.955120597830735</v>
      </c>
      <c r="AW1410" s="12">
        <v>4.4553575654912869</v>
      </c>
    </row>
    <row r="1411" spans="46:49" x14ac:dyDescent="0.2">
      <c r="AT1411">
        <v>1404</v>
      </c>
      <c r="AU1411" s="12">
        <v>1.5729546867267974</v>
      </c>
      <c r="AV1411" s="12">
        <v>-9.9459934912725192</v>
      </c>
      <c r="AW1411" s="12">
        <v>-43.670731821795897</v>
      </c>
    </row>
    <row r="1412" spans="46:49" x14ac:dyDescent="0.2">
      <c r="AT1412">
        <v>1405</v>
      </c>
      <c r="AU1412" s="12">
        <v>12.122149747735238</v>
      </c>
      <c r="AV1412" s="12">
        <v>16.93236648523429</v>
      </c>
      <c r="AW1412" s="12">
        <v>-30.190119129769187</v>
      </c>
    </row>
    <row r="1413" spans="46:49" x14ac:dyDescent="0.2">
      <c r="AT1413">
        <v>1406</v>
      </c>
      <c r="AU1413" s="12">
        <v>-3.9796053929398751</v>
      </c>
      <c r="AV1413" s="12">
        <v>11.494925214284043</v>
      </c>
      <c r="AW1413" s="12">
        <v>-7.362884444053277</v>
      </c>
    </row>
    <row r="1414" spans="46:49" x14ac:dyDescent="0.2">
      <c r="AT1414">
        <v>1407</v>
      </c>
      <c r="AU1414" s="12">
        <v>-38.231505840859491</v>
      </c>
      <c r="AV1414" s="12">
        <v>-2.6830849119854476</v>
      </c>
      <c r="AW1414" s="12">
        <v>-28.372726907406769</v>
      </c>
    </row>
    <row r="1415" spans="46:49" x14ac:dyDescent="0.2">
      <c r="AT1415">
        <v>1408</v>
      </c>
      <c r="AU1415" s="12">
        <v>-5.1071683546752942</v>
      </c>
      <c r="AV1415" s="12">
        <v>4.9823318676681474</v>
      </c>
      <c r="AW1415" s="12">
        <v>-5.4910733307777813</v>
      </c>
    </row>
    <row r="1416" spans="46:49" x14ac:dyDescent="0.2">
      <c r="AT1416">
        <v>1409</v>
      </c>
      <c r="AU1416" s="12">
        <v>-4.0086511668834257</v>
      </c>
      <c r="AV1416" s="12">
        <v>-12.55385845608358</v>
      </c>
      <c r="AW1416" s="12">
        <v>2.6587190142543151</v>
      </c>
    </row>
    <row r="1417" spans="46:49" x14ac:dyDescent="0.2">
      <c r="AT1417">
        <v>1410</v>
      </c>
      <c r="AU1417" s="12">
        <v>0.67116434864796004</v>
      </c>
      <c r="AV1417" s="12">
        <v>-7.1324431295445185</v>
      </c>
      <c r="AW1417" s="12">
        <v>7.8536259675623779</v>
      </c>
    </row>
    <row r="1418" spans="46:49" x14ac:dyDescent="0.2">
      <c r="AT1418">
        <v>1411</v>
      </c>
      <c r="AU1418" s="12">
        <v>7.6079446912377851</v>
      </c>
      <c r="AV1418" s="12">
        <v>-21.379681947302789</v>
      </c>
      <c r="AW1418" s="12">
        <v>2.2721726171618313</v>
      </c>
    </row>
    <row r="1419" spans="46:49" x14ac:dyDescent="0.2">
      <c r="AT1419">
        <v>1412</v>
      </c>
      <c r="AU1419" s="12">
        <v>-8.4031253051314376</v>
      </c>
      <c r="AV1419" s="12">
        <v>-7.6956093538244597</v>
      </c>
      <c r="AW1419" s="12">
        <v>7.9373422632128481</v>
      </c>
    </row>
    <row r="1420" spans="46:49" x14ac:dyDescent="0.2">
      <c r="AT1420">
        <v>1413</v>
      </c>
      <c r="AU1420" s="12">
        <v>-6.1676892171624553</v>
      </c>
      <c r="AV1420" s="12">
        <v>-15.386388242184424</v>
      </c>
      <c r="AW1420" s="12">
        <v>20.157908357199133</v>
      </c>
    </row>
    <row r="1421" spans="46:49" x14ac:dyDescent="0.2">
      <c r="AT1421">
        <v>1414</v>
      </c>
      <c r="AU1421" s="12">
        <v>-3.5320737955674266</v>
      </c>
      <c r="AV1421" s="12">
        <v>-8.57455641851225</v>
      </c>
      <c r="AW1421" s="12">
        <v>7.1153137525108532</v>
      </c>
    </row>
    <row r="1422" spans="46:49" x14ac:dyDescent="0.2">
      <c r="AT1422">
        <v>1415</v>
      </c>
      <c r="AU1422" s="12">
        <v>4.9614993718538329E-2</v>
      </c>
      <c r="AV1422" s="12">
        <v>36.629762313933114</v>
      </c>
      <c r="AW1422" s="12">
        <v>-16.112092022633615</v>
      </c>
    </row>
    <row r="1423" spans="46:49" x14ac:dyDescent="0.2">
      <c r="AT1423">
        <v>1416</v>
      </c>
      <c r="AU1423" s="12">
        <v>1.6237625330166774</v>
      </c>
      <c r="AV1423" s="12">
        <v>-22.038908646589075</v>
      </c>
      <c r="AW1423" s="12">
        <v>14.328806398951036</v>
      </c>
    </row>
    <row r="1424" spans="46:49" x14ac:dyDescent="0.2">
      <c r="AT1424">
        <v>1417</v>
      </c>
      <c r="AU1424" s="12">
        <v>-3.7550042324950543</v>
      </c>
      <c r="AV1424" s="12">
        <v>3.8922449081903996</v>
      </c>
      <c r="AW1424" s="12">
        <v>-43.780955382698082</v>
      </c>
    </row>
    <row r="1425" spans="46:49" x14ac:dyDescent="0.2">
      <c r="AT1425">
        <v>1418</v>
      </c>
      <c r="AU1425" s="12">
        <v>-5.8359465757834785</v>
      </c>
      <c r="AV1425" s="12">
        <v>17.588324803961232</v>
      </c>
      <c r="AW1425" s="12">
        <v>-45.349654617966657</v>
      </c>
    </row>
    <row r="1426" spans="46:49" x14ac:dyDescent="0.2">
      <c r="AT1426">
        <v>1419</v>
      </c>
      <c r="AU1426" s="12">
        <v>1.3346533543268633</v>
      </c>
      <c r="AV1426" s="12">
        <v>-15.452753079801315</v>
      </c>
      <c r="AW1426" s="12">
        <v>-4.8899864054496653</v>
      </c>
    </row>
    <row r="1427" spans="46:49" x14ac:dyDescent="0.2">
      <c r="AT1427">
        <v>1420</v>
      </c>
      <c r="AU1427" s="12">
        <v>-18.117740963036336</v>
      </c>
      <c r="AV1427" s="12">
        <v>-1.7645651055955875</v>
      </c>
      <c r="AW1427" s="12">
        <v>6.6045188215449553</v>
      </c>
    </row>
    <row r="1428" spans="46:49" x14ac:dyDescent="0.2">
      <c r="AT1428">
        <v>1421</v>
      </c>
      <c r="AU1428" s="12">
        <v>-4.6522300474867144</v>
      </c>
      <c r="AV1428" s="12">
        <v>-12.05892996587651</v>
      </c>
      <c r="AW1428" s="12">
        <v>6.5293000634342873</v>
      </c>
    </row>
    <row r="1429" spans="46:49" x14ac:dyDescent="0.2">
      <c r="AT1429">
        <v>1422</v>
      </c>
      <c r="AU1429" s="12">
        <v>4.3736630107855001</v>
      </c>
      <c r="AV1429" s="12">
        <v>-3.6887392699092612</v>
      </c>
      <c r="AW1429" s="12">
        <v>0.17976568523101119</v>
      </c>
    </row>
    <row r="1430" spans="46:49" x14ac:dyDescent="0.2">
      <c r="AT1430">
        <v>1423</v>
      </c>
      <c r="AU1430" s="12">
        <v>-2.5869672699168875</v>
      </c>
      <c r="AV1430" s="12">
        <v>13.046705748700509</v>
      </c>
      <c r="AW1430" s="12">
        <v>6.3430555570091158</v>
      </c>
    </row>
    <row r="1431" spans="46:49" x14ac:dyDescent="0.2">
      <c r="AT1431">
        <v>1424</v>
      </c>
      <c r="AU1431" s="12">
        <v>0.44225249443421771</v>
      </c>
      <c r="AV1431" s="12">
        <v>1.5846871529629838</v>
      </c>
      <c r="AW1431" s="12">
        <v>27.168686906038079</v>
      </c>
    </row>
    <row r="1432" spans="46:49" x14ac:dyDescent="0.2">
      <c r="AT1432">
        <v>1425</v>
      </c>
      <c r="AU1432" s="12">
        <v>3.2768702944169155</v>
      </c>
      <c r="AV1432" s="12">
        <v>2.0136389511144879</v>
      </c>
      <c r="AW1432" s="12">
        <v>1.5350187073906121</v>
      </c>
    </row>
    <row r="1433" spans="46:49" x14ac:dyDescent="0.2">
      <c r="AT1433">
        <v>1426</v>
      </c>
      <c r="AU1433" s="12">
        <v>1.4452530966703216</v>
      </c>
      <c r="AV1433" s="12">
        <v>-4.5870586595070852</v>
      </c>
      <c r="AW1433" s="12">
        <v>-0.51836077755211085</v>
      </c>
    </row>
    <row r="1434" spans="46:49" x14ac:dyDescent="0.2">
      <c r="AT1434">
        <v>1427</v>
      </c>
      <c r="AU1434" s="12">
        <v>9.015622437984943</v>
      </c>
      <c r="AV1434" s="12">
        <v>-6.4901009455389609</v>
      </c>
      <c r="AW1434" s="12">
        <v>16.21767459755792</v>
      </c>
    </row>
    <row r="1435" spans="46:49" x14ac:dyDescent="0.2">
      <c r="AT1435">
        <v>1428</v>
      </c>
      <c r="AU1435" s="12">
        <v>0.78409520961985613</v>
      </c>
      <c r="AV1435" s="12">
        <v>-10.26327987804941</v>
      </c>
      <c r="AW1435" s="12">
        <v>10.993218383053861</v>
      </c>
    </row>
    <row r="1436" spans="46:49" x14ac:dyDescent="0.2">
      <c r="AT1436">
        <v>1429</v>
      </c>
      <c r="AU1436" s="12">
        <v>-1.8730917652999926</v>
      </c>
      <c r="AV1436" s="12">
        <v>-21.284152668477702</v>
      </c>
      <c r="AW1436" s="12">
        <v>1.724142591158794</v>
      </c>
    </row>
    <row r="1437" spans="46:49" x14ac:dyDescent="0.2">
      <c r="AT1437">
        <v>1430</v>
      </c>
      <c r="AU1437" s="12">
        <v>5.861476746272861</v>
      </c>
      <c r="AV1437" s="12">
        <v>-11.824381294233593</v>
      </c>
      <c r="AW1437" s="12">
        <v>25.618822998163452</v>
      </c>
    </row>
    <row r="1438" spans="46:49" x14ac:dyDescent="0.2">
      <c r="AT1438">
        <v>1431</v>
      </c>
      <c r="AU1438" s="12">
        <v>-12.808828929876929</v>
      </c>
      <c r="AV1438" s="12">
        <v>-3.5412967696734921</v>
      </c>
      <c r="AW1438" s="12">
        <v>-18.856991705230019</v>
      </c>
    </row>
    <row r="1439" spans="46:49" x14ac:dyDescent="0.2">
      <c r="AT1439">
        <v>1432</v>
      </c>
      <c r="AU1439" s="12">
        <v>0.31351433821661601</v>
      </c>
      <c r="AV1439" s="12">
        <v>-12.716893382067557</v>
      </c>
      <c r="AW1439" s="12">
        <v>-26.012673771025138</v>
      </c>
    </row>
    <row r="1440" spans="46:49" x14ac:dyDescent="0.2">
      <c r="AT1440">
        <v>1433</v>
      </c>
      <c r="AU1440" s="12">
        <v>-2.4475998016770761</v>
      </c>
      <c r="AV1440" s="12">
        <v>5.5830325650807522</v>
      </c>
      <c r="AW1440" s="12">
        <v>-22.071123791605718</v>
      </c>
    </row>
    <row r="1441" spans="46:49" x14ac:dyDescent="0.2">
      <c r="AT1441">
        <v>1434</v>
      </c>
      <c r="AU1441" s="12">
        <v>-5.1643736544110741</v>
      </c>
      <c r="AV1441" s="12">
        <v>-13.04711873691298</v>
      </c>
      <c r="AW1441" s="12">
        <v>-3.0572233772719493</v>
      </c>
    </row>
    <row r="1442" spans="46:49" x14ac:dyDescent="0.2">
      <c r="AT1442">
        <v>1435</v>
      </c>
      <c r="AU1442" s="12">
        <v>1.6369664724224144</v>
      </c>
      <c r="AV1442" s="12">
        <v>13.452791396070214</v>
      </c>
      <c r="AW1442" s="12">
        <v>-0.35300548959032579</v>
      </c>
    </row>
    <row r="1443" spans="46:49" x14ac:dyDescent="0.2">
      <c r="AT1443">
        <v>1436</v>
      </c>
      <c r="AU1443" s="12">
        <v>-5.8465787122973447</v>
      </c>
      <c r="AV1443" s="12">
        <v>-8.3644364981411901</v>
      </c>
      <c r="AW1443" s="12">
        <v>-14.781872921793358</v>
      </c>
    </row>
    <row r="1444" spans="46:49" x14ac:dyDescent="0.2">
      <c r="AT1444">
        <v>1437</v>
      </c>
      <c r="AU1444" s="12">
        <v>-0.826719591528146</v>
      </c>
      <c r="AV1444" s="12">
        <v>-13.859554117372229</v>
      </c>
      <c r="AW1444" s="12">
        <v>-40.661563021561832</v>
      </c>
    </row>
    <row r="1445" spans="46:49" x14ac:dyDescent="0.2">
      <c r="AT1445">
        <v>1438</v>
      </c>
      <c r="AU1445" s="12">
        <v>8.6669493100385893</v>
      </c>
      <c r="AV1445" s="12">
        <v>-5.3314114138005815</v>
      </c>
      <c r="AW1445" s="12">
        <v>-2.242348382323617</v>
      </c>
    </row>
    <row r="1446" spans="46:49" x14ac:dyDescent="0.2">
      <c r="AT1446">
        <v>1439</v>
      </c>
      <c r="AU1446" s="12">
        <v>3.2388106245171033</v>
      </c>
      <c r="AV1446" s="12">
        <v>3.6547027548234543</v>
      </c>
      <c r="AW1446" s="12">
        <v>-25.077282238257361</v>
      </c>
    </row>
    <row r="1447" spans="46:49" x14ac:dyDescent="0.2">
      <c r="AT1447">
        <v>1440</v>
      </c>
      <c r="AU1447" s="12">
        <v>2.9839604931142936</v>
      </c>
      <c r="AV1447" s="12">
        <v>-4.6563111593555027</v>
      </c>
      <c r="AW1447" s="12">
        <v>-1.8943356595192693</v>
      </c>
    </row>
    <row r="1448" spans="46:49" x14ac:dyDescent="0.2">
      <c r="AT1448">
        <v>1441</v>
      </c>
      <c r="AU1448" s="12">
        <v>-5.0204907019243477</v>
      </c>
      <c r="AV1448" s="12">
        <v>2.4792820619114626</v>
      </c>
      <c r="AW1448" s="12">
        <v>-9.8512648607595086</v>
      </c>
    </row>
    <row r="1449" spans="46:49" x14ac:dyDescent="0.2">
      <c r="AT1449">
        <v>1442</v>
      </c>
      <c r="AU1449" s="12">
        <v>2.9830860005012636</v>
      </c>
      <c r="AV1449" s="12">
        <v>-4.5345979645577916</v>
      </c>
      <c r="AW1449" s="12">
        <v>-28.144973531398811</v>
      </c>
    </row>
    <row r="1450" spans="46:49" x14ac:dyDescent="0.2">
      <c r="AT1450">
        <v>1443</v>
      </c>
      <c r="AU1450" s="12">
        <v>-6.1846705008024099</v>
      </c>
      <c r="AV1450" s="12">
        <v>10.192443872751516</v>
      </c>
      <c r="AW1450" s="12">
        <v>-26.159350703997397</v>
      </c>
    </row>
    <row r="1451" spans="46:49" x14ac:dyDescent="0.2">
      <c r="AT1451">
        <v>1444</v>
      </c>
      <c r="AU1451" s="12">
        <v>3.0302769869510242</v>
      </c>
      <c r="AV1451" s="12">
        <v>-28.164916964923719</v>
      </c>
      <c r="AW1451" s="12">
        <v>3.1088887049911316</v>
      </c>
    </row>
    <row r="1452" spans="46:49" x14ac:dyDescent="0.2">
      <c r="AT1452">
        <v>1445</v>
      </c>
      <c r="AU1452" s="12">
        <v>3.6834446943799595</v>
      </c>
      <c r="AV1452" s="12">
        <v>-9.1037884133055478</v>
      </c>
      <c r="AW1452" s="12">
        <v>-30.33724661002055</v>
      </c>
    </row>
    <row r="1453" spans="46:49" x14ac:dyDescent="0.2">
      <c r="AT1453">
        <v>1446</v>
      </c>
      <c r="AU1453" s="12">
        <v>0.87225545225827261</v>
      </c>
      <c r="AV1453" s="12">
        <v>14.594844531992104</v>
      </c>
      <c r="AW1453" s="12">
        <v>8.4329607482764235</v>
      </c>
    </row>
    <row r="1454" spans="46:49" x14ac:dyDescent="0.2">
      <c r="AT1454">
        <v>1447</v>
      </c>
      <c r="AU1454" s="12">
        <v>-4.823333204672001</v>
      </c>
      <c r="AV1454" s="12">
        <v>4.984750424764278</v>
      </c>
      <c r="AW1454" s="12">
        <v>0.15111167247152577</v>
      </c>
    </row>
    <row r="1455" spans="46:49" x14ac:dyDescent="0.2">
      <c r="AT1455">
        <v>1448</v>
      </c>
      <c r="AU1455" s="12">
        <v>-6.3836263590484101</v>
      </c>
      <c r="AV1455" s="12">
        <v>-8.6073140472360734</v>
      </c>
      <c r="AW1455" s="12">
        <v>-135.30892480009913</v>
      </c>
    </row>
    <row r="1456" spans="46:49" x14ac:dyDescent="0.2">
      <c r="AT1456">
        <v>1449</v>
      </c>
      <c r="AU1456" s="12">
        <v>-5.5477721946850611</v>
      </c>
      <c r="AV1456" s="12">
        <v>7.1890903155170189</v>
      </c>
      <c r="AW1456" s="12">
        <v>12.08890924917816</v>
      </c>
    </row>
    <row r="1457" spans="46:49" x14ac:dyDescent="0.2">
      <c r="AT1457">
        <v>1450</v>
      </c>
      <c r="AU1457" s="12">
        <v>-1.4525794008741695</v>
      </c>
      <c r="AV1457" s="12">
        <v>27.84973480827751</v>
      </c>
      <c r="AW1457" s="12">
        <v>-7.5796560672894433</v>
      </c>
    </row>
    <row r="1458" spans="46:49" x14ac:dyDescent="0.2">
      <c r="AT1458">
        <v>1451</v>
      </c>
      <c r="AU1458" s="12">
        <v>-3.0117915118780707</v>
      </c>
      <c r="AV1458" s="12">
        <v>-9.1658457311485027</v>
      </c>
      <c r="AW1458" s="12">
        <v>-3.0957281273310664</v>
      </c>
    </row>
    <row r="1459" spans="46:49" x14ac:dyDescent="0.2">
      <c r="AT1459">
        <v>1452</v>
      </c>
      <c r="AU1459" s="12">
        <v>7.2883756967726017</v>
      </c>
      <c r="AV1459" s="12">
        <v>-1.8013240011476102</v>
      </c>
      <c r="AW1459" s="12">
        <v>-0.99983417874334457</v>
      </c>
    </row>
    <row r="1460" spans="46:49" x14ac:dyDescent="0.2">
      <c r="AT1460">
        <v>1453</v>
      </c>
      <c r="AU1460" s="12">
        <v>7.498458545204425</v>
      </c>
      <c r="AV1460" s="12">
        <v>-28.465841373006981</v>
      </c>
      <c r="AW1460" s="12">
        <v>-1.0713664381910877</v>
      </c>
    </row>
    <row r="1461" spans="46:49" x14ac:dyDescent="0.2">
      <c r="AT1461">
        <v>1454</v>
      </c>
      <c r="AU1461" s="12">
        <v>3.8401547730974221</v>
      </c>
      <c r="AV1461" s="12">
        <v>-32.07055648164053</v>
      </c>
      <c r="AW1461" s="12">
        <v>11.110913496496712</v>
      </c>
    </row>
    <row r="1462" spans="46:49" x14ac:dyDescent="0.2">
      <c r="AT1462">
        <v>1455</v>
      </c>
      <c r="AU1462" s="12">
        <v>4.2236400082702881</v>
      </c>
      <c r="AV1462" s="12">
        <v>-5.705975118652538</v>
      </c>
      <c r="AW1462" s="12">
        <v>3.811070715124131</v>
      </c>
    </row>
    <row r="1463" spans="46:49" x14ac:dyDescent="0.2">
      <c r="AT1463">
        <v>1456</v>
      </c>
      <c r="AU1463" s="12">
        <v>-0.1607517090252199</v>
      </c>
      <c r="AV1463" s="12">
        <v>-15.047227286932443</v>
      </c>
      <c r="AW1463" s="12">
        <v>29.099236801945462</v>
      </c>
    </row>
    <row r="1464" spans="46:49" x14ac:dyDescent="0.2">
      <c r="AT1464">
        <v>1457</v>
      </c>
      <c r="AU1464" s="12">
        <v>-0.17283249048439644</v>
      </c>
      <c r="AV1464" s="12">
        <v>15.362796660952844</v>
      </c>
      <c r="AW1464" s="12">
        <v>1.3389451645082424</v>
      </c>
    </row>
    <row r="1465" spans="46:49" x14ac:dyDescent="0.2">
      <c r="AT1465">
        <v>1458</v>
      </c>
      <c r="AU1465" s="12">
        <v>0.93505257688771992</v>
      </c>
      <c r="AV1465" s="12">
        <v>-23.195771337508798</v>
      </c>
      <c r="AW1465" s="12">
        <v>-12.566405846926505</v>
      </c>
    </row>
    <row r="1466" spans="46:49" x14ac:dyDescent="0.2">
      <c r="AT1466">
        <v>1459</v>
      </c>
      <c r="AU1466" s="12">
        <v>2.6188184835212764</v>
      </c>
      <c r="AV1466" s="12">
        <v>-17.452304426636342</v>
      </c>
      <c r="AW1466" s="12">
        <v>-44.105201104933336</v>
      </c>
    </row>
    <row r="1467" spans="46:49" x14ac:dyDescent="0.2">
      <c r="AT1467">
        <v>1460</v>
      </c>
      <c r="AU1467" s="12">
        <v>-5.7522324200310706</v>
      </c>
      <c r="AV1467" s="12">
        <v>41.543795993929358</v>
      </c>
      <c r="AW1467" s="12">
        <v>-21.64999797898432</v>
      </c>
    </row>
    <row r="1468" spans="46:49" x14ac:dyDescent="0.2">
      <c r="AT1468">
        <v>1461</v>
      </c>
      <c r="AU1468" s="12">
        <v>1.9636330040959522</v>
      </c>
      <c r="AV1468" s="12">
        <v>-44.287415636931314</v>
      </c>
      <c r="AW1468" s="12">
        <v>-2.3902994512906179</v>
      </c>
    </row>
    <row r="1469" spans="46:49" x14ac:dyDescent="0.2">
      <c r="AT1469">
        <v>1462</v>
      </c>
      <c r="AU1469" s="12">
        <v>3.0761582479782499</v>
      </c>
      <c r="AV1469" s="12">
        <v>2.6365406160215126</v>
      </c>
      <c r="AW1469" s="12">
        <v>9.4296327443975709</v>
      </c>
    </row>
    <row r="1470" spans="46:49" x14ac:dyDescent="0.2">
      <c r="AT1470">
        <v>1463</v>
      </c>
      <c r="AU1470" s="12">
        <v>0.34115542439369978</v>
      </c>
      <c r="AV1470" s="12">
        <v>-1.2384485093354041</v>
      </c>
      <c r="AW1470" s="12">
        <v>-65.057586591140335</v>
      </c>
    </row>
    <row r="1471" spans="46:49" x14ac:dyDescent="0.2">
      <c r="AT1471">
        <v>1464</v>
      </c>
      <c r="AU1471" s="12">
        <v>-0.21803390601698946</v>
      </c>
      <c r="AV1471" s="12">
        <v>-2.4846317657110886</v>
      </c>
      <c r="AW1471" s="12">
        <v>1.3985380325982926</v>
      </c>
    </row>
    <row r="1472" spans="46:49" x14ac:dyDescent="0.2">
      <c r="AT1472">
        <v>1465</v>
      </c>
      <c r="AU1472" s="12">
        <v>-2.6971718572278425</v>
      </c>
      <c r="AV1472" s="12">
        <v>23.083699776601236</v>
      </c>
      <c r="AW1472" s="12">
        <v>5.7271770267767597</v>
      </c>
    </row>
    <row r="1473" spans="46:49" x14ac:dyDescent="0.2">
      <c r="AT1473">
        <v>1466</v>
      </c>
      <c r="AU1473" s="12">
        <v>-3.0368412480309428</v>
      </c>
      <c r="AV1473" s="12">
        <v>15.239742438453501</v>
      </c>
      <c r="AW1473" s="12">
        <v>-16.828559718085984</v>
      </c>
    </row>
    <row r="1474" spans="46:49" x14ac:dyDescent="0.2">
      <c r="AT1474">
        <v>1467</v>
      </c>
      <c r="AU1474" s="12">
        <v>-9.6278815157554298</v>
      </c>
      <c r="AV1474" s="12">
        <v>7.5604774117433804</v>
      </c>
      <c r="AW1474" s="12">
        <v>-10.4693064355448</v>
      </c>
    </row>
    <row r="1475" spans="46:49" x14ac:dyDescent="0.2">
      <c r="AT1475">
        <v>1468</v>
      </c>
      <c r="AU1475" s="12">
        <v>-1.4628908033355759</v>
      </c>
      <c r="AV1475" s="12">
        <v>-31.861544163396143</v>
      </c>
      <c r="AW1475" s="12">
        <v>18.823929890548598</v>
      </c>
    </row>
    <row r="1476" spans="46:49" x14ac:dyDescent="0.2">
      <c r="AT1476">
        <v>1469</v>
      </c>
      <c r="AU1476" s="12">
        <v>-7.6144395682706964E-2</v>
      </c>
      <c r="AV1476" s="12">
        <v>-20.532227454950117</v>
      </c>
      <c r="AW1476" s="12">
        <v>-0.78819117404993078</v>
      </c>
    </row>
    <row r="1477" spans="46:49" x14ac:dyDescent="0.2">
      <c r="AT1477">
        <v>1470</v>
      </c>
      <c r="AU1477" s="12">
        <v>8.0893354854073927</v>
      </c>
      <c r="AV1477" s="12">
        <v>-0.17855838253556261</v>
      </c>
      <c r="AW1477" s="12">
        <v>8.1344933920072489</v>
      </c>
    </row>
    <row r="1478" spans="46:49" x14ac:dyDescent="0.2">
      <c r="AT1478">
        <v>1471</v>
      </c>
      <c r="AU1478" s="12">
        <v>5.5791513767946057</v>
      </c>
      <c r="AV1478" s="12">
        <v>-15.604191739065437</v>
      </c>
      <c r="AW1478" s="12">
        <v>-9.4871025603461483</v>
      </c>
    </row>
    <row r="1479" spans="46:49" x14ac:dyDescent="0.2">
      <c r="AT1479">
        <v>1472</v>
      </c>
      <c r="AU1479" s="12">
        <v>6.0827170201111898</v>
      </c>
      <c r="AV1479" s="12">
        <v>-11.017833772863105</v>
      </c>
      <c r="AW1479" s="12">
        <v>-11.662117102560337</v>
      </c>
    </row>
    <row r="1480" spans="46:49" x14ac:dyDescent="0.2">
      <c r="AT1480">
        <v>1473</v>
      </c>
      <c r="AU1480" s="12">
        <v>5.3012072360680502</v>
      </c>
      <c r="AV1480" s="12">
        <v>-3.9730216091161981</v>
      </c>
      <c r="AW1480" s="12">
        <v>-52.815186425742674</v>
      </c>
    </row>
    <row r="1481" spans="46:49" x14ac:dyDescent="0.2">
      <c r="AT1481">
        <v>1474</v>
      </c>
      <c r="AU1481" s="12">
        <v>1.642502358293457</v>
      </c>
      <c r="AV1481" s="12">
        <v>-35.880490640605686</v>
      </c>
      <c r="AW1481" s="12">
        <v>3.0373670179876751</v>
      </c>
    </row>
    <row r="1482" spans="46:49" x14ac:dyDescent="0.2">
      <c r="AT1482">
        <v>1475</v>
      </c>
      <c r="AU1482" s="12">
        <v>4.3134944019917851</v>
      </c>
      <c r="AV1482" s="12">
        <v>-12.969775831224675</v>
      </c>
      <c r="AW1482" s="12">
        <v>-12.243812115697407</v>
      </c>
    </row>
    <row r="1483" spans="46:49" x14ac:dyDescent="0.2">
      <c r="AT1483">
        <v>1476</v>
      </c>
      <c r="AU1483" s="12">
        <v>-1.9814501328012544</v>
      </c>
      <c r="AV1483" s="12">
        <v>-3.4368186183837155</v>
      </c>
      <c r="AW1483" s="12">
        <v>-53.939671742303396</v>
      </c>
    </row>
    <row r="1484" spans="46:49" x14ac:dyDescent="0.2">
      <c r="AT1484">
        <v>1477</v>
      </c>
      <c r="AU1484" s="12">
        <v>-0.60246537459281957</v>
      </c>
      <c r="AV1484" s="12">
        <v>-2.6488486764325465</v>
      </c>
      <c r="AW1484" s="12">
        <v>6.4611355047943437</v>
      </c>
    </row>
    <row r="1485" spans="46:49" x14ac:dyDescent="0.2">
      <c r="AT1485">
        <v>1478</v>
      </c>
      <c r="AU1485" s="12">
        <v>2.1139609360156668</v>
      </c>
      <c r="AV1485" s="12">
        <v>-4.2594394298087641</v>
      </c>
      <c r="AW1485" s="12">
        <v>7.6589712854898639</v>
      </c>
    </row>
    <row r="1486" spans="46:49" x14ac:dyDescent="0.2">
      <c r="AT1486">
        <v>1479</v>
      </c>
      <c r="AU1486" s="12">
        <v>7.332830565162844</v>
      </c>
      <c r="AV1486" s="12">
        <v>-15.183114571782431</v>
      </c>
      <c r="AW1486" s="12">
        <v>-5.1473209478159054</v>
      </c>
    </row>
    <row r="1487" spans="46:49" x14ac:dyDescent="0.2">
      <c r="AT1487">
        <v>1480</v>
      </c>
      <c r="AU1487" s="12">
        <v>7.314556653118065</v>
      </c>
      <c r="AV1487" s="12">
        <v>-6.2812509546291961</v>
      </c>
      <c r="AW1487" s="12">
        <v>-57.46930911868585</v>
      </c>
    </row>
    <row r="1488" spans="46:49" x14ac:dyDescent="0.2">
      <c r="AT1488">
        <v>1481</v>
      </c>
      <c r="AU1488" s="12">
        <v>-1.4549151667793638</v>
      </c>
      <c r="AV1488" s="12">
        <v>8.2459844095888073</v>
      </c>
      <c r="AW1488" s="12">
        <v>-11.606292422636672</v>
      </c>
    </row>
    <row r="1489" spans="46:49" x14ac:dyDescent="0.2">
      <c r="AT1489">
        <v>1482</v>
      </c>
      <c r="AU1489" s="12">
        <v>-3.269624402764387</v>
      </c>
      <c r="AV1489" s="12">
        <v>-1.6565083254478061</v>
      </c>
      <c r="AW1489" s="12">
        <v>-25.987094833370897</v>
      </c>
    </row>
    <row r="1490" spans="46:49" x14ac:dyDescent="0.2">
      <c r="AT1490">
        <v>1483</v>
      </c>
      <c r="AU1490" s="12">
        <v>11.175585650174151</v>
      </c>
      <c r="AV1490" s="12">
        <v>3.0469190255057064</v>
      </c>
      <c r="AW1490" s="12">
        <v>4.1491566816627632</v>
      </c>
    </row>
    <row r="1491" spans="46:49" x14ac:dyDescent="0.2">
      <c r="AT1491">
        <v>1484</v>
      </c>
      <c r="AU1491" s="12">
        <v>6.5081811762569002</v>
      </c>
      <c r="AV1491" s="12">
        <v>-4.5628384778089357</v>
      </c>
      <c r="AW1491" s="12">
        <v>-3.9722048934162331</v>
      </c>
    </row>
    <row r="1492" spans="46:49" x14ac:dyDescent="0.2">
      <c r="AT1492">
        <v>1485</v>
      </c>
      <c r="AU1492" s="12">
        <v>2.8362906643129016E-2</v>
      </c>
      <c r="AV1492" s="12">
        <v>-0.2731324434342588</v>
      </c>
      <c r="AW1492" s="12">
        <v>-31.694328391436738</v>
      </c>
    </row>
    <row r="1493" spans="46:49" x14ac:dyDescent="0.2">
      <c r="AT1493">
        <v>1486</v>
      </c>
      <c r="AU1493" s="12">
        <v>11.03819749439919</v>
      </c>
      <c r="AV1493" s="12">
        <v>-4.784170599446238</v>
      </c>
      <c r="AW1493" s="12">
        <v>-6.5156700330705766</v>
      </c>
    </row>
    <row r="1494" spans="46:49" x14ac:dyDescent="0.2">
      <c r="AT1494">
        <v>1487</v>
      </c>
      <c r="AU1494" s="12">
        <v>1.1784671133619389</v>
      </c>
      <c r="AV1494" s="12">
        <v>5.8699126880887924</v>
      </c>
      <c r="AW1494" s="12">
        <v>-25.414173774075298</v>
      </c>
    </row>
    <row r="1495" spans="46:49" x14ac:dyDescent="0.2">
      <c r="AT1495">
        <v>1488</v>
      </c>
      <c r="AU1495" s="12">
        <v>-3.1639219566194137</v>
      </c>
      <c r="AV1495" s="12">
        <v>-32.339227408637953</v>
      </c>
      <c r="AW1495" s="12">
        <v>17.321701787549724</v>
      </c>
    </row>
    <row r="1496" spans="46:49" x14ac:dyDescent="0.2">
      <c r="AT1496">
        <v>1489</v>
      </c>
      <c r="AU1496" s="12">
        <v>-32.729071632830241</v>
      </c>
      <c r="AV1496" s="12">
        <v>-80.084330079034984</v>
      </c>
      <c r="AW1496" s="12">
        <v>-21.180739599884159</v>
      </c>
    </row>
    <row r="1497" spans="46:49" x14ac:dyDescent="0.2">
      <c r="AT1497">
        <v>1490</v>
      </c>
      <c r="AU1497" s="12">
        <v>5.4739290352967185</v>
      </c>
      <c r="AV1497" s="12">
        <v>8.1450717009073745</v>
      </c>
      <c r="AW1497" s="12">
        <v>70.286775373502991</v>
      </c>
    </row>
    <row r="1498" spans="46:49" x14ac:dyDescent="0.2">
      <c r="AT1498">
        <v>1491</v>
      </c>
      <c r="AU1498" s="12">
        <v>-4.5657282264700987</v>
      </c>
      <c r="AV1498" s="12">
        <v>-1.1567862980983508</v>
      </c>
      <c r="AW1498" s="12">
        <v>23.590858133329824</v>
      </c>
    </row>
    <row r="1499" spans="46:49" x14ac:dyDescent="0.2">
      <c r="AT1499">
        <v>1492</v>
      </c>
      <c r="AU1499" s="12">
        <v>5.5332506018744656</v>
      </c>
      <c r="AV1499" s="12">
        <v>-9.7466561942557348</v>
      </c>
      <c r="AW1499" s="12">
        <v>-14.33597199584295</v>
      </c>
    </row>
    <row r="1500" spans="46:49" x14ac:dyDescent="0.2">
      <c r="AT1500">
        <v>1493</v>
      </c>
      <c r="AU1500" s="12">
        <v>4.6243342772985043</v>
      </c>
      <c r="AV1500" s="12">
        <v>-26.202949084600935</v>
      </c>
      <c r="AW1500" s="12">
        <v>-2.1043032606958421</v>
      </c>
    </row>
    <row r="1501" spans="46:49" x14ac:dyDescent="0.2">
      <c r="AT1501">
        <v>1494</v>
      </c>
      <c r="AU1501" s="12">
        <v>-4.4296207792495474</v>
      </c>
      <c r="AV1501" s="12">
        <v>8.3330729084085515</v>
      </c>
      <c r="AW1501" s="12">
        <v>-2.3077842463772766</v>
      </c>
    </row>
    <row r="1502" spans="46:49" x14ac:dyDescent="0.2">
      <c r="AT1502">
        <v>1495</v>
      </c>
      <c r="AU1502" s="12">
        <v>0.96802594262340347</v>
      </c>
      <c r="AV1502" s="12">
        <v>-5.2463929673222136</v>
      </c>
      <c r="AW1502" s="12">
        <v>-7.5493870405898669</v>
      </c>
    </row>
    <row r="1503" spans="46:49" x14ac:dyDescent="0.2">
      <c r="AT1503">
        <v>1496</v>
      </c>
      <c r="AU1503" s="12">
        <v>21.065454202782472</v>
      </c>
      <c r="AV1503" s="12">
        <v>-3.8250827530030569</v>
      </c>
      <c r="AW1503" s="12">
        <v>32.102142906077788</v>
      </c>
    </row>
    <row r="1504" spans="46:49" x14ac:dyDescent="0.2">
      <c r="AT1504">
        <v>1497</v>
      </c>
      <c r="AU1504" s="12">
        <v>1.8101891433754289</v>
      </c>
      <c r="AV1504" s="12">
        <v>1.4627684461979467</v>
      </c>
      <c r="AW1504" s="12">
        <v>-9.9680470585947933</v>
      </c>
    </row>
    <row r="1505" spans="46:49" x14ac:dyDescent="0.2">
      <c r="AT1505">
        <v>1498</v>
      </c>
      <c r="AU1505" s="12">
        <v>-4.2246817453545678</v>
      </c>
      <c r="AV1505" s="12">
        <v>-8.1840873198379978</v>
      </c>
      <c r="AW1505" s="12">
        <v>-39.149929197980065</v>
      </c>
    </row>
    <row r="1506" spans="46:49" x14ac:dyDescent="0.2">
      <c r="AT1506">
        <v>1499</v>
      </c>
      <c r="AU1506" s="12">
        <v>3.1623592155109961</v>
      </c>
      <c r="AV1506" s="12">
        <v>6.2266015346027705</v>
      </c>
      <c r="AW1506" s="12">
        <v>-17.424467237390939</v>
      </c>
    </row>
    <row r="1507" spans="46:49" x14ac:dyDescent="0.2">
      <c r="AT1507">
        <v>1500</v>
      </c>
      <c r="AU1507" s="12">
        <v>6.4080581078340799</v>
      </c>
      <c r="AV1507" s="12">
        <v>-5.2035242244992137</v>
      </c>
      <c r="AW1507" s="12">
        <v>11.472498517346153</v>
      </c>
    </row>
    <row r="1508" spans="46:49" x14ac:dyDescent="0.2">
      <c r="AT1508">
        <v>1501</v>
      </c>
      <c r="AU1508" s="12">
        <v>0.24223660352512405</v>
      </c>
      <c r="AV1508" s="12">
        <v>-27.003523799609432</v>
      </c>
      <c r="AW1508" s="12">
        <v>-18.288489759308817</v>
      </c>
    </row>
    <row r="1509" spans="46:49" x14ac:dyDescent="0.2">
      <c r="AT1509">
        <v>1502</v>
      </c>
      <c r="AU1509" s="12">
        <v>-6.5448165793570032</v>
      </c>
      <c r="AV1509" s="12">
        <v>41.889821329395076</v>
      </c>
      <c r="AW1509" s="12">
        <v>1.4960272295246271</v>
      </c>
    </row>
    <row r="1510" spans="46:49" x14ac:dyDescent="0.2">
      <c r="AT1510">
        <v>1503</v>
      </c>
      <c r="AU1510" s="12">
        <v>-4.0733176026306257</v>
      </c>
      <c r="AV1510" s="12">
        <v>0.53411610287046307</v>
      </c>
      <c r="AW1510" s="12">
        <v>48.177355498800672</v>
      </c>
    </row>
    <row r="1511" spans="46:49" x14ac:dyDescent="0.2">
      <c r="AT1511">
        <v>1504</v>
      </c>
      <c r="AU1511" s="12">
        <v>3.7870433972865243</v>
      </c>
      <c r="AV1511" s="12">
        <v>8.9745715710417269</v>
      </c>
      <c r="AW1511" s="12">
        <v>22.755250911317766</v>
      </c>
    </row>
    <row r="1512" spans="46:49" x14ac:dyDescent="0.2">
      <c r="AT1512">
        <v>1505</v>
      </c>
      <c r="AU1512" s="12">
        <v>-5.4985150167113783</v>
      </c>
      <c r="AV1512" s="12">
        <v>-0.43781047901186293</v>
      </c>
      <c r="AW1512" s="12">
        <v>-26.267935216512363</v>
      </c>
    </row>
    <row r="1513" spans="46:49" x14ac:dyDescent="0.2">
      <c r="AT1513">
        <v>1506</v>
      </c>
      <c r="AU1513" s="12">
        <v>0.94198170499340594</v>
      </c>
      <c r="AV1513" s="12">
        <v>18.995759323850617</v>
      </c>
      <c r="AW1513" s="12">
        <v>28.960922236209832</v>
      </c>
    </row>
    <row r="1514" spans="46:49" x14ac:dyDescent="0.2">
      <c r="AT1514">
        <v>1507</v>
      </c>
      <c r="AU1514" s="12">
        <v>-3.1951778137607771</v>
      </c>
      <c r="AV1514" s="12">
        <v>11.716600036885067</v>
      </c>
      <c r="AW1514" s="12">
        <v>-1.5925509636182236</v>
      </c>
    </row>
    <row r="1515" spans="46:49" x14ac:dyDescent="0.2">
      <c r="AT1515">
        <v>1508</v>
      </c>
      <c r="AU1515" s="12">
        <v>8.638299713737938</v>
      </c>
      <c r="AV1515" s="12">
        <v>-2.9427147536527212</v>
      </c>
      <c r="AW1515" s="12">
        <v>-59.529949314858733</v>
      </c>
    </row>
    <row r="1516" spans="46:49" x14ac:dyDescent="0.2">
      <c r="AT1516">
        <v>1509</v>
      </c>
      <c r="AU1516" s="12">
        <v>7.0697307859747571</v>
      </c>
      <c r="AV1516" s="12">
        <v>-29.720011548014202</v>
      </c>
      <c r="AW1516" s="12">
        <v>-9.1369208896664986</v>
      </c>
    </row>
    <row r="1517" spans="46:49" x14ac:dyDescent="0.2">
      <c r="AT1517">
        <v>1510</v>
      </c>
      <c r="AU1517" s="12">
        <v>7.4113399898386287</v>
      </c>
      <c r="AV1517" s="12">
        <v>-1.6153096265626323</v>
      </c>
      <c r="AW1517" s="12">
        <v>-10.931321412032855</v>
      </c>
    </row>
    <row r="1518" spans="46:49" x14ac:dyDescent="0.2">
      <c r="AT1518">
        <v>1511</v>
      </c>
      <c r="AU1518" s="12">
        <v>8.5254204858093026</v>
      </c>
      <c r="AV1518" s="12">
        <v>0.99389217040773059</v>
      </c>
      <c r="AW1518" s="12">
        <v>28.962183144449217</v>
      </c>
    </row>
    <row r="1519" spans="46:49" x14ac:dyDescent="0.2">
      <c r="AT1519">
        <v>1512</v>
      </c>
      <c r="AU1519" s="12">
        <v>5.359922986069158</v>
      </c>
      <c r="AV1519" s="12">
        <v>20.350003745218601</v>
      </c>
      <c r="AW1519" s="12">
        <v>-14.903891359287739</v>
      </c>
    </row>
    <row r="1520" spans="46:49" x14ac:dyDescent="0.2">
      <c r="AT1520">
        <v>1513</v>
      </c>
      <c r="AU1520" s="12">
        <v>3.9553761463118287</v>
      </c>
      <c r="AV1520" s="12">
        <v>-3.275672532242603</v>
      </c>
      <c r="AW1520" s="12">
        <v>-0.14469707060969028</v>
      </c>
    </row>
    <row r="1521" spans="46:49" x14ac:dyDescent="0.2">
      <c r="AT1521">
        <v>1514</v>
      </c>
      <c r="AU1521" s="12">
        <v>4.7306110157374137</v>
      </c>
      <c r="AV1521" s="12">
        <v>3.1307915422490056</v>
      </c>
      <c r="AW1521" s="12">
        <v>21.678207188425297</v>
      </c>
    </row>
    <row r="1522" spans="46:49" x14ac:dyDescent="0.2">
      <c r="AT1522">
        <v>1515</v>
      </c>
      <c r="AU1522" s="12">
        <v>-4.4613973206073156</v>
      </c>
      <c r="AV1522" s="12">
        <v>-32.180763771091776</v>
      </c>
      <c r="AW1522" s="12">
        <v>-8.6758616879573829</v>
      </c>
    </row>
    <row r="1523" spans="46:49" x14ac:dyDescent="0.2">
      <c r="AT1523">
        <v>1516</v>
      </c>
      <c r="AU1523" s="12">
        <v>-8.1883176895864995</v>
      </c>
      <c r="AV1523" s="12">
        <v>-8.4787594221986211</v>
      </c>
      <c r="AW1523" s="12">
        <v>-13.569688955460002</v>
      </c>
    </row>
    <row r="1524" spans="46:49" x14ac:dyDescent="0.2">
      <c r="AT1524">
        <v>1517</v>
      </c>
      <c r="AU1524" s="12">
        <v>2.5105942271869011</v>
      </c>
      <c r="AV1524" s="12">
        <v>-1.6061444699733818</v>
      </c>
      <c r="AW1524" s="12">
        <v>-11.019400049818698</v>
      </c>
    </row>
    <row r="1525" spans="46:49" x14ac:dyDescent="0.2">
      <c r="AT1525">
        <v>1518</v>
      </c>
      <c r="AU1525" s="12">
        <v>-3.2005243387453377</v>
      </c>
      <c r="AV1525" s="12">
        <v>-6.2900620141429666</v>
      </c>
      <c r="AW1525" s="12">
        <v>2.4961493974057896</v>
      </c>
    </row>
    <row r="1526" spans="46:49" x14ac:dyDescent="0.2">
      <c r="AT1526">
        <v>1519</v>
      </c>
      <c r="AU1526" s="12">
        <v>0.93754359642590024</v>
      </c>
      <c r="AV1526" s="12">
        <v>2.4647080263687675</v>
      </c>
      <c r="AW1526" s="12">
        <v>12.406985857159265</v>
      </c>
    </row>
    <row r="1527" spans="46:49" x14ac:dyDescent="0.2">
      <c r="AT1527">
        <v>1520</v>
      </c>
      <c r="AU1527" s="12">
        <v>-3.4837141880983706</v>
      </c>
      <c r="AV1527" s="12">
        <v>2.423251376020322</v>
      </c>
      <c r="AW1527" s="12">
        <v>8.2911006237361971</v>
      </c>
    </row>
    <row r="1528" spans="46:49" x14ac:dyDescent="0.2">
      <c r="AT1528">
        <v>1521</v>
      </c>
      <c r="AU1528" s="12">
        <v>0.58204860055028862</v>
      </c>
      <c r="AV1528" s="12">
        <v>-5.6780095829710895</v>
      </c>
      <c r="AW1528" s="12">
        <v>-2.9029844900946071</v>
      </c>
    </row>
    <row r="1529" spans="46:49" x14ac:dyDescent="0.2">
      <c r="AT1529">
        <v>1522</v>
      </c>
      <c r="AU1529" s="12">
        <v>15.075759955040176</v>
      </c>
      <c r="AV1529" s="12">
        <v>4.9224634111262233</v>
      </c>
      <c r="AW1529" s="12">
        <v>26.429865762537418</v>
      </c>
    </row>
    <row r="1530" spans="46:49" x14ac:dyDescent="0.2">
      <c r="AT1530">
        <v>1523</v>
      </c>
      <c r="AU1530" s="12">
        <v>1.8514804823248172</v>
      </c>
      <c r="AV1530" s="12">
        <v>13.027466536759647</v>
      </c>
      <c r="AW1530" s="12">
        <v>-12.285274710096424</v>
      </c>
    </row>
    <row r="1531" spans="46:49" x14ac:dyDescent="0.2">
      <c r="AT1531">
        <v>1524</v>
      </c>
      <c r="AU1531" s="12">
        <v>-1.4894302475086119</v>
      </c>
      <c r="AV1531" s="12">
        <v>6.5730278780829927</v>
      </c>
      <c r="AW1531" s="12">
        <v>-8.8346636333052793</v>
      </c>
    </row>
    <row r="1532" spans="46:49" x14ac:dyDescent="0.2">
      <c r="AT1532">
        <v>1525</v>
      </c>
      <c r="AU1532" s="12">
        <v>-8.2533761076225947</v>
      </c>
      <c r="AV1532" s="12">
        <v>2.2982890409012078</v>
      </c>
      <c r="AW1532" s="12">
        <v>-19.892907851176275</v>
      </c>
    </row>
    <row r="1533" spans="46:49" x14ac:dyDescent="0.2">
      <c r="AT1533">
        <v>1526</v>
      </c>
      <c r="AU1533" s="12">
        <v>-7.6173397222947289E-2</v>
      </c>
      <c r="AV1533" s="12">
        <v>-0.71485036214019615</v>
      </c>
      <c r="AW1533" s="12">
        <v>9.8818619791099724</v>
      </c>
    </row>
    <row r="1534" spans="46:49" x14ac:dyDescent="0.2">
      <c r="AT1534">
        <v>1527</v>
      </c>
      <c r="AU1534" s="12">
        <v>-8.0833878094887179</v>
      </c>
      <c r="AV1534" s="12">
        <v>-31.548146556351664</v>
      </c>
      <c r="AW1534" s="12">
        <v>-26.72117618854767</v>
      </c>
    </row>
    <row r="1535" spans="46:49" x14ac:dyDescent="0.2">
      <c r="AT1535">
        <v>1528</v>
      </c>
      <c r="AU1535" s="12">
        <v>12.237730849742627</v>
      </c>
      <c r="AV1535" s="12">
        <v>16.44047193336057</v>
      </c>
      <c r="AW1535" s="12">
        <v>-134.10894229044956</v>
      </c>
    </row>
    <row r="1536" spans="46:49" x14ac:dyDescent="0.2">
      <c r="AT1536">
        <v>1529</v>
      </c>
      <c r="AU1536" s="12">
        <v>-4.5207204860983907</v>
      </c>
      <c r="AV1536" s="12">
        <v>-7.8018085017559118</v>
      </c>
      <c r="AW1536" s="12">
        <v>6.0006906639723132</v>
      </c>
    </row>
    <row r="1537" spans="46:49" x14ac:dyDescent="0.2">
      <c r="AT1537">
        <v>1530</v>
      </c>
      <c r="AU1537" s="12">
        <v>-10.084272300561469</v>
      </c>
      <c r="AV1537" s="12">
        <v>-10.46115822648059</v>
      </c>
      <c r="AW1537" s="12">
        <v>14.932415927547119</v>
      </c>
    </row>
    <row r="1538" spans="46:49" x14ac:dyDescent="0.2">
      <c r="AT1538">
        <v>1531</v>
      </c>
      <c r="AU1538" s="12">
        <v>-0.42024694962756742</v>
      </c>
      <c r="AV1538" s="12">
        <v>-28.825270486303435</v>
      </c>
      <c r="AW1538" s="12">
        <v>15.943805855414057</v>
      </c>
    </row>
    <row r="1539" spans="46:49" x14ac:dyDescent="0.2">
      <c r="AT1539">
        <v>1532</v>
      </c>
      <c r="AU1539" s="12">
        <v>0.17137078715937087</v>
      </c>
      <c r="AV1539" s="12">
        <v>4.1657863269897666</v>
      </c>
      <c r="AW1539" s="12">
        <v>31.356958734798837</v>
      </c>
    </row>
    <row r="1540" spans="46:49" x14ac:dyDescent="0.2">
      <c r="AT1540">
        <v>1533</v>
      </c>
      <c r="AU1540" s="12">
        <v>-7.6157454432584091</v>
      </c>
      <c r="AV1540" s="12">
        <v>-30.95317036112494</v>
      </c>
      <c r="AW1540" s="12">
        <v>13.510503403644362</v>
      </c>
    </row>
    <row r="1541" spans="46:49" x14ac:dyDescent="0.2">
      <c r="AT1541">
        <v>1534</v>
      </c>
      <c r="AU1541" s="12">
        <v>-0.78850170570793698</v>
      </c>
      <c r="AV1541" s="12">
        <v>-11.798630492682825</v>
      </c>
      <c r="AW1541" s="12">
        <v>17.983244898608564</v>
      </c>
    </row>
    <row r="1542" spans="46:49" x14ac:dyDescent="0.2">
      <c r="AT1542">
        <v>1535</v>
      </c>
      <c r="AU1542" s="12">
        <v>3.0712672982451763</v>
      </c>
      <c r="AV1542" s="12">
        <v>-9.1924245604625554</v>
      </c>
      <c r="AW1542" s="12">
        <v>-47.555165976325739</v>
      </c>
    </row>
    <row r="1543" spans="46:49" x14ac:dyDescent="0.2">
      <c r="AT1543">
        <v>1536</v>
      </c>
      <c r="AU1543" s="12">
        <v>5.5646727891518069</v>
      </c>
      <c r="AV1543" s="12">
        <v>-7.422410019501763</v>
      </c>
      <c r="AW1543" s="12">
        <v>-32.432073983855979</v>
      </c>
    </row>
    <row r="1544" spans="46:49" x14ac:dyDescent="0.2">
      <c r="AT1544">
        <v>1537</v>
      </c>
      <c r="AU1544" s="12">
        <v>-1.9926941214928637</v>
      </c>
      <c r="AV1544" s="12">
        <v>8.3973274514892804</v>
      </c>
      <c r="AW1544" s="12">
        <v>-15.3011965891373</v>
      </c>
    </row>
    <row r="1545" spans="46:49" x14ac:dyDescent="0.2">
      <c r="AT1545">
        <v>1538</v>
      </c>
      <c r="AU1545" s="12">
        <v>12.359925571372097</v>
      </c>
      <c r="AV1545" s="12">
        <v>-18.096290010242043</v>
      </c>
      <c r="AW1545" s="12">
        <v>-15.923873176933339</v>
      </c>
    </row>
    <row r="1546" spans="46:49" x14ac:dyDescent="0.2">
      <c r="AT1546">
        <v>1539</v>
      </c>
      <c r="AU1546" s="12">
        <v>-0.20936736736406672</v>
      </c>
      <c r="AV1546" s="12">
        <v>-7.1584268323189288</v>
      </c>
      <c r="AW1546" s="12">
        <v>-9.112842988111769</v>
      </c>
    </row>
    <row r="1547" spans="46:49" x14ac:dyDescent="0.2">
      <c r="AT1547">
        <v>1540</v>
      </c>
      <c r="AU1547" s="12">
        <v>-1.514246866605268</v>
      </c>
      <c r="AV1547" s="12">
        <v>4.1642056246018351</v>
      </c>
      <c r="AW1547" s="12">
        <v>35.615874918317168</v>
      </c>
    </row>
    <row r="1548" spans="46:49" x14ac:dyDescent="0.2">
      <c r="AT1548">
        <v>1541</v>
      </c>
      <c r="AU1548" s="12">
        <v>-7.6713411259396072</v>
      </c>
      <c r="AV1548" s="12">
        <v>14.638283433841062</v>
      </c>
      <c r="AW1548" s="12">
        <v>-19.527243414424579</v>
      </c>
    </row>
    <row r="1549" spans="46:49" x14ac:dyDescent="0.2">
      <c r="AT1549">
        <v>1542</v>
      </c>
      <c r="AU1549" s="12">
        <v>-49.066974416408314</v>
      </c>
      <c r="AV1549" s="12">
        <v>6.7426097985710216</v>
      </c>
      <c r="AW1549" s="12">
        <v>5.8676201554884697</v>
      </c>
    </row>
    <row r="1550" spans="46:49" x14ac:dyDescent="0.2">
      <c r="AT1550">
        <v>1543</v>
      </c>
      <c r="AU1550" s="12">
        <v>3.5306164724858755</v>
      </c>
      <c r="AV1550" s="12">
        <v>-4.3303181453367126</v>
      </c>
      <c r="AW1550" s="12">
        <v>-36.564405770366712</v>
      </c>
    </row>
    <row r="1551" spans="46:49" x14ac:dyDescent="0.2">
      <c r="AT1551">
        <v>1544</v>
      </c>
      <c r="AU1551" s="12">
        <v>-1.3824904296074254</v>
      </c>
      <c r="AV1551" s="12">
        <v>-7.2511505709737731</v>
      </c>
      <c r="AW1551" s="12">
        <v>17.703976033239492</v>
      </c>
    </row>
    <row r="1552" spans="46:49" x14ac:dyDescent="0.2">
      <c r="AT1552">
        <v>1545</v>
      </c>
      <c r="AU1552" s="12">
        <v>1.9276370543889378</v>
      </c>
      <c r="AV1552" s="12">
        <v>-36.644656813947606</v>
      </c>
      <c r="AW1552" s="12">
        <v>3.5425556417279473</v>
      </c>
    </row>
    <row r="1553" spans="46:49" x14ac:dyDescent="0.2">
      <c r="AT1553">
        <v>1546</v>
      </c>
      <c r="AU1553" s="12">
        <v>-11.078061231662128</v>
      </c>
      <c r="AV1553" s="12">
        <v>-24.658839958726865</v>
      </c>
      <c r="AW1553" s="12">
        <v>-29.248921959703239</v>
      </c>
    </row>
    <row r="1554" spans="46:49" x14ac:dyDescent="0.2">
      <c r="AT1554">
        <v>1547</v>
      </c>
      <c r="AU1554" s="12">
        <v>1.8586691189287405</v>
      </c>
      <c r="AV1554" s="12">
        <v>1.3466932216061627</v>
      </c>
      <c r="AW1554" s="12">
        <v>15.374441573587728</v>
      </c>
    </row>
    <row r="1555" spans="46:49" x14ac:dyDescent="0.2">
      <c r="AT1555">
        <v>1548</v>
      </c>
      <c r="AU1555" s="12">
        <v>-7.3720259496421416</v>
      </c>
      <c r="AV1555" s="12">
        <v>8.6632069909489875</v>
      </c>
      <c r="AW1555" s="12">
        <v>3.4948098893792667</v>
      </c>
    </row>
    <row r="1556" spans="46:49" x14ac:dyDescent="0.2">
      <c r="AT1556">
        <v>1549</v>
      </c>
      <c r="AU1556" s="12">
        <v>7.9433447806442894</v>
      </c>
      <c r="AV1556" s="12">
        <v>-4.0155463270269607</v>
      </c>
      <c r="AW1556" s="12">
        <v>-31.497015802854296</v>
      </c>
    </row>
    <row r="1557" spans="46:49" x14ac:dyDescent="0.2">
      <c r="AT1557">
        <v>1550</v>
      </c>
      <c r="AU1557" s="12">
        <v>-54.820170627681826</v>
      </c>
      <c r="AV1557" s="12">
        <v>-13.633834548999898</v>
      </c>
      <c r="AW1557" s="12">
        <v>0.9811772752134269</v>
      </c>
    </row>
    <row r="1558" spans="46:49" x14ac:dyDescent="0.2">
      <c r="AT1558">
        <v>1551</v>
      </c>
      <c r="AU1558" s="12">
        <v>1.3195755511038734E-2</v>
      </c>
      <c r="AV1558" s="12">
        <v>-5.0707056450099062</v>
      </c>
      <c r="AW1558" s="12">
        <v>7.7476474308522842</v>
      </c>
    </row>
    <row r="1559" spans="46:49" x14ac:dyDescent="0.2">
      <c r="AT1559">
        <v>1552</v>
      </c>
      <c r="AU1559" s="12">
        <v>4.7454788737231999</v>
      </c>
      <c r="AV1559" s="12">
        <v>2.525684210583631</v>
      </c>
      <c r="AW1559" s="12">
        <v>-11.887631687426069</v>
      </c>
    </row>
    <row r="1560" spans="46:49" x14ac:dyDescent="0.2">
      <c r="AT1560">
        <v>1553</v>
      </c>
      <c r="AU1560" s="12">
        <v>-0.67778703095149995</v>
      </c>
      <c r="AV1560" s="12">
        <v>-4.0640496489641329</v>
      </c>
      <c r="AW1560" s="12">
        <v>32.898870856056035</v>
      </c>
    </row>
    <row r="1561" spans="46:49" x14ac:dyDescent="0.2">
      <c r="AT1561">
        <v>1554</v>
      </c>
      <c r="AU1561" s="12">
        <v>-3.8668314996905657</v>
      </c>
      <c r="AV1561" s="12">
        <v>-9.4653082239956952</v>
      </c>
      <c r="AW1561" s="12">
        <v>-20.872994033314594</v>
      </c>
    </row>
    <row r="1562" spans="46:49" x14ac:dyDescent="0.2">
      <c r="AT1562">
        <v>1555</v>
      </c>
      <c r="AU1562" s="12">
        <v>-11.251311986695249</v>
      </c>
      <c r="AV1562" s="12">
        <v>-2.3134507933000224E-2</v>
      </c>
      <c r="AW1562" s="12">
        <v>-2.0188589483507666</v>
      </c>
    </row>
    <row r="1563" spans="46:49" x14ac:dyDescent="0.2">
      <c r="AT1563">
        <v>1556</v>
      </c>
      <c r="AU1563" s="12">
        <v>0.28476265383906563</v>
      </c>
      <c r="AV1563" s="12">
        <v>-22.554833263473771</v>
      </c>
      <c r="AW1563" s="12">
        <v>-12.581178551484495</v>
      </c>
    </row>
    <row r="1564" spans="46:49" x14ac:dyDescent="0.2">
      <c r="AT1564">
        <v>1557</v>
      </c>
      <c r="AU1564" s="12">
        <v>3.7367286423060531</v>
      </c>
      <c r="AV1564" s="12">
        <v>-9.5027836711695759</v>
      </c>
      <c r="AW1564" s="12">
        <v>-16.569168935310014</v>
      </c>
    </row>
    <row r="1565" spans="46:49" x14ac:dyDescent="0.2">
      <c r="AT1565">
        <v>1558</v>
      </c>
      <c r="AU1565" s="12">
        <v>-2.34031542379604</v>
      </c>
      <c r="AV1565" s="12">
        <v>-3.2385719218809208</v>
      </c>
      <c r="AW1565" s="12">
        <v>-8.4977363232892884</v>
      </c>
    </row>
    <row r="1566" spans="46:49" x14ac:dyDescent="0.2">
      <c r="AT1566">
        <v>1559</v>
      </c>
      <c r="AU1566" s="12">
        <v>1.9414429873281511</v>
      </c>
      <c r="AV1566" s="12">
        <v>-0.33378225662890354</v>
      </c>
      <c r="AW1566" s="12">
        <v>-19.301363367897533</v>
      </c>
    </row>
    <row r="1567" spans="46:49" x14ac:dyDescent="0.2">
      <c r="AT1567">
        <v>1560</v>
      </c>
      <c r="AU1567" s="12">
        <v>1.5338306531767472E-2</v>
      </c>
      <c r="AV1567" s="12">
        <v>-3.7863987064645284</v>
      </c>
      <c r="AW1567" s="12">
        <v>-6.5287714657551819</v>
      </c>
    </row>
    <row r="1568" spans="46:49" x14ac:dyDescent="0.2">
      <c r="AT1568">
        <v>1561</v>
      </c>
      <c r="AU1568" s="12">
        <v>-11.756983826712743</v>
      </c>
      <c r="AV1568" s="12">
        <v>-0.33730857513186724</v>
      </c>
      <c r="AW1568" s="12">
        <v>21.36282115179149</v>
      </c>
    </row>
    <row r="1569" spans="46:49" x14ac:dyDescent="0.2">
      <c r="AT1569">
        <v>1562</v>
      </c>
      <c r="AU1569" s="12">
        <v>-3.8024501624887859</v>
      </c>
      <c r="AV1569" s="12">
        <v>-47.57893643419208</v>
      </c>
      <c r="AW1569" s="12">
        <v>10.211718338669193</v>
      </c>
    </row>
    <row r="1570" spans="46:49" x14ac:dyDescent="0.2">
      <c r="AT1570">
        <v>1563</v>
      </c>
      <c r="AU1570" s="12">
        <v>-4.0160396867861099</v>
      </c>
      <c r="AV1570" s="12">
        <v>-10.50737677513842</v>
      </c>
      <c r="AW1570" s="12">
        <v>3.5744589968965692</v>
      </c>
    </row>
    <row r="1571" spans="46:49" x14ac:dyDescent="0.2">
      <c r="AT1571">
        <v>1564</v>
      </c>
      <c r="AU1571" s="12">
        <v>0.5265141251524379</v>
      </c>
      <c r="AV1571" s="12">
        <v>22.933639078289918</v>
      </c>
      <c r="AW1571" s="12">
        <v>13.145666840542185</v>
      </c>
    </row>
    <row r="1572" spans="46:49" x14ac:dyDescent="0.2">
      <c r="AT1572">
        <v>1565</v>
      </c>
      <c r="AU1572" s="12">
        <v>-3.3705288288153739</v>
      </c>
      <c r="AV1572" s="12">
        <v>1.4352341401192807</v>
      </c>
      <c r="AW1572" s="12">
        <v>11.729635978146208</v>
      </c>
    </row>
    <row r="1573" spans="46:49" x14ac:dyDescent="0.2">
      <c r="AT1573">
        <v>1566</v>
      </c>
      <c r="AU1573" s="12">
        <v>8.2757987122423788</v>
      </c>
      <c r="AV1573" s="12">
        <v>-15.064644236555838</v>
      </c>
      <c r="AW1573" s="12">
        <v>-9.9330234693482016</v>
      </c>
    </row>
    <row r="1574" spans="46:49" x14ac:dyDescent="0.2">
      <c r="AT1574">
        <v>1567</v>
      </c>
      <c r="AU1574" s="12">
        <v>6.8228175941875389</v>
      </c>
      <c r="AV1574" s="12">
        <v>-4.2906547365439973</v>
      </c>
      <c r="AW1574" s="12">
        <v>-3.4473353000692484</v>
      </c>
    </row>
    <row r="1575" spans="46:49" x14ac:dyDescent="0.2">
      <c r="AT1575">
        <v>1568</v>
      </c>
      <c r="AU1575" s="12">
        <v>-7.3907882787480563</v>
      </c>
      <c r="AV1575" s="12">
        <v>-15.757072024307089</v>
      </c>
      <c r="AW1575" s="12">
        <v>-23.880053648133604</v>
      </c>
    </row>
    <row r="1576" spans="46:49" x14ac:dyDescent="0.2">
      <c r="AT1576">
        <v>1569</v>
      </c>
      <c r="AU1576" s="12">
        <v>-7.8308529873560557</v>
      </c>
      <c r="AV1576" s="12">
        <v>6.0741532145820001</v>
      </c>
      <c r="AW1576" s="12">
        <v>7.7393451935171242</v>
      </c>
    </row>
    <row r="1577" spans="46:49" x14ac:dyDescent="0.2">
      <c r="AT1577">
        <v>1570</v>
      </c>
      <c r="AU1577" s="12">
        <v>6.9307454626448148</v>
      </c>
      <c r="AV1577" s="12">
        <v>1.2412904387258952</v>
      </c>
      <c r="AW1577" s="12">
        <v>31.020113208344515</v>
      </c>
    </row>
    <row r="1578" spans="46:49" x14ac:dyDescent="0.2">
      <c r="AT1578">
        <v>1571</v>
      </c>
      <c r="AU1578" s="12">
        <v>-1.4864788983430695</v>
      </c>
      <c r="AV1578" s="12">
        <v>-7.4091158128503301</v>
      </c>
      <c r="AW1578" s="12">
        <v>-72.790320152270908</v>
      </c>
    </row>
    <row r="1579" spans="46:49" x14ac:dyDescent="0.2">
      <c r="AT1579">
        <v>1572</v>
      </c>
      <c r="AU1579" s="12">
        <v>5.5997948403159672</v>
      </c>
      <c r="AV1579" s="12">
        <v>17.895138912376154</v>
      </c>
      <c r="AW1579" s="12">
        <v>-11.809835994444134</v>
      </c>
    </row>
    <row r="1580" spans="46:49" x14ac:dyDescent="0.2">
      <c r="AT1580">
        <v>1573</v>
      </c>
      <c r="AU1580" s="12">
        <v>-4.035386069246071</v>
      </c>
      <c r="AV1580" s="12">
        <v>-1.2548553362765402</v>
      </c>
      <c r="AW1580" s="12">
        <v>6.2078687757996285</v>
      </c>
    </row>
    <row r="1581" spans="46:49" x14ac:dyDescent="0.2">
      <c r="AT1581">
        <v>1574</v>
      </c>
      <c r="AU1581" s="12">
        <v>6.698650871348093</v>
      </c>
      <c r="AV1581" s="12">
        <v>-10.055345167409966</v>
      </c>
      <c r="AW1581" s="12">
        <v>1.3157190030827945</v>
      </c>
    </row>
    <row r="1582" spans="46:49" x14ac:dyDescent="0.2">
      <c r="AT1582">
        <v>1575</v>
      </c>
      <c r="AU1582" s="12">
        <v>8.5045446644966341E-2</v>
      </c>
      <c r="AV1582" s="12">
        <v>-4.3029060734540838</v>
      </c>
      <c r="AW1582" s="12">
        <v>-76.384078691167687</v>
      </c>
    </row>
    <row r="1583" spans="46:49" x14ac:dyDescent="0.2">
      <c r="AT1583">
        <v>1576</v>
      </c>
      <c r="AU1583" s="12">
        <v>1.5892239017431784</v>
      </c>
      <c r="AV1583" s="12">
        <v>0.79986806473345651</v>
      </c>
      <c r="AW1583" s="12">
        <v>-13.175930651091075</v>
      </c>
    </row>
    <row r="1584" spans="46:49" x14ac:dyDescent="0.2">
      <c r="AT1584">
        <v>1577</v>
      </c>
      <c r="AU1584" s="12">
        <v>2.4388650228585869</v>
      </c>
      <c r="AV1584" s="12">
        <v>-51.363152353336432</v>
      </c>
      <c r="AW1584" s="12">
        <v>-22.979498598514471</v>
      </c>
    </row>
    <row r="1585" spans="46:49" x14ac:dyDescent="0.2">
      <c r="AT1585">
        <v>1578</v>
      </c>
      <c r="AU1585" s="12">
        <v>-39.317140332354839</v>
      </c>
      <c r="AV1585" s="12">
        <v>7.6042692011136994</v>
      </c>
      <c r="AW1585" s="12">
        <v>6.3340733263931304</v>
      </c>
    </row>
    <row r="1586" spans="46:49" x14ac:dyDescent="0.2">
      <c r="AT1586">
        <v>1579</v>
      </c>
      <c r="AU1586" s="12">
        <v>-7.84577991007533</v>
      </c>
      <c r="AV1586" s="12">
        <v>-12.016022538559261</v>
      </c>
      <c r="AW1586" s="12">
        <v>-2.3167814821313679</v>
      </c>
    </row>
    <row r="1587" spans="46:49" x14ac:dyDescent="0.2">
      <c r="AT1587">
        <v>1580</v>
      </c>
      <c r="AU1587" s="12">
        <v>-5.6275392722809343</v>
      </c>
      <c r="AV1587" s="12">
        <v>-5.2511530554861485</v>
      </c>
      <c r="AW1587" s="12">
        <v>15.287429152669283</v>
      </c>
    </row>
    <row r="1588" spans="46:49" x14ac:dyDescent="0.2">
      <c r="AT1588">
        <v>1581</v>
      </c>
      <c r="AU1588" s="12">
        <v>-4.7254947232407956</v>
      </c>
      <c r="AV1588" s="12">
        <v>-0.90868566912335302</v>
      </c>
      <c r="AW1588" s="12">
        <v>-18.845005003499399</v>
      </c>
    </row>
    <row r="1589" spans="46:49" x14ac:dyDescent="0.2">
      <c r="AT1589">
        <v>1582</v>
      </c>
      <c r="AU1589" s="12">
        <v>-0.60970086214174535</v>
      </c>
      <c r="AV1589" s="12">
        <v>7.1852123727820114</v>
      </c>
      <c r="AW1589" s="12">
        <v>-17.45135191364097</v>
      </c>
    </row>
    <row r="1590" spans="46:49" x14ac:dyDescent="0.2">
      <c r="AT1590">
        <v>1583</v>
      </c>
      <c r="AU1590" s="12">
        <v>-7.0922616487693881</v>
      </c>
      <c r="AV1590" s="12">
        <v>-0.27420177200786117</v>
      </c>
      <c r="AW1590" s="12">
        <v>13.015505895745033</v>
      </c>
    </row>
    <row r="1591" spans="46:49" x14ac:dyDescent="0.2">
      <c r="AT1591">
        <v>1584</v>
      </c>
      <c r="AU1591" s="12">
        <v>-1.08362054161476</v>
      </c>
      <c r="AV1591" s="12">
        <v>-9.277774220348963</v>
      </c>
      <c r="AW1591" s="12">
        <v>-31.254726250527735</v>
      </c>
    </row>
    <row r="1592" spans="46:49" x14ac:dyDescent="0.2">
      <c r="AT1592">
        <v>1585</v>
      </c>
      <c r="AU1592" s="12">
        <v>-6.6607721163321987</v>
      </c>
      <c r="AV1592" s="12">
        <v>-3.0258748020662067</v>
      </c>
      <c r="AW1592" s="12">
        <v>8.7521493726846824</v>
      </c>
    </row>
    <row r="1593" spans="46:49" x14ac:dyDescent="0.2">
      <c r="AT1593">
        <v>1586</v>
      </c>
      <c r="AU1593" s="12">
        <v>-23.438093155143545</v>
      </c>
      <c r="AV1593" s="12">
        <v>12.476884649275778</v>
      </c>
      <c r="AW1593" s="12">
        <v>9.0547599567638688</v>
      </c>
    </row>
    <row r="1594" spans="46:49" x14ac:dyDescent="0.2">
      <c r="AT1594">
        <v>1587</v>
      </c>
      <c r="AU1594" s="12">
        <v>5.0604028569990289</v>
      </c>
      <c r="AV1594" s="12">
        <v>-8.6997343638471261</v>
      </c>
      <c r="AW1594" s="12">
        <v>29.44702563090722</v>
      </c>
    </row>
    <row r="1595" spans="46:49" x14ac:dyDescent="0.2">
      <c r="AT1595">
        <v>1588</v>
      </c>
      <c r="AU1595" s="12">
        <v>4.8048052860594064</v>
      </c>
      <c r="AV1595" s="12">
        <v>-0.52087824495505641</v>
      </c>
      <c r="AW1595" s="12">
        <v>4.7426072872517784</v>
      </c>
    </row>
    <row r="1596" spans="46:49" x14ac:dyDescent="0.2">
      <c r="AT1596">
        <v>1589</v>
      </c>
      <c r="AU1596" s="12">
        <v>0.79256775939815161</v>
      </c>
      <c r="AV1596" s="12">
        <v>-18.72706389556971</v>
      </c>
      <c r="AW1596" s="12">
        <v>5.1283810662298555</v>
      </c>
    </row>
    <row r="1597" spans="46:49" x14ac:dyDescent="0.2">
      <c r="AT1597">
        <v>1590</v>
      </c>
      <c r="AU1597" s="12">
        <v>-10.690039401943373</v>
      </c>
      <c r="AV1597" s="12">
        <v>8.1378139009045753</v>
      </c>
      <c r="AW1597" s="12">
        <v>6.3789891889916728</v>
      </c>
    </row>
    <row r="1598" spans="46:49" x14ac:dyDescent="0.2">
      <c r="AT1598">
        <v>1591</v>
      </c>
      <c r="AU1598" s="12">
        <v>2.4738379218599476</v>
      </c>
      <c r="AV1598" s="12">
        <v>16.444847701544806</v>
      </c>
      <c r="AW1598" s="12">
        <v>-1.6400061340952559</v>
      </c>
    </row>
    <row r="1599" spans="46:49" x14ac:dyDescent="0.2">
      <c r="AT1599">
        <v>1592</v>
      </c>
      <c r="AU1599" s="12">
        <v>1.1543298587341415</v>
      </c>
      <c r="AV1599" s="12">
        <v>-4.2551687957368207</v>
      </c>
      <c r="AW1599" s="12">
        <v>5.9263350157569841</v>
      </c>
    </row>
    <row r="1600" spans="46:49" x14ac:dyDescent="0.2">
      <c r="AT1600">
        <v>1593</v>
      </c>
      <c r="AU1600" s="12">
        <v>-2.9429963125752048</v>
      </c>
      <c r="AV1600" s="12">
        <v>-4.6267177318790811</v>
      </c>
      <c r="AW1600" s="12">
        <v>-66.353352911026334</v>
      </c>
    </row>
    <row r="1601" spans="46:49" x14ac:dyDescent="0.2">
      <c r="AT1601">
        <v>1594</v>
      </c>
      <c r="AU1601" s="12">
        <v>-5.3106043371743681</v>
      </c>
      <c r="AV1601" s="12">
        <v>-15.213399584600559</v>
      </c>
      <c r="AW1601" s="12">
        <v>-12.197747007914801</v>
      </c>
    </row>
    <row r="1602" spans="46:49" x14ac:dyDescent="0.2">
      <c r="AT1602">
        <v>1595</v>
      </c>
      <c r="AU1602" s="12">
        <v>2.5026629954329409</v>
      </c>
      <c r="AV1602" s="12">
        <v>-6.1039212199850219</v>
      </c>
      <c r="AW1602" s="12">
        <v>-10.299487087694335</v>
      </c>
    </row>
    <row r="1603" spans="46:49" x14ac:dyDescent="0.2">
      <c r="AT1603">
        <v>1596</v>
      </c>
      <c r="AU1603" s="12">
        <v>-18.30992253901557</v>
      </c>
      <c r="AV1603" s="12">
        <v>8.4420186074190884</v>
      </c>
      <c r="AW1603" s="12">
        <v>-22.062321852862695</v>
      </c>
    </row>
    <row r="1604" spans="46:49" x14ac:dyDescent="0.2">
      <c r="AT1604">
        <v>1597</v>
      </c>
      <c r="AU1604" s="12">
        <v>-1.735649309032635</v>
      </c>
      <c r="AV1604" s="12">
        <v>-2.1425463933498632</v>
      </c>
      <c r="AW1604" s="12">
        <v>-65.910225520390384</v>
      </c>
    </row>
    <row r="1605" spans="46:49" x14ac:dyDescent="0.2">
      <c r="AT1605">
        <v>1598</v>
      </c>
      <c r="AU1605" s="12">
        <v>-2.4638318295917943</v>
      </c>
      <c r="AV1605" s="12">
        <v>3.0221136183352759</v>
      </c>
      <c r="AW1605" s="12">
        <v>-25.048765255781795</v>
      </c>
    </row>
    <row r="1606" spans="46:49" x14ac:dyDescent="0.2">
      <c r="AT1606">
        <v>1599</v>
      </c>
      <c r="AU1606" s="12">
        <v>-3.7282592743418426</v>
      </c>
      <c r="AV1606" s="12">
        <v>-0.97558716874360707</v>
      </c>
      <c r="AW1606" s="12">
        <v>8.2802128589956023</v>
      </c>
    </row>
    <row r="1607" spans="46:49" x14ac:dyDescent="0.2">
      <c r="AT1607">
        <v>1600</v>
      </c>
      <c r="AU1607" s="12">
        <v>-9.0093896750428399</v>
      </c>
      <c r="AV1607" s="12">
        <v>2.6161923887265641</v>
      </c>
      <c r="AW1607" s="12">
        <v>42.820572596662416</v>
      </c>
    </row>
    <row r="1608" spans="46:49" x14ac:dyDescent="0.2">
      <c r="AT1608">
        <v>1601</v>
      </c>
      <c r="AU1608" s="12">
        <v>0.68833206310408834</v>
      </c>
      <c r="AV1608" s="12">
        <v>-13.866112009660698</v>
      </c>
      <c r="AW1608" s="12">
        <v>-2.958441882457318</v>
      </c>
    </row>
    <row r="1609" spans="46:49" x14ac:dyDescent="0.2">
      <c r="AT1609">
        <v>1602</v>
      </c>
      <c r="AU1609" s="12">
        <v>4.3870347414657482</v>
      </c>
      <c r="AV1609" s="12">
        <v>12.045244118785508</v>
      </c>
      <c r="AW1609" s="12">
        <v>-10.996861174249366</v>
      </c>
    </row>
    <row r="1610" spans="46:49" x14ac:dyDescent="0.2">
      <c r="AT1610">
        <v>1603</v>
      </c>
      <c r="AU1610" s="12">
        <v>-2.279712024405768</v>
      </c>
      <c r="AV1610" s="12">
        <v>7.3166969111945939</v>
      </c>
      <c r="AW1610" s="12">
        <v>-0.19834130217560564</v>
      </c>
    </row>
    <row r="1611" spans="46:49" x14ac:dyDescent="0.2">
      <c r="AT1611">
        <v>1604</v>
      </c>
      <c r="AU1611" s="12">
        <v>-4.724129839867059</v>
      </c>
      <c r="AV1611" s="12">
        <v>-14.402670070362142</v>
      </c>
      <c r="AW1611" s="12">
        <v>-20.577304038989034</v>
      </c>
    </row>
    <row r="1612" spans="46:49" x14ac:dyDescent="0.2">
      <c r="AT1612">
        <v>1605</v>
      </c>
      <c r="AU1612" s="12">
        <v>1.1220360853874738</v>
      </c>
      <c r="AV1612" s="12">
        <v>-21.694877266391519</v>
      </c>
      <c r="AW1612" s="12">
        <v>-3.1987949063370213</v>
      </c>
    </row>
    <row r="1613" spans="46:49" x14ac:dyDescent="0.2">
      <c r="AT1613">
        <v>1606</v>
      </c>
      <c r="AU1613" s="12">
        <v>3.9151078233011827</v>
      </c>
      <c r="AV1613" s="12">
        <v>5.4595171456679426</v>
      </c>
      <c r="AW1613" s="12">
        <v>-3.5357826729972928</v>
      </c>
    </row>
    <row r="1614" spans="46:49" x14ac:dyDescent="0.2">
      <c r="AT1614">
        <v>1607</v>
      </c>
      <c r="AU1614" s="12">
        <v>1.9540305789647328</v>
      </c>
      <c r="AV1614" s="12">
        <v>-21.712383461393049</v>
      </c>
      <c r="AW1614" s="12">
        <v>-13.308187823968861</v>
      </c>
    </row>
    <row r="1615" spans="46:49" x14ac:dyDescent="0.2">
      <c r="AT1615">
        <v>1608</v>
      </c>
      <c r="AU1615" s="12">
        <v>-0.88468454847929845</v>
      </c>
      <c r="AV1615" s="12">
        <v>49.732268355083093</v>
      </c>
      <c r="AW1615" s="12">
        <v>13.834641441726884</v>
      </c>
    </row>
    <row r="1616" spans="46:49" x14ac:dyDescent="0.2">
      <c r="AT1616">
        <v>1609</v>
      </c>
      <c r="AU1616" s="12">
        <v>9.3603851012116674</v>
      </c>
      <c r="AV1616" s="12">
        <v>43.8350085581882</v>
      </c>
      <c r="AW1616" s="12">
        <v>-1.8711005391084132</v>
      </c>
    </row>
    <row r="1617" spans="46:49" x14ac:dyDescent="0.2">
      <c r="AT1617">
        <v>1610</v>
      </c>
      <c r="AU1617" s="12">
        <v>-1.5003666092710839</v>
      </c>
      <c r="AV1617" s="12">
        <v>-4.5315195253734677</v>
      </c>
      <c r="AW1617" s="12">
        <v>-6.0522137561939129</v>
      </c>
    </row>
    <row r="1618" spans="46:49" x14ac:dyDescent="0.2">
      <c r="AT1618">
        <v>1611</v>
      </c>
      <c r="AU1618" s="12">
        <v>2.7003352722520364</v>
      </c>
      <c r="AV1618" s="12">
        <v>-15.807300719496652</v>
      </c>
      <c r="AW1618" s="12">
        <v>-2.3529730604385524</v>
      </c>
    </row>
    <row r="1619" spans="46:49" x14ac:dyDescent="0.2">
      <c r="AT1619">
        <v>1612</v>
      </c>
      <c r="AU1619" s="12">
        <v>0.38282701004767172</v>
      </c>
      <c r="AV1619" s="12">
        <v>4.2752516064701416</v>
      </c>
      <c r="AW1619" s="12">
        <v>-36.714008131770868</v>
      </c>
    </row>
    <row r="1620" spans="46:49" x14ac:dyDescent="0.2">
      <c r="AT1620">
        <v>1613</v>
      </c>
      <c r="AU1620" s="12">
        <v>0.89139730404379658</v>
      </c>
      <c r="AV1620" s="12">
        <v>-6.6184064646678609</v>
      </c>
      <c r="AW1620" s="12">
        <v>-0.81096491714680463</v>
      </c>
    </row>
    <row r="1621" spans="46:49" x14ac:dyDescent="0.2">
      <c r="AT1621">
        <v>1614</v>
      </c>
      <c r="AU1621" s="12">
        <v>8.8113450421192585</v>
      </c>
      <c r="AV1621" s="12">
        <v>-1.4659218366609106</v>
      </c>
      <c r="AW1621" s="12">
        <v>4.4100192898858559</v>
      </c>
    </row>
    <row r="1622" spans="46:49" x14ac:dyDescent="0.2">
      <c r="AT1622">
        <v>1615</v>
      </c>
      <c r="AU1622" s="12">
        <v>12.414705602552043</v>
      </c>
      <c r="AV1622" s="12">
        <v>3.6474746890001319</v>
      </c>
      <c r="AW1622" s="12">
        <v>-19.876549936791871</v>
      </c>
    </row>
    <row r="1623" spans="46:49" x14ac:dyDescent="0.2">
      <c r="AT1623">
        <v>1616</v>
      </c>
      <c r="AU1623" s="12">
        <v>-3.343683061072793</v>
      </c>
      <c r="AV1623" s="12">
        <v>11.533340297715208</v>
      </c>
      <c r="AW1623" s="12">
        <v>-21.741865925596631</v>
      </c>
    </row>
    <row r="1624" spans="46:49" x14ac:dyDescent="0.2">
      <c r="AT1624">
        <v>1617</v>
      </c>
      <c r="AU1624" s="12">
        <v>-1.3310507631769262</v>
      </c>
      <c r="AV1624" s="12">
        <v>5.7917835766243666</v>
      </c>
      <c r="AW1624" s="12">
        <v>-7.4073104232750833</v>
      </c>
    </row>
    <row r="1625" spans="46:49" x14ac:dyDescent="0.2">
      <c r="AT1625">
        <v>1618</v>
      </c>
      <c r="AU1625" s="12">
        <v>-7.9210666768410043</v>
      </c>
      <c r="AV1625" s="12">
        <v>12.833341780737801</v>
      </c>
      <c r="AW1625" s="12">
        <v>19.793927162884756</v>
      </c>
    </row>
    <row r="1626" spans="46:49" x14ac:dyDescent="0.2">
      <c r="AT1626">
        <v>1619</v>
      </c>
      <c r="AU1626" s="12">
        <v>-2.3245619087545499</v>
      </c>
      <c r="AV1626" s="12">
        <v>9.8026935369007049</v>
      </c>
      <c r="AW1626" s="12">
        <v>6.2387579685915213</v>
      </c>
    </row>
    <row r="1627" spans="46:49" x14ac:dyDescent="0.2">
      <c r="AT1627">
        <v>1620</v>
      </c>
      <c r="AU1627" s="12">
        <v>4.4630797574022925</v>
      </c>
      <c r="AV1627" s="12">
        <v>7.425495370843012</v>
      </c>
      <c r="AW1627" s="12">
        <v>-34.047147202627322</v>
      </c>
    </row>
    <row r="1628" spans="46:49" x14ac:dyDescent="0.2">
      <c r="AT1628">
        <v>1621</v>
      </c>
      <c r="AU1628" s="12">
        <v>-10.940084142040837</v>
      </c>
      <c r="AV1628" s="12">
        <v>11.295130048848772</v>
      </c>
      <c r="AW1628" s="12">
        <v>-12.104842660195139</v>
      </c>
    </row>
    <row r="1629" spans="46:49" x14ac:dyDescent="0.2">
      <c r="AT1629">
        <v>1622</v>
      </c>
      <c r="AU1629" s="12">
        <v>-8.3205452026619628</v>
      </c>
      <c r="AV1629" s="12">
        <v>-5.2240731678401211</v>
      </c>
      <c r="AW1629" s="12">
        <v>49.460361639719942</v>
      </c>
    </row>
    <row r="1630" spans="46:49" x14ac:dyDescent="0.2">
      <c r="AT1630">
        <v>1623</v>
      </c>
      <c r="AU1630" s="12">
        <v>-5.8889808398056394</v>
      </c>
      <c r="AV1630" s="12">
        <v>-8.9483589876116589</v>
      </c>
      <c r="AW1630" s="12">
        <v>-8.7515485102949935</v>
      </c>
    </row>
    <row r="1631" spans="46:49" x14ac:dyDescent="0.2">
      <c r="AT1631">
        <v>1624</v>
      </c>
      <c r="AU1631" s="12">
        <v>-2.9803915535630741</v>
      </c>
      <c r="AV1631" s="12">
        <v>-7.7456849540603976</v>
      </c>
      <c r="AW1631" s="12">
        <v>-27.017623499903529</v>
      </c>
    </row>
    <row r="1632" spans="46:49" x14ac:dyDescent="0.2">
      <c r="AT1632">
        <v>1625</v>
      </c>
      <c r="AU1632" s="12">
        <v>-13.966731126573858</v>
      </c>
      <c r="AV1632" s="12">
        <v>5.3852343686896393</v>
      </c>
      <c r="AW1632" s="12">
        <v>-11.427995411632855</v>
      </c>
    </row>
    <row r="1633" spans="46:49" x14ac:dyDescent="0.2">
      <c r="AT1633">
        <v>1626</v>
      </c>
      <c r="AU1633" s="12">
        <v>-10.547706743210142</v>
      </c>
      <c r="AV1633" s="12">
        <v>8.6312699883186159</v>
      </c>
      <c r="AW1633" s="12">
        <v>-3.3336387260444975</v>
      </c>
    </row>
    <row r="1634" spans="46:49" x14ac:dyDescent="0.2">
      <c r="AT1634">
        <v>1627</v>
      </c>
      <c r="AU1634" s="12">
        <v>0.66676256042608839</v>
      </c>
      <c r="AV1634" s="12">
        <v>5.3147095351567692</v>
      </c>
      <c r="AW1634" s="12">
        <v>13.339094070735673</v>
      </c>
    </row>
    <row r="1635" spans="46:49" x14ac:dyDescent="0.2">
      <c r="AT1635">
        <v>1628</v>
      </c>
      <c r="AU1635" s="12">
        <v>3.5226518016776849</v>
      </c>
      <c r="AV1635" s="12">
        <v>-1.2153654341209366</v>
      </c>
      <c r="AW1635" s="12">
        <v>54.824271211623369</v>
      </c>
    </row>
    <row r="1636" spans="46:49" x14ac:dyDescent="0.2">
      <c r="AT1636">
        <v>1629</v>
      </c>
      <c r="AU1636" s="12">
        <v>-1.5550553411496928</v>
      </c>
      <c r="AV1636" s="12">
        <v>-8.88474957596301</v>
      </c>
      <c r="AW1636" s="12">
        <v>-23.637379009964206</v>
      </c>
    </row>
    <row r="1637" spans="46:49" x14ac:dyDescent="0.2">
      <c r="AT1637">
        <v>1630</v>
      </c>
      <c r="AU1637" s="12">
        <v>-10.332551397785489</v>
      </c>
      <c r="AV1637" s="12">
        <v>-15.365804525924105</v>
      </c>
      <c r="AW1637" s="12">
        <v>-21.513512573125439</v>
      </c>
    </row>
    <row r="1638" spans="46:49" x14ac:dyDescent="0.2">
      <c r="AT1638">
        <v>1631</v>
      </c>
      <c r="AU1638" s="12">
        <v>1.4613985095946838</v>
      </c>
      <c r="AV1638" s="12">
        <v>-0.27440670405144668</v>
      </c>
      <c r="AW1638" s="12">
        <v>-2.2763742753184029</v>
      </c>
    </row>
    <row r="1639" spans="46:49" x14ac:dyDescent="0.2">
      <c r="AT1639">
        <v>1632</v>
      </c>
      <c r="AU1639" s="12">
        <v>3.3249321485664352</v>
      </c>
      <c r="AV1639" s="12">
        <v>-2.5502112054178459</v>
      </c>
      <c r="AW1639" s="12">
        <v>-8.3927154460029101</v>
      </c>
    </row>
    <row r="1640" spans="46:49" x14ac:dyDescent="0.2">
      <c r="AT1640">
        <v>1633</v>
      </c>
      <c r="AU1640" s="12">
        <v>1.8458846089653282</v>
      </c>
      <c r="AV1640" s="12">
        <v>-8.8574044969913714</v>
      </c>
      <c r="AW1640" s="12">
        <v>-71.410770972430953</v>
      </c>
    </row>
    <row r="1641" spans="46:49" x14ac:dyDescent="0.2">
      <c r="AT1641">
        <v>1634</v>
      </c>
      <c r="AU1641" s="12">
        <v>0.48006233877735904</v>
      </c>
      <c r="AV1641" s="12">
        <v>9.0586962201536885</v>
      </c>
      <c r="AW1641" s="12">
        <v>-26.601310435763093</v>
      </c>
    </row>
    <row r="1642" spans="46:49" x14ac:dyDescent="0.2">
      <c r="AT1642">
        <v>1635</v>
      </c>
      <c r="AU1642" s="12">
        <v>-9.4565968854214191</v>
      </c>
      <c r="AV1642" s="12">
        <v>14.725223664038211</v>
      </c>
      <c r="AW1642" s="12">
        <v>9.0094050519624638</v>
      </c>
    </row>
    <row r="1643" spans="46:49" x14ac:dyDescent="0.2">
      <c r="AT1643">
        <v>1636</v>
      </c>
      <c r="AU1643" s="12">
        <v>1.6623082900119395</v>
      </c>
      <c r="AV1643" s="12">
        <v>13.159990463444853</v>
      </c>
      <c r="AW1643" s="12">
        <v>-9.5966743039828071</v>
      </c>
    </row>
    <row r="1644" spans="46:49" x14ac:dyDescent="0.2">
      <c r="AT1644">
        <v>1637</v>
      </c>
      <c r="AU1644" s="12">
        <v>-4.7522517120204402</v>
      </c>
      <c r="AV1644" s="12">
        <v>7.3292086692986755</v>
      </c>
      <c r="AW1644" s="12">
        <v>9.21768222418779</v>
      </c>
    </row>
    <row r="1645" spans="46:49" x14ac:dyDescent="0.2">
      <c r="AT1645">
        <v>1638</v>
      </c>
      <c r="AU1645" s="12">
        <v>-10.102647910045151</v>
      </c>
      <c r="AV1645" s="12">
        <v>-16.411029781526945</v>
      </c>
      <c r="AW1645" s="12">
        <v>15.11809508017298</v>
      </c>
    </row>
    <row r="1646" spans="46:49" x14ac:dyDescent="0.2">
      <c r="AT1646">
        <v>1639</v>
      </c>
      <c r="AU1646" s="12">
        <v>-16.412543748272611</v>
      </c>
      <c r="AV1646" s="12">
        <v>7.8560431504593824</v>
      </c>
      <c r="AW1646" s="12">
        <v>-16.066182495226592</v>
      </c>
    </row>
    <row r="1647" spans="46:49" x14ac:dyDescent="0.2">
      <c r="AT1647">
        <v>1640</v>
      </c>
      <c r="AU1647" s="12">
        <v>-8.0966820940704292</v>
      </c>
      <c r="AV1647" s="12">
        <v>0.80688465057480774</v>
      </c>
      <c r="AW1647" s="12">
        <v>23.989348305356611</v>
      </c>
    </row>
    <row r="1648" spans="46:49" x14ac:dyDescent="0.2">
      <c r="AT1648">
        <v>1641</v>
      </c>
      <c r="AU1648" s="12">
        <v>1.0800195834875519</v>
      </c>
      <c r="AV1648" s="12">
        <v>2.2535772858905396</v>
      </c>
      <c r="AW1648" s="12">
        <v>-8.8374541983617902</v>
      </c>
    </row>
    <row r="1649" spans="46:49" x14ac:dyDescent="0.2">
      <c r="AT1649">
        <v>1642</v>
      </c>
      <c r="AU1649" s="12">
        <v>2.6978868726767047</v>
      </c>
      <c r="AV1649" s="12">
        <v>11.891712132991602</v>
      </c>
      <c r="AW1649" s="12">
        <v>-0.99419454025574239</v>
      </c>
    </row>
    <row r="1650" spans="46:49" x14ac:dyDescent="0.2">
      <c r="AT1650">
        <v>1643</v>
      </c>
      <c r="AU1650" s="12">
        <v>-11.860488330949895</v>
      </c>
      <c r="AV1650" s="12">
        <v>26.287915219605576</v>
      </c>
      <c r="AW1650" s="12">
        <v>-64.035535203282379</v>
      </c>
    </row>
    <row r="1651" spans="46:49" x14ac:dyDescent="0.2">
      <c r="AT1651">
        <v>1644</v>
      </c>
      <c r="AU1651" s="12">
        <v>1.6068942753383071</v>
      </c>
      <c r="AV1651" s="12">
        <v>-29.938435463840101</v>
      </c>
      <c r="AW1651" s="12">
        <v>-0.20202295306127904</v>
      </c>
    </row>
    <row r="1652" spans="46:49" x14ac:dyDescent="0.2">
      <c r="AT1652">
        <v>1645</v>
      </c>
      <c r="AU1652" s="12">
        <v>-8.121945689567422</v>
      </c>
      <c r="AV1652" s="12">
        <v>-2.026058615961114</v>
      </c>
      <c r="AW1652" s="12">
        <v>5.3488383171164671</v>
      </c>
    </row>
    <row r="1653" spans="46:49" x14ac:dyDescent="0.2">
      <c r="AT1653">
        <v>1646</v>
      </c>
      <c r="AU1653" s="12">
        <v>1.9562355710999551</v>
      </c>
      <c r="AV1653" s="12">
        <v>-3.0418821055692336</v>
      </c>
      <c r="AW1653" s="12">
        <v>0.33694974315250426</v>
      </c>
    </row>
    <row r="1654" spans="46:49" x14ac:dyDescent="0.2">
      <c r="AT1654">
        <v>1647</v>
      </c>
      <c r="AU1654" s="12">
        <v>-2.8858003331384325</v>
      </c>
      <c r="AV1654" s="12">
        <v>7.5330188136888143</v>
      </c>
      <c r="AW1654" s="12">
        <v>-69.945300289652593</v>
      </c>
    </row>
    <row r="1655" spans="46:49" x14ac:dyDescent="0.2">
      <c r="AT1655">
        <v>1648</v>
      </c>
      <c r="AU1655" s="12">
        <v>4.5725751275905573</v>
      </c>
      <c r="AV1655" s="12">
        <v>-9.5834344327808427</v>
      </c>
      <c r="AW1655" s="12">
        <v>-3.6636294062481909</v>
      </c>
    </row>
    <row r="1656" spans="46:49" x14ac:dyDescent="0.2">
      <c r="AT1656">
        <v>1649</v>
      </c>
      <c r="AU1656" s="12">
        <v>-1.6845538457086116</v>
      </c>
      <c r="AV1656" s="12">
        <v>6.6096693291764668</v>
      </c>
      <c r="AW1656" s="12">
        <v>-3.9219470501714162</v>
      </c>
    </row>
    <row r="1657" spans="46:49" x14ac:dyDescent="0.2">
      <c r="AT1657">
        <v>1650</v>
      </c>
      <c r="AU1657" s="12">
        <v>1.9545492190638898</v>
      </c>
      <c r="AV1657" s="12">
        <v>-11.164026315795006</v>
      </c>
      <c r="AW1657" s="12">
        <v>-5.3488483835790275</v>
      </c>
    </row>
    <row r="1658" spans="46:49" x14ac:dyDescent="0.2">
      <c r="AT1658">
        <v>1651</v>
      </c>
      <c r="AU1658" s="12">
        <v>7.904022691707338</v>
      </c>
      <c r="AV1658" s="12">
        <v>-4.9805298200594352</v>
      </c>
      <c r="AW1658" s="12">
        <v>18.559021896332879</v>
      </c>
    </row>
    <row r="1659" spans="46:49" x14ac:dyDescent="0.2">
      <c r="AT1659">
        <v>1652</v>
      </c>
      <c r="AU1659" s="12">
        <v>3.631201610556535</v>
      </c>
      <c r="AV1659" s="12">
        <v>-18.298314379948124</v>
      </c>
      <c r="AW1659" s="12">
        <v>-23.808334117995699</v>
      </c>
    </row>
    <row r="1660" spans="46:49" x14ac:dyDescent="0.2">
      <c r="AT1660">
        <v>1653</v>
      </c>
      <c r="AU1660" s="12">
        <v>1.2757509114822603</v>
      </c>
      <c r="AV1660" s="12">
        <v>-12.708992724796163</v>
      </c>
      <c r="AW1660" s="12">
        <v>22.427227308763271</v>
      </c>
    </row>
    <row r="1661" spans="46:49" x14ac:dyDescent="0.2">
      <c r="AT1661">
        <v>1654</v>
      </c>
      <c r="AU1661" s="12">
        <v>-4.3347837708767187</v>
      </c>
      <c r="AV1661" s="12">
        <v>-10.310456073136731</v>
      </c>
      <c r="AW1661" s="12">
        <v>-2.4739164441358357</v>
      </c>
    </row>
    <row r="1662" spans="46:49" x14ac:dyDescent="0.2">
      <c r="AT1662">
        <v>1655</v>
      </c>
      <c r="AU1662" s="12">
        <v>-12.878759843965799</v>
      </c>
      <c r="AV1662" s="12">
        <v>3.3199360091067711</v>
      </c>
      <c r="AW1662" s="12">
        <v>-11.139154510887485</v>
      </c>
    </row>
    <row r="1663" spans="46:49" x14ac:dyDescent="0.2">
      <c r="AT1663">
        <v>1656</v>
      </c>
      <c r="AU1663" s="12">
        <v>2.0907762706906095</v>
      </c>
      <c r="AV1663" s="12">
        <v>2.4176679032761736</v>
      </c>
      <c r="AW1663" s="12">
        <v>11.136542879569017</v>
      </c>
    </row>
    <row r="1664" spans="46:49" x14ac:dyDescent="0.2">
      <c r="AT1664">
        <v>1657</v>
      </c>
      <c r="AU1664" s="12">
        <v>-0.50318797866889375</v>
      </c>
      <c r="AV1664" s="12">
        <v>-22.099062004790749</v>
      </c>
      <c r="AW1664" s="12">
        <v>-8.4599366508003122</v>
      </c>
    </row>
    <row r="1665" spans="46:49" x14ac:dyDescent="0.2">
      <c r="AT1665">
        <v>1658</v>
      </c>
      <c r="AU1665" s="12">
        <v>-2.8476141564576154</v>
      </c>
      <c r="AV1665" s="12">
        <v>2.1455350291490389</v>
      </c>
      <c r="AW1665" s="12">
        <v>22.006325418925908</v>
      </c>
    </row>
    <row r="1666" spans="46:49" x14ac:dyDescent="0.2">
      <c r="AT1666">
        <v>1659</v>
      </c>
      <c r="AU1666" s="12">
        <v>-10.154255229210566</v>
      </c>
      <c r="AV1666" s="12">
        <v>15.042341279873884</v>
      </c>
      <c r="AW1666" s="12">
        <v>8.7207977709155813</v>
      </c>
    </row>
    <row r="1667" spans="46:49" x14ac:dyDescent="0.2">
      <c r="AT1667">
        <v>1660</v>
      </c>
      <c r="AU1667" s="12">
        <v>-10.703030524806392</v>
      </c>
      <c r="AV1667" s="12">
        <v>4.7413550989614173</v>
      </c>
      <c r="AW1667" s="12">
        <v>-15.67138637550469</v>
      </c>
    </row>
    <row r="1668" spans="46:49" x14ac:dyDescent="0.2">
      <c r="AT1668">
        <v>1661</v>
      </c>
      <c r="AU1668" s="12">
        <v>3.1694279339821536</v>
      </c>
      <c r="AV1668" s="12">
        <v>-3.2610875689314649</v>
      </c>
      <c r="AW1668" s="12">
        <v>-8.8452638492435778</v>
      </c>
    </row>
    <row r="1669" spans="46:49" x14ac:dyDescent="0.2">
      <c r="AT1669">
        <v>1662</v>
      </c>
      <c r="AU1669" s="12">
        <v>2.3748073633179856</v>
      </c>
      <c r="AV1669" s="12">
        <v>-5.7241759870441022</v>
      </c>
      <c r="AW1669" s="12">
        <v>-20.211272298018514</v>
      </c>
    </row>
    <row r="1670" spans="46:49" x14ac:dyDescent="0.2">
      <c r="AT1670">
        <v>1663</v>
      </c>
      <c r="AU1670" s="12">
        <v>0.38358154427013202</v>
      </c>
      <c r="AV1670" s="12">
        <v>-8.481835824904886</v>
      </c>
      <c r="AW1670" s="12">
        <v>34.150669062346353</v>
      </c>
    </row>
    <row r="1671" spans="46:49" x14ac:dyDescent="0.2">
      <c r="AT1671">
        <v>1664</v>
      </c>
      <c r="AU1671" s="12">
        <v>-10.184300147909385</v>
      </c>
      <c r="AV1671" s="12">
        <v>-7.2537970365325917</v>
      </c>
      <c r="AW1671" s="12">
        <v>19.364262270503108</v>
      </c>
    </row>
    <row r="1672" spans="46:49" x14ac:dyDescent="0.2">
      <c r="AT1672">
        <v>1665</v>
      </c>
      <c r="AU1672" s="12">
        <v>0.8982907856122424</v>
      </c>
      <c r="AV1672" s="12">
        <v>-27.751279273127036</v>
      </c>
      <c r="AW1672" s="12">
        <v>-0.51332163883014548</v>
      </c>
    </row>
    <row r="1673" spans="46:49" x14ac:dyDescent="0.2">
      <c r="AT1673">
        <v>1666</v>
      </c>
      <c r="AU1673" s="12">
        <v>-10.260928791081165</v>
      </c>
      <c r="AV1673" s="12">
        <v>7.8570307456757043</v>
      </c>
      <c r="AW1673" s="12">
        <v>-1.4445515604474293</v>
      </c>
    </row>
    <row r="1674" spans="46:49" x14ac:dyDescent="0.2">
      <c r="AT1674">
        <v>1667</v>
      </c>
      <c r="AU1674" s="12">
        <v>3.5229774986611999</v>
      </c>
      <c r="AV1674" s="12">
        <v>-2.9485267869772427</v>
      </c>
      <c r="AW1674" s="12">
        <v>-16.920145214182813</v>
      </c>
    </row>
    <row r="1675" spans="46:49" x14ac:dyDescent="0.2">
      <c r="AT1675">
        <v>1668</v>
      </c>
      <c r="AU1675" s="12">
        <v>-4.4114505086285085</v>
      </c>
      <c r="AV1675" s="12">
        <v>-1.3425929341497045</v>
      </c>
      <c r="AW1675" s="12">
        <v>-0.11339647110488393</v>
      </c>
    </row>
    <row r="1676" spans="46:49" x14ac:dyDescent="0.2">
      <c r="AT1676">
        <v>1669</v>
      </c>
      <c r="AU1676" s="12">
        <v>-2.8129390669647352</v>
      </c>
      <c r="AV1676" s="12">
        <v>-13.348693741503432</v>
      </c>
      <c r="AW1676" s="12">
        <v>-31.200368259024085</v>
      </c>
    </row>
    <row r="1677" spans="46:49" x14ac:dyDescent="0.2">
      <c r="AT1677">
        <v>1670</v>
      </c>
      <c r="AU1677" s="12">
        <v>8.1434102688111434</v>
      </c>
      <c r="AV1677" s="12">
        <v>-2.6486032283207028</v>
      </c>
      <c r="AW1677" s="12">
        <v>-21.318679972106946</v>
      </c>
    </row>
    <row r="1678" spans="46:49" x14ac:dyDescent="0.2">
      <c r="AT1678">
        <v>1671</v>
      </c>
      <c r="AU1678" s="12">
        <v>2.3298538752655324</v>
      </c>
      <c r="AV1678" s="12">
        <v>-5.1357134255082508</v>
      </c>
      <c r="AW1678" s="12">
        <v>11.721092721522938</v>
      </c>
    </row>
    <row r="1679" spans="46:49" x14ac:dyDescent="0.2">
      <c r="AT1679">
        <v>1672</v>
      </c>
      <c r="AU1679" s="12">
        <v>-5.1265823055437254</v>
      </c>
      <c r="AV1679" s="12">
        <v>-7.0303700341728774</v>
      </c>
      <c r="AW1679" s="12">
        <v>30.273318574347272</v>
      </c>
    </row>
    <row r="1680" spans="46:49" x14ac:dyDescent="0.2">
      <c r="AT1680">
        <v>1673</v>
      </c>
      <c r="AU1680" s="12">
        <v>10.230992494571137</v>
      </c>
      <c r="AV1680" s="12">
        <v>3.5921618241712556</v>
      </c>
      <c r="AW1680" s="12">
        <v>-4.2086522793284642</v>
      </c>
    </row>
    <row r="1681" spans="46:49" x14ac:dyDescent="0.2">
      <c r="AT1681">
        <v>1674</v>
      </c>
      <c r="AU1681" s="12">
        <v>0.9099224639932233</v>
      </c>
      <c r="AV1681" s="12">
        <v>-0.42175640749124088</v>
      </c>
      <c r="AW1681" s="12">
        <v>38.349130809538345</v>
      </c>
    </row>
    <row r="1682" spans="46:49" x14ac:dyDescent="0.2">
      <c r="AT1682">
        <v>1675</v>
      </c>
      <c r="AU1682" s="12">
        <v>0.73737685173948653</v>
      </c>
      <c r="AV1682" s="12">
        <v>7.2819861798530763</v>
      </c>
      <c r="AW1682" s="12">
        <v>-9.0479260898795655</v>
      </c>
    </row>
    <row r="1683" spans="46:49" x14ac:dyDescent="0.2">
      <c r="AT1683">
        <v>1676</v>
      </c>
      <c r="AU1683" s="12">
        <v>-6.2095666387989379</v>
      </c>
      <c r="AV1683" s="12">
        <v>21.398981085315523</v>
      </c>
      <c r="AW1683" s="12">
        <v>11.925930591635199</v>
      </c>
    </row>
    <row r="1684" spans="46:49" x14ac:dyDescent="0.2">
      <c r="AT1684">
        <v>1677</v>
      </c>
      <c r="AU1684" s="12">
        <v>-9.3364329732635341</v>
      </c>
      <c r="AV1684" s="12">
        <v>-18.571045663339149</v>
      </c>
      <c r="AW1684" s="12">
        <v>-0.65529917807615445</v>
      </c>
    </row>
    <row r="1685" spans="46:49" x14ac:dyDescent="0.2">
      <c r="AT1685">
        <v>1678</v>
      </c>
      <c r="AU1685" s="12">
        <v>-2.1100801558137778</v>
      </c>
      <c r="AV1685" s="12">
        <v>-6.0591716530298418</v>
      </c>
      <c r="AW1685" s="12">
        <v>12.312870629944191</v>
      </c>
    </row>
    <row r="1686" spans="46:49" x14ac:dyDescent="0.2">
      <c r="AT1686">
        <v>1679</v>
      </c>
      <c r="AU1686" s="12">
        <v>1.4592843598830305</v>
      </c>
      <c r="AV1686" s="12">
        <v>2.4415762259249716</v>
      </c>
      <c r="AW1686" s="12">
        <v>6.8590848170778154</v>
      </c>
    </row>
    <row r="1687" spans="46:49" x14ac:dyDescent="0.2">
      <c r="AT1687">
        <v>1680</v>
      </c>
      <c r="AU1687" s="12">
        <v>-25.554523291002088</v>
      </c>
      <c r="AV1687" s="12">
        <v>-8.1627989698972012</v>
      </c>
      <c r="AW1687" s="12">
        <v>-0.76714906999525534</v>
      </c>
    </row>
    <row r="1688" spans="46:49" x14ac:dyDescent="0.2">
      <c r="AT1688">
        <v>1681</v>
      </c>
      <c r="AU1688" s="12">
        <v>7.1653448239022026</v>
      </c>
      <c r="AV1688" s="12">
        <v>-15.709242590492238</v>
      </c>
      <c r="AW1688" s="12">
        <v>12.056336643161025</v>
      </c>
    </row>
    <row r="1689" spans="46:49" x14ac:dyDescent="0.2">
      <c r="AT1689">
        <v>1682</v>
      </c>
      <c r="AU1689" s="12">
        <v>-4.6106591321130104</v>
      </c>
      <c r="AV1689" s="12">
        <v>-32.20270691674461</v>
      </c>
      <c r="AW1689" s="12">
        <v>-8.3237513819148141</v>
      </c>
    </row>
    <row r="1690" spans="46:49" x14ac:dyDescent="0.2">
      <c r="AT1690">
        <v>1683</v>
      </c>
      <c r="AU1690" s="12">
        <v>0.36637564804347938</v>
      </c>
      <c r="AV1690" s="12">
        <v>-2.9443720184397604</v>
      </c>
      <c r="AW1690" s="12">
        <v>6.8157708007474307</v>
      </c>
    </row>
    <row r="1691" spans="46:49" x14ac:dyDescent="0.2">
      <c r="AT1691">
        <v>1684</v>
      </c>
      <c r="AU1691" s="12">
        <v>0.30344096456512265</v>
      </c>
      <c r="AV1691" s="12">
        <v>-18.918561786097811</v>
      </c>
      <c r="AW1691" s="12">
        <v>-6.6862608053274428</v>
      </c>
    </row>
    <row r="1692" spans="46:49" x14ac:dyDescent="0.2">
      <c r="AT1692">
        <v>1685</v>
      </c>
      <c r="AU1692" s="12">
        <v>-4.308641993869978</v>
      </c>
      <c r="AV1692" s="12">
        <v>9.7126741237533611</v>
      </c>
      <c r="AW1692" s="12">
        <v>-1.2590254221964048</v>
      </c>
    </row>
    <row r="1693" spans="46:49" x14ac:dyDescent="0.2">
      <c r="AT1693">
        <v>1686</v>
      </c>
      <c r="AU1693" s="12">
        <v>-1.1059284819406343</v>
      </c>
      <c r="AV1693" s="12">
        <v>-1.1712147943173621</v>
      </c>
      <c r="AW1693" s="12">
        <v>-17.969592269825281</v>
      </c>
    </row>
    <row r="1694" spans="46:49" x14ac:dyDescent="0.2">
      <c r="AT1694">
        <v>1687</v>
      </c>
      <c r="AU1694" s="12">
        <v>10.501355333263069</v>
      </c>
      <c r="AV1694" s="12">
        <v>-25.056526417029477</v>
      </c>
      <c r="AW1694" s="12">
        <v>-12.745018501643839</v>
      </c>
    </row>
    <row r="1695" spans="46:49" x14ac:dyDescent="0.2">
      <c r="AT1695">
        <v>1688</v>
      </c>
      <c r="AU1695" s="12">
        <v>3.5682115729938531</v>
      </c>
      <c r="AV1695" s="12">
        <v>18.008484726729346</v>
      </c>
      <c r="AW1695" s="12">
        <v>-24.056346641013644</v>
      </c>
    </row>
    <row r="1696" spans="46:49" x14ac:dyDescent="0.2">
      <c r="AT1696">
        <v>1689</v>
      </c>
      <c r="AU1696" s="12">
        <v>-4.4616546422471925</v>
      </c>
      <c r="AV1696" s="12">
        <v>-8.1530852806350147</v>
      </c>
      <c r="AW1696" s="12">
        <v>-1.9354656293845645</v>
      </c>
    </row>
    <row r="1697" spans="46:49" x14ac:dyDescent="0.2">
      <c r="AT1697">
        <v>1690</v>
      </c>
      <c r="AU1697" s="12">
        <v>8.9614748418953649</v>
      </c>
      <c r="AV1697" s="12">
        <v>-2.6655957317903569</v>
      </c>
      <c r="AW1697" s="12">
        <v>-43.706166175868539</v>
      </c>
    </row>
    <row r="1698" spans="46:49" x14ac:dyDescent="0.2">
      <c r="AT1698">
        <v>1691</v>
      </c>
      <c r="AU1698" s="12">
        <v>-4.5509873801464718</v>
      </c>
      <c r="AV1698" s="12">
        <v>-0.88124383001118123</v>
      </c>
      <c r="AW1698" s="12">
        <v>-7.1448864778101004</v>
      </c>
    </row>
    <row r="1699" spans="46:49" x14ac:dyDescent="0.2">
      <c r="AT1699">
        <v>1692</v>
      </c>
      <c r="AU1699" s="12">
        <v>-7.5110970130110983</v>
      </c>
      <c r="AV1699" s="12">
        <v>-4.0035268816944694</v>
      </c>
      <c r="AW1699" s="12">
        <v>18.752191835702373</v>
      </c>
    </row>
    <row r="1700" spans="46:49" x14ac:dyDescent="0.2">
      <c r="AT1700">
        <v>1693</v>
      </c>
      <c r="AU1700" s="12">
        <v>2.2805855178152936</v>
      </c>
      <c r="AV1700" s="12">
        <v>-22.311648412916188</v>
      </c>
      <c r="AW1700" s="12">
        <v>-24.370033803209722</v>
      </c>
    </row>
    <row r="1701" spans="46:49" x14ac:dyDescent="0.2">
      <c r="AT1701">
        <v>1694</v>
      </c>
      <c r="AU1701" s="12">
        <v>4.7216488133275014</v>
      </c>
      <c r="AV1701" s="12">
        <v>-100.10098421141875</v>
      </c>
      <c r="AW1701" s="12">
        <v>-12.845946260785198</v>
      </c>
    </row>
    <row r="1702" spans="46:49" x14ac:dyDescent="0.2">
      <c r="AT1702">
        <v>1695</v>
      </c>
      <c r="AU1702" s="12">
        <v>15.809673222509193</v>
      </c>
      <c r="AV1702" s="12">
        <v>24.586289860595834</v>
      </c>
      <c r="AW1702" s="12">
        <v>-45.386629382095798</v>
      </c>
    </row>
    <row r="1703" spans="46:49" x14ac:dyDescent="0.2">
      <c r="AT1703">
        <v>1696</v>
      </c>
      <c r="AU1703" s="12">
        <v>0.81249355820998947</v>
      </c>
      <c r="AV1703" s="12">
        <v>20.376735592253215</v>
      </c>
      <c r="AW1703" s="12">
        <v>-14.987659643110971</v>
      </c>
    </row>
    <row r="1704" spans="46:49" x14ac:dyDescent="0.2">
      <c r="AT1704">
        <v>1697</v>
      </c>
      <c r="AU1704" s="12">
        <v>-3.6257439654379557</v>
      </c>
      <c r="AV1704" s="12">
        <v>-0.75529806970863989</v>
      </c>
      <c r="AW1704" s="12">
        <v>7.2939712909332632</v>
      </c>
    </row>
    <row r="1705" spans="46:49" x14ac:dyDescent="0.2">
      <c r="AT1705">
        <v>1698</v>
      </c>
      <c r="AU1705" s="12">
        <v>4.3964048192681782</v>
      </c>
      <c r="AV1705" s="12">
        <v>-23.573309404259284</v>
      </c>
      <c r="AW1705" s="12">
        <v>-7.7335218058067277</v>
      </c>
    </row>
    <row r="1706" spans="46:49" x14ac:dyDescent="0.2">
      <c r="AT1706">
        <v>1699</v>
      </c>
      <c r="AU1706" s="12">
        <v>-2.5230630784660502</v>
      </c>
      <c r="AV1706" s="12">
        <v>-5.0123499609528483</v>
      </c>
      <c r="AW1706" s="12">
        <v>-0.84453514179646372</v>
      </c>
    </row>
    <row r="1707" spans="46:49" x14ac:dyDescent="0.2">
      <c r="AT1707">
        <v>1700</v>
      </c>
      <c r="AU1707" s="12">
        <v>4.4000148938504031</v>
      </c>
      <c r="AV1707" s="12">
        <v>1.1727300594307835</v>
      </c>
      <c r="AW1707" s="12">
        <v>22.605613091192527</v>
      </c>
    </row>
    <row r="1708" spans="46:49" x14ac:dyDescent="0.2">
      <c r="AT1708">
        <v>1701</v>
      </c>
      <c r="AU1708" s="12">
        <v>-0.42880959983491229</v>
      </c>
      <c r="AV1708" s="12">
        <v>-19.152773330649971</v>
      </c>
      <c r="AW1708" s="12">
        <v>12.70878461100175</v>
      </c>
    </row>
    <row r="1709" spans="46:49" x14ac:dyDescent="0.2">
      <c r="AT1709">
        <v>1702</v>
      </c>
      <c r="AU1709" s="12">
        <v>-0.34440737022194517</v>
      </c>
      <c r="AV1709" s="12">
        <v>-10.350593501270042</v>
      </c>
      <c r="AW1709" s="12">
        <v>-5.9582661408834614</v>
      </c>
    </row>
    <row r="1710" spans="46:49" x14ac:dyDescent="0.2">
      <c r="AT1710">
        <v>1703</v>
      </c>
      <c r="AU1710" s="12">
        <v>1.8164745660756108</v>
      </c>
      <c r="AV1710" s="12">
        <v>-19.92416519218979</v>
      </c>
      <c r="AW1710" s="12">
        <v>-61.79089898707258</v>
      </c>
    </row>
    <row r="1711" spans="46:49" x14ac:dyDescent="0.2">
      <c r="AT1711">
        <v>1704</v>
      </c>
      <c r="AU1711" s="12">
        <v>5.4597069204400714</v>
      </c>
      <c r="AV1711" s="12">
        <v>-11.30915483223594</v>
      </c>
      <c r="AW1711" s="12">
        <v>21.900351629230208</v>
      </c>
    </row>
    <row r="1712" spans="46:49" x14ac:dyDescent="0.2">
      <c r="AT1712">
        <v>1705</v>
      </c>
      <c r="AU1712" s="12">
        <v>-4.7071549009510116</v>
      </c>
      <c r="AV1712" s="12">
        <v>6.3318792084365967</v>
      </c>
      <c r="AW1712" s="12">
        <v>-15.967611943362373</v>
      </c>
    </row>
    <row r="1713" spans="46:49" x14ac:dyDescent="0.2">
      <c r="AT1713">
        <v>1706</v>
      </c>
      <c r="AU1713" s="12">
        <v>7.0177776331301196</v>
      </c>
      <c r="AV1713" s="12">
        <v>3.9930451242509926</v>
      </c>
      <c r="AW1713" s="12">
        <v>-5.7373854383237584</v>
      </c>
    </row>
    <row r="1714" spans="46:49" x14ac:dyDescent="0.2">
      <c r="AT1714">
        <v>1707</v>
      </c>
      <c r="AU1714" s="12">
        <v>-2.024973951177846</v>
      </c>
      <c r="AV1714" s="12">
        <v>3.4710081128143431</v>
      </c>
      <c r="AW1714" s="12">
        <v>-13.724819329212925</v>
      </c>
    </row>
    <row r="1715" spans="46:49" x14ac:dyDescent="0.2">
      <c r="AT1715">
        <v>1708</v>
      </c>
      <c r="AU1715" s="12">
        <v>0.38149226373930972</v>
      </c>
      <c r="AV1715" s="12">
        <v>-28.743900788220532</v>
      </c>
      <c r="AW1715" s="12">
        <v>-34.38503182016138</v>
      </c>
    </row>
    <row r="1716" spans="46:49" x14ac:dyDescent="0.2">
      <c r="AT1716">
        <v>1709</v>
      </c>
      <c r="AU1716" s="12">
        <v>-32.870403566588784</v>
      </c>
      <c r="AV1716" s="12">
        <v>-30.276710234925748</v>
      </c>
      <c r="AW1716" s="12">
        <v>-12.216204092022672</v>
      </c>
    </row>
    <row r="1717" spans="46:49" x14ac:dyDescent="0.2">
      <c r="AT1717">
        <v>1710</v>
      </c>
      <c r="AU1717" s="12">
        <v>3.4871410283042645</v>
      </c>
      <c r="AV1717" s="12">
        <v>-21.06824628625851</v>
      </c>
      <c r="AW1717" s="12">
        <v>14.034256029950734</v>
      </c>
    </row>
    <row r="1718" spans="46:49" x14ac:dyDescent="0.2">
      <c r="AT1718">
        <v>1711</v>
      </c>
      <c r="AU1718" s="12">
        <v>3.3584854342425952</v>
      </c>
      <c r="AV1718" s="12">
        <v>10.387795829879206</v>
      </c>
      <c r="AW1718" s="12">
        <v>1.2968601210247919</v>
      </c>
    </row>
    <row r="1719" spans="46:49" x14ac:dyDescent="0.2">
      <c r="AT1719">
        <v>1712</v>
      </c>
      <c r="AU1719" s="12">
        <v>6.6820491834471074</v>
      </c>
      <c r="AV1719" s="12">
        <v>-21.669329013650213</v>
      </c>
      <c r="AW1719" s="12">
        <v>8.9316773431426988</v>
      </c>
    </row>
    <row r="1720" spans="46:49" x14ac:dyDescent="0.2">
      <c r="AT1720">
        <v>1713</v>
      </c>
      <c r="AU1720" s="12">
        <v>-1.6667787474419522</v>
      </c>
      <c r="AV1720" s="12">
        <v>3.7175960683510505</v>
      </c>
      <c r="AW1720" s="12">
        <v>-7.392749395578905</v>
      </c>
    </row>
    <row r="1721" spans="46:49" x14ac:dyDescent="0.2">
      <c r="AT1721">
        <v>1714</v>
      </c>
      <c r="AU1721" s="12">
        <v>6.2510874195567006</v>
      </c>
      <c r="AV1721" s="12">
        <v>-5.2547276469638415</v>
      </c>
      <c r="AW1721" s="12">
        <v>-0.9115265450129576</v>
      </c>
    </row>
    <row r="1722" spans="46:49" x14ac:dyDescent="0.2">
      <c r="AT1722">
        <v>1715</v>
      </c>
      <c r="AU1722" s="12">
        <v>2.2795291600621237</v>
      </c>
      <c r="AV1722" s="12">
        <v>-24.6938393808386</v>
      </c>
      <c r="AW1722" s="12">
        <v>30.269400776597749</v>
      </c>
    </row>
    <row r="1723" spans="46:49" x14ac:dyDescent="0.2">
      <c r="AT1723">
        <v>1716</v>
      </c>
      <c r="AU1723" s="12">
        <v>-0.84338593763473135</v>
      </c>
      <c r="AV1723" s="12">
        <v>47.717398382166593</v>
      </c>
      <c r="AW1723" s="12">
        <v>27.157934663217567</v>
      </c>
    </row>
    <row r="1724" spans="46:49" x14ac:dyDescent="0.2">
      <c r="AT1724">
        <v>1717</v>
      </c>
      <c r="AU1724" s="12">
        <v>-1.2640717442429199</v>
      </c>
      <c r="AV1724" s="12">
        <v>-2.3162297281666366</v>
      </c>
      <c r="AW1724" s="12">
        <v>-16.58067755785417</v>
      </c>
    </row>
    <row r="1725" spans="46:49" x14ac:dyDescent="0.2">
      <c r="AT1725">
        <v>1718</v>
      </c>
      <c r="AU1725" s="12">
        <v>-8.3794851825496899</v>
      </c>
      <c r="AV1725" s="12">
        <v>-13.079064774939953</v>
      </c>
      <c r="AW1725" s="12">
        <v>-5.7200658636185899</v>
      </c>
    </row>
    <row r="1726" spans="46:49" x14ac:dyDescent="0.2">
      <c r="AT1726">
        <v>1719</v>
      </c>
      <c r="AU1726" s="12">
        <v>1.9228539454996649</v>
      </c>
      <c r="AV1726" s="12">
        <v>-6.9579646437105742</v>
      </c>
      <c r="AW1726" s="12">
        <v>-18.335898316369036</v>
      </c>
    </row>
    <row r="1727" spans="46:49" x14ac:dyDescent="0.2">
      <c r="AT1727">
        <v>1720</v>
      </c>
      <c r="AU1727" s="12">
        <v>3.8684053676619365</v>
      </c>
      <c r="AV1727" s="12">
        <v>-5.9124432060706464</v>
      </c>
      <c r="AW1727" s="12">
        <v>-3.2756042486560362</v>
      </c>
    </row>
    <row r="1728" spans="46:49" x14ac:dyDescent="0.2">
      <c r="AT1728">
        <v>1721</v>
      </c>
      <c r="AU1728" s="12">
        <v>-1.2688940513406866</v>
      </c>
      <c r="AV1728" s="12">
        <v>15.842340926191175</v>
      </c>
      <c r="AW1728" s="12">
        <v>-12.410334074621973</v>
      </c>
    </row>
    <row r="1729" spans="46:49" x14ac:dyDescent="0.2">
      <c r="AT1729">
        <v>1722</v>
      </c>
      <c r="AU1729" s="12">
        <v>1.444204132080307</v>
      </c>
      <c r="AV1729" s="12">
        <v>-18.859100317104133</v>
      </c>
      <c r="AW1729" s="12">
        <v>-21.96008583517817</v>
      </c>
    </row>
    <row r="1730" spans="46:49" x14ac:dyDescent="0.2">
      <c r="AT1730">
        <v>1723</v>
      </c>
      <c r="AU1730" s="12">
        <v>1.8928688862067136</v>
      </c>
      <c r="AV1730" s="12">
        <v>1.4529485178986474</v>
      </c>
      <c r="AW1730" s="12">
        <v>-87.347986836997805</v>
      </c>
    </row>
    <row r="1731" spans="46:49" x14ac:dyDescent="0.2">
      <c r="AT1731">
        <v>1724</v>
      </c>
      <c r="AU1731" s="12">
        <v>4.5331446768208012</v>
      </c>
      <c r="AV1731" s="12">
        <v>-0.13514239465422218</v>
      </c>
      <c r="AW1731" s="12">
        <v>-2.2363689336388073</v>
      </c>
    </row>
    <row r="1732" spans="46:49" x14ac:dyDescent="0.2">
      <c r="AT1732">
        <v>1725</v>
      </c>
      <c r="AU1732" s="12">
        <v>-1.7593062547754639</v>
      </c>
      <c r="AV1732" s="12">
        <v>1.1668082642039697</v>
      </c>
      <c r="AW1732" s="12">
        <v>43.911988591791228</v>
      </c>
    </row>
    <row r="1733" spans="46:49" x14ac:dyDescent="0.2">
      <c r="AT1733">
        <v>1726</v>
      </c>
      <c r="AU1733" s="12">
        <v>-0.28788604468972051</v>
      </c>
      <c r="AV1733" s="12">
        <v>11.200344950194861</v>
      </c>
      <c r="AW1733" s="12">
        <v>-3.4678513584653912</v>
      </c>
    </row>
    <row r="1734" spans="46:49" x14ac:dyDescent="0.2">
      <c r="AT1734">
        <v>1727</v>
      </c>
      <c r="AU1734" s="12">
        <v>-6.3768503362573909</v>
      </c>
      <c r="AV1734" s="12">
        <v>1.2137208477890087</v>
      </c>
      <c r="AW1734" s="12">
        <v>-8.708191447280818</v>
      </c>
    </row>
    <row r="1735" spans="46:49" x14ac:dyDescent="0.2">
      <c r="AT1735">
        <v>1728</v>
      </c>
      <c r="AU1735" s="12">
        <v>1.859551203858997</v>
      </c>
      <c r="AV1735" s="12">
        <v>25.183401089123226</v>
      </c>
      <c r="AW1735" s="12">
        <v>-31.059629883312276</v>
      </c>
    </row>
    <row r="1736" spans="46:49" x14ac:dyDescent="0.2">
      <c r="AT1736">
        <v>1729</v>
      </c>
      <c r="AU1736" s="12">
        <v>-4.2856251488534314</v>
      </c>
      <c r="AV1736" s="12">
        <v>13.738204028576527</v>
      </c>
      <c r="AW1736" s="12">
        <v>-19.771291954613705</v>
      </c>
    </row>
    <row r="1737" spans="46:49" x14ac:dyDescent="0.2">
      <c r="AT1737">
        <v>1730</v>
      </c>
      <c r="AU1737" s="12">
        <v>0.5172403691368701</v>
      </c>
      <c r="AV1737" s="12">
        <v>-11.809702863776579</v>
      </c>
      <c r="AW1737" s="12">
        <v>-30.395680559871245</v>
      </c>
    </row>
    <row r="1738" spans="46:49" x14ac:dyDescent="0.2">
      <c r="AT1738">
        <v>1731</v>
      </c>
      <c r="AU1738" s="12">
        <v>2.8892800449682219</v>
      </c>
      <c r="AV1738" s="12">
        <v>-6.8213285261511043</v>
      </c>
      <c r="AW1738" s="12">
        <v>-1.2919562119387495</v>
      </c>
    </row>
    <row r="1739" spans="46:49" x14ac:dyDescent="0.2">
      <c r="AT1739">
        <v>1732</v>
      </c>
      <c r="AU1739" s="12">
        <v>-3.0910328715483568</v>
      </c>
      <c r="AV1739" s="12">
        <v>-24.955306630024676</v>
      </c>
      <c r="AW1739" s="12">
        <v>2.1320871223467113</v>
      </c>
    </row>
    <row r="1740" spans="46:49" x14ac:dyDescent="0.2">
      <c r="AT1740">
        <v>1733</v>
      </c>
      <c r="AU1740" s="12">
        <v>0.65387441469445284</v>
      </c>
      <c r="AV1740" s="12">
        <v>-0.62551961986678228</v>
      </c>
      <c r="AW1740" s="12">
        <v>15.241665848565606</v>
      </c>
    </row>
    <row r="1741" spans="46:49" x14ac:dyDescent="0.2">
      <c r="AT1741">
        <v>1734</v>
      </c>
      <c r="AU1741" s="12">
        <v>4.1430831403085771</v>
      </c>
      <c r="AV1741" s="12">
        <v>-12.50387456083252</v>
      </c>
      <c r="AW1741" s="12">
        <v>-18.897700975959665</v>
      </c>
    </row>
    <row r="1742" spans="46:49" x14ac:dyDescent="0.2">
      <c r="AT1742">
        <v>1735</v>
      </c>
      <c r="AU1742" s="12">
        <v>7.4277684060047653</v>
      </c>
      <c r="AV1742" s="12">
        <v>5.3496471480036449</v>
      </c>
      <c r="AW1742" s="12">
        <v>5.8138389033764986</v>
      </c>
    </row>
    <row r="1743" spans="46:49" x14ac:dyDescent="0.2">
      <c r="AT1743">
        <v>1736</v>
      </c>
      <c r="AU1743" s="12">
        <v>-1.5406501712572875</v>
      </c>
      <c r="AV1743" s="12">
        <v>-0.4839773813668064</v>
      </c>
      <c r="AW1743" s="12">
        <v>-11.948253384901964</v>
      </c>
    </row>
    <row r="1744" spans="46:49" x14ac:dyDescent="0.2">
      <c r="AT1744">
        <v>1737</v>
      </c>
      <c r="AU1744" s="12">
        <v>3.214511605087738</v>
      </c>
      <c r="AV1744" s="12">
        <v>-29.381604100842001</v>
      </c>
      <c r="AW1744" s="12">
        <v>20.665562262598101</v>
      </c>
    </row>
    <row r="1745" spans="46:49" x14ac:dyDescent="0.2">
      <c r="AT1745">
        <v>1738</v>
      </c>
      <c r="AU1745" s="12">
        <v>-4.7299843772862404</v>
      </c>
      <c r="AV1745" s="12">
        <v>3.5560703390276354</v>
      </c>
      <c r="AW1745" s="12">
        <v>14.43526668842782</v>
      </c>
    </row>
    <row r="1746" spans="46:49" x14ac:dyDescent="0.2">
      <c r="AT1746">
        <v>1739</v>
      </c>
      <c r="AU1746" s="12">
        <v>3.2113662451219938</v>
      </c>
      <c r="AV1746" s="12">
        <v>5.312840830212723</v>
      </c>
      <c r="AW1746" s="12">
        <v>27.583676753787142</v>
      </c>
    </row>
    <row r="1747" spans="46:49" x14ac:dyDescent="0.2">
      <c r="AT1747">
        <v>1740</v>
      </c>
      <c r="AU1747" s="12">
        <v>1.9470662522207605</v>
      </c>
      <c r="AV1747" s="12">
        <v>-22.715808116803359</v>
      </c>
      <c r="AW1747" s="12">
        <v>-10.043972501330217</v>
      </c>
    </row>
    <row r="1748" spans="46:49" x14ac:dyDescent="0.2">
      <c r="AT1748">
        <v>1741</v>
      </c>
      <c r="AU1748" s="12">
        <v>-4.0725466524822433</v>
      </c>
      <c r="AV1748" s="12">
        <v>-19.668648496207041</v>
      </c>
      <c r="AW1748" s="12">
        <v>-56.138229659960274</v>
      </c>
    </row>
    <row r="1749" spans="46:49" x14ac:dyDescent="0.2">
      <c r="AT1749">
        <v>1742</v>
      </c>
      <c r="AU1749" s="12">
        <v>-3.2755571119629803</v>
      </c>
      <c r="AV1749" s="12">
        <v>-14.449773646198203</v>
      </c>
      <c r="AW1749" s="12">
        <v>-22.811623093441241</v>
      </c>
    </row>
    <row r="1750" spans="46:49" x14ac:dyDescent="0.2">
      <c r="AT1750">
        <v>1743</v>
      </c>
      <c r="AU1750" s="12">
        <v>-1.4843811965364389</v>
      </c>
      <c r="AV1750" s="12">
        <v>11.934991337471571</v>
      </c>
      <c r="AW1750" s="12">
        <v>63.389883189867632</v>
      </c>
    </row>
    <row r="1751" spans="46:49" x14ac:dyDescent="0.2">
      <c r="AT1751">
        <v>1744</v>
      </c>
      <c r="AU1751" s="12">
        <v>5.0408059710243807</v>
      </c>
      <c r="AV1751" s="12">
        <v>-9.1356339132640194</v>
      </c>
      <c r="AW1751" s="12">
        <v>6.9693587602207492</v>
      </c>
    </row>
    <row r="1752" spans="46:49" x14ac:dyDescent="0.2">
      <c r="AT1752">
        <v>1745</v>
      </c>
      <c r="AU1752" s="12">
        <v>-5.6407655722565639</v>
      </c>
      <c r="AV1752" s="12">
        <v>-10.898648850615844</v>
      </c>
      <c r="AW1752" s="12">
        <v>-0.48369377776278294</v>
      </c>
    </row>
    <row r="1753" spans="46:49" x14ac:dyDescent="0.2">
      <c r="AT1753">
        <v>1746</v>
      </c>
      <c r="AU1753" s="12">
        <v>-5.0646361933172397</v>
      </c>
      <c r="AV1753" s="12">
        <v>-11.041473881103094</v>
      </c>
      <c r="AW1753" s="12">
        <v>-17.070034982155715</v>
      </c>
    </row>
    <row r="1754" spans="46:49" x14ac:dyDescent="0.2">
      <c r="AT1754">
        <v>1747</v>
      </c>
      <c r="AU1754" s="12">
        <v>-2.0649827908483402</v>
      </c>
      <c r="AV1754" s="12">
        <v>-6.5928780694120563</v>
      </c>
      <c r="AW1754" s="12">
        <v>-34.043419026068619</v>
      </c>
    </row>
    <row r="1755" spans="46:49" x14ac:dyDescent="0.2">
      <c r="AT1755">
        <v>1748</v>
      </c>
      <c r="AU1755" s="12">
        <v>-2.8808642738159733</v>
      </c>
      <c r="AV1755" s="12">
        <v>2.9097853923287205</v>
      </c>
      <c r="AW1755" s="12">
        <v>0.15241792696792567</v>
      </c>
    </row>
    <row r="1756" spans="46:49" x14ac:dyDescent="0.2">
      <c r="AT1756">
        <v>1749</v>
      </c>
      <c r="AU1756" s="12">
        <v>1.918101449623679</v>
      </c>
      <c r="AV1756" s="12">
        <v>0.89492229403841539</v>
      </c>
      <c r="AW1756" s="12">
        <v>-7.1704915231648698</v>
      </c>
    </row>
    <row r="1757" spans="46:49" x14ac:dyDescent="0.2">
      <c r="AT1757">
        <v>1750</v>
      </c>
      <c r="AU1757" s="12">
        <v>5.3510975356988553</v>
      </c>
      <c r="AV1757" s="12">
        <v>6.4418742461250682</v>
      </c>
      <c r="AW1757" s="12">
        <v>1.8870861715463392</v>
      </c>
    </row>
    <row r="1758" spans="46:49" x14ac:dyDescent="0.2">
      <c r="AT1758">
        <v>1751</v>
      </c>
      <c r="AU1758" s="12">
        <v>-18.648009399978378</v>
      </c>
      <c r="AV1758" s="12">
        <v>1.7091166382294158</v>
      </c>
      <c r="AW1758" s="12">
        <v>-31.288081139261099</v>
      </c>
    </row>
    <row r="1759" spans="46:49" x14ac:dyDescent="0.2">
      <c r="AT1759">
        <v>1752</v>
      </c>
      <c r="AU1759" s="12">
        <v>-7.2694088754126696E-2</v>
      </c>
      <c r="AV1759" s="12">
        <v>-5.6087681573946098</v>
      </c>
      <c r="AW1759" s="12">
        <v>4.7433316308028948</v>
      </c>
    </row>
    <row r="1760" spans="46:49" x14ac:dyDescent="0.2">
      <c r="AT1760">
        <v>1753</v>
      </c>
      <c r="AU1760" s="12">
        <v>6.3463567990748899</v>
      </c>
      <c r="AV1760" s="12">
        <v>-6.1258902535187643</v>
      </c>
      <c r="AW1760" s="12">
        <v>-15.755234754925008</v>
      </c>
    </row>
    <row r="1761" spans="46:49" x14ac:dyDescent="0.2">
      <c r="AT1761">
        <v>1754</v>
      </c>
      <c r="AU1761" s="12">
        <v>2.7443038581085415</v>
      </c>
      <c r="AV1761" s="12">
        <v>21.414110127824085</v>
      </c>
      <c r="AW1761" s="12">
        <v>4.992886319299803</v>
      </c>
    </row>
    <row r="1762" spans="46:49" x14ac:dyDescent="0.2">
      <c r="AT1762">
        <v>1755</v>
      </c>
      <c r="AU1762" s="12">
        <v>-5.5801567648947819</v>
      </c>
      <c r="AV1762" s="12">
        <v>-8.6653115726425582</v>
      </c>
      <c r="AW1762" s="12">
        <v>-1.5541702629632956</v>
      </c>
    </row>
    <row r="1763" spans="46:49" x14ac:dyDescent="0.2">
      <c r="AT1763">
        <v>1756</v>
      </c>
      <c r="AU1763" s="12">
        <v>2.8014994575750869</v>
      </c>
      <c r="AV1763" s="12">
        <v>8.4464116075704805</v>
      </c>
      <c r="AW1763" s="12">
        <v>-6.4015302595215218</v>
      </c>
    </row>
    <row r="1764" spans="46:49" x14ac:dyDescent="0.2">
      <c r="AT1764">
        <v>1757</v>
      </c>
      <c r="AU1764" s="12">
        <v>-9.6085299803025244</v>
      </c>
      <c r="AV1764" s="12">
        <v>-1.760919867515377</v>
      </c>
      <c r="AW1764" s="12">
        <v>-3.1673427052172483</v>
      </c>
    </row>
    <row r="1765" spans="46:49" x14ac:dyDescent="0.2">
      <c r="AT1765">
        <v>1758</v>
      </c>
      <c r="AU1765" s="12">
        <v>-4.2295713514586719</v>
      </c>
      <c r="AV1765" s="12">
        <v>-2.195251984613932</v>
      </c>
      <c r="AW1765" s="12">
        <v>12.241613864128595</v>
      </c>
    </row>
    <row r="1766" spans="46:49" x14ac:dyDescent="0.2">
      <c r="AT1766">
        <v>1759</v>
      </c>
      <c r="AU1766" s="12">
        <v>-32.851471954635102</v>
      </c>
      <c r="AV1766" s="12">
        <v>-0.65762507326419728</v>
      </c>
      <c r="AW1766" s="12">
        <v>16.415993924191067</v>
      </c>
    </row>
    <row r="1767" spans="46:49" x14ac:dyDescent="0.2">
      <c r="AT1767">
        <v>1760</v>
      </c>
      <c r="AU1767" s="12">
        <v>-5.2024591460403888</v>
      </c>
      <c r="AV1767" s="12">
        <v>-0.64723014134075929</v>
      </c>
      <c r="AW1767" s="12">
        <v>0.57638594748880967</v>
      </c>
    </row>
    <row r="1768" spans="46:49" x14ac:dyDescent="0.2">
      <c r="AT1768">
        <v>1761</v>
      </c>
      <c r="AU1768" s="12">
        <v>-0.56004076281417048</v>
      </c>
      <c r="AV1768" s="12">
        <v>-12.959755256939117</v>
      </c>
      <c r="AW1768" s="12">
        <v>-29.025865843945954</v>
      </c>
    </row>
    <row r="1769" spans="46:49" x14ac:dyDescent="0.2">
      <c r="AT1769">
        <v>1762</v>
      </c>
      <c r="AU1769" s="12">
        <v>3.9463392105816966</v>
      </c>
      <c r="AV1769" s="12">
        <v>11.204213318577036</v>
      </c>
      <c r="AW1769" s="12">
        <v>-8.286590856982782</v>
      </c>
    </row>
    <row r="1770" spans="46:49" x14ac:dyDescent="0.2">
      <c r="AT1770">
        <v>1763</v>
      </c>
      <c r="AU1770" s="12">
        <v>-2.2071232771775784</v>
      </c>
      <c r="AV1770" s="12">
        <v>-1.2084353831249446</v>
      </c>
      <c r="AW1770" s="12">
        <v>2.4846213637513048</v>
      </c>
    </row>
    <row r="1771" spans="46:49" x14ac:dyDescent="0.2">
      <c r="AT1771">
        <v>1764</v>
      </c>
      <c r="AU1771" s="12">
        <v>-6.6123480919518309</v>
      </c>
      <c r="AV1771" s="12">
        <v>-8.7710731477610508</v>
      </c>
      <c r="AW1771" s="12">
        <v>27.128833813448878</v>
      </c>
    </row>
    <row r="1772" spans="46:49" x14ac:dyDescent="0.2">
      <c r="AT1772">
        <v>1765</v>
      </c>
      <c r="AU1772" s="12">
        <v>0.46724316513270869</v>
      </c>
      <c r="AV1772" s="12">
        <v>3.8639286393731287</v>
      </c>
      <c r="AW1772" s="12">
        <v>-7.1024284844872483</v>
      </c>
    </row>
    <row r="1773" spans="46:49" x14ac:dyDescent="0.2">
      <c r="AT1773">
        <v>1766</v>
      </c>
      <c r="AU1773" s="12">
        <v>-1.6262632330955673</v>
      </c>
      <c r="AV1773" s="12">
        <v>-4.3533367508244503</v>
      </c>
      <c r="AW1773" s="12">
        <v>-22.782217326550015</v>
      </c>
    </row>
    <row r="1774" spans="46:49" x14ac:dyDescent="0.2">
      <c r="AT1774">
        <v>1767</v>
      </c>
      <c r="AU1774" s="12">
        <v>-3.7376028294740467</v>
      </c>
      <c r="AV1774" s="12">
        <v>3.169214480895123</v>
      </c>
      <c r="AW1774" s="12">
        <v>-7.5124912077775994</v>
      </c>
    </row>
    <row r="1775" spans="46:49" x14ac:dyDescent="0.2">
      <c r="AT1775">
        <v>1768</v>
      </c>
      <c r="AU1775" s="12">
        <v>0.39253689650827051</v>
      </c>
      <c r="AV1775" s="12">
        <v>-7.2831689642044246</v>
      </c>
      <c r="AW1775" s="12">
        <v>-14.232592787445613</v>
      </c>
    </row>
    <row r="1776" spans="46:49" x14ac:dyDescent="0.2">
      <c r="AT1776">
        <v>1769</v>
      </c>
      <c r="AU1776" s="12">
        <v>-0.99285347014907421</v>
      </c>
      <c r="AV1776" s="12">
        <v>19.243124899558122</v>
      </c>
      <c r="AW1776" s="12">
        <v>20.171392433798964</v>
      </c>
    </row>
    <row r="1777" spans="46:49" x14ac:dyDescent="0.2">
      <c r="AT1777">
        <v>1770</v>
      </c>
      <c r="AU1777" s="12">
        <v>-6.5906759654672946</v>
      </c>
      <c r="AV1777" s="12">
        <v>-5.5885010703847469</v>
      </c>
      <c r="AW1777" s="12">
        <v>9.2307364708352164</v>
      </c>
    </row>
    <row r="1778" spans="46:49" x14ac:dyDescent="0.2">
      <c r="AT1778">
        <v>1771</v>
      </c>
      <c r="AU1778" s="12">
        <v>-3.568942705687923</v>
      </c>
      <c r="AV1778" s="12">
        <v>13.617763922390417</v>
      </c>
      <c r="AW1778" s="12">
        <v>-23.320692936177419</v>
      </c>
    </row>
    <row r="1779" spans="46:49" x14ac:dyDescent="0.2">
      <c r="AT1779">
        <v>1772</v>
      </c>
      <c r="AU1779" s="12">
        <v>14.398980936784172</v>
      </c>
      <c r="AV1779" s="12">
        <v>-12.31839104152872</v>
      </c>
      <c r="AW1779" s="12">
        <v>-59.379409671606751</v>
      </c>
    </row>
    <row r="1780" spans="46:49" x14ac:dyDescent="0.2">
      <c r="AT1780">
        <v>1773</v>
      </c>
      <c r="AU1780" s="12">
        <v>4.4734345784139586</v>
      </c>
      <c r="AV1780" s="12">
        <v>-5.0195689708948326</v>
      </c>
      <c r="AW1780" s="12">
        <v>-5.0546412971992511</v>
      </c>
    </row>
    <row r="1781" spans="46:49" x14ac:dyDescent="0.2">
      <c r="AT1781">
        <v>1774</v>
      </c>
      <c r="AU1781" s="12">
        <v>6.6565510860920325</v>
      </c>
      <c r="AV1781" s="12">
        <v>1.6833650808829279</v>
      </c>
      <c r="AW1781" s="12">
        <v>-33.219548870578819</v>
      </c>
    </row>
    <row r="1782" spans="46:49" x14ac:dyDescent="0.2">
      <c r="AT1782">
        <v>1775</v>
      </c>
      <c r="AU1782" s="12">
        <v>2.4463551805518033</v>
      </c>
      <c r="AV1782" s="12">
        <v>-18.753256128864191</v>
      </c>
      <c r="AW1782" s="12">
        <v>-1.6858338102903319</v>
      </c>
    </row>
    <row r="1783" spans="46:49" x14ac:dyDescent="0.2">
      <c r="AT1783">
        <v>1776</v>
      </c>
      <c r="AU1783" s="12">
        <v>3.9502950300959809</v>
      </c>
      <c r="AV1783" s="12">
        <v>-15.324890284564008</v>
      </c>
      <c r="AW1783" s="12">
        <v>-6.6784974215819819</v>
      </c>
    </row>
    <row r="1784" spans="46:49" x14ac:dyDescent="0.2">
      <c r="AT1784">
        <v>1777</v>
      </c>
      <c r="AU1784" s="12">
        <v>-18.672178308405687</v>
      </c>
      <c r="AV1784" s="12">
        <v>-10.420658283272646</v>
      </c>
      <c r="AW1784" s="12">
        <v>9.4266667558359813</v>
      </c>
    </row>
    <row r="1785" spans="46:49" x14ac:dyDescent="0.2">
      <c r="AT1785">
        <v>1778</v>
      </c>
      <c r="AU1785" s="12">
        <v>-4.9028550077559183</v>
      </c>
      <c r="AV1785" s="12">
        <v>-21.110670056539277</v>
      </c>
      <c r="AW1785" s="12">
        <v>-22.534472202860993</v>
      </c>
    </row>
    <row r="1786" spans="46:49" x14ac:dyDescent="0.2">
      <c r="AT1786">
        <v>1779</v>
      </c>
      <c r="AU1786" s="12">
        <v>3.8261839683055201</v>
      </c>
      <c r="AV1786" s="12">
        <v>-9.539737596467095</v>
      </c>
      <c r="AW1786" s="12">
        <v>10.981260918469266</v>
      </c>
    </row>
    <row r="1787" spans="46:49" x14ac:dyDescent="0.2">
      <c r="AT1787">
        <v>1780</v>
      </c>
      <c r="AU1787" s="12">
        <v>-4.2415563333638264</v>
      </c>
      <c r="AV1787" s="12">
        <v>-5.5208892253305404</v>
      </c>
      <c r="AW1787" s="12">
        <v>-5.7395711913233445</v>
      </c>
    </row>
    <row r="1788" spans="46:49" x14ac:dyDescent="0.2">
      <c r="AT1788">
        <v>1781</v>
      </c>
      <c r="AU1788" s="12">
        <v>0.18342482730814072</v>
      </c>
      <c r="AV1788" s="12">
        <v>-17.217261018535446</v>
      </c>
      <c r="AW1788" s="12">
        <v>-8.5796566153801503</v>
      </c>
    </row>
    <row r="1789" spans="46:49" x14ac:dyDescent="0.2">
      <c r="AT1789">
        <v>1782</v>
      </c>
      <c r="AU1789" s="12">
        <v>17.639307366228032</v>
      </c>
      <c r="AV1789" s="12">
        <v>1.4330206570878135</v>
      </c>
      <c r="AW1789" s="12">
        <v>-23.653168680961318</v>
      </c>
    </row>
    <row r="1790" spans="46:49" x14ac:dyDescent="0.2">
      <c r="AT1790">
        <v>1783</v>
      </c>
      <c r="AU1790" s="12">
        <v>-5.8237747037889056</v>
      </c>
      <c r="AV1790" s="12">
        <v>-0.76539461848864054</v>
      </c>
      <c r="AW1790" s="12">
        <v>49.862116697064472</v>
      </c>
    </row>
    <row r="1791" spans="46:49" x14ac:dyDescent="0.2">
      <c r="AT1791">
        <v>1784</v>
      </c>
      <c r="AU1791" s="12">
        <v>-21.737076996674421</v>
      </c>
      <c r="AV1791" s="12">
        <v>-5.8169832230694931</v>
      </c>
      <c r="AW1791" s="12">
        <v>3.6957406302100755</v>
      </c>
    </row>
    <row r="1792" spans="46:49" x14ac:dyDescent="0.2">
      <c r="AT1792">
        <v>1785</v>
      </c>
      <c r="AU1792" s="12">
        <v>-11.349544465157132</v>
      </c>
      <c r="AV1792" s="12">
        <v>-7.4387748400559461</v>
      </c>
      <c r="AW1792" s="12">
        <v>-65.192771033926434</v>
      </c>
    </row>
    <row r="1793" spans="46:49" x14ac:dyDescent="0.2">
      <c r="AT1793">
        <v>1786</v>
      </c>
      <c r="AU1793" s="12">
        <v>-2.5758812436501568</v>
      </c>
      <c r="AV1793" s="12">
        <v>11.133271405960473</v>
      </c>
      <c r="AW1793" s="12">
        <v>-9.9117317761763299</v>
      </c>
    </row>
    <row r="1794" spans="46:49" x14ac:dyDescent="0.2">
      <c r="AT1794">
        <v>1787</v>
      </c>
      <c r="AU1794" s="12">
        <v>7.3489104016822582</v>
      </c>
      <c r="AV1794" s="12">
        <v>-4.7361939725295379</v>
      </c>
      <c r="AW1794" s="12">
        <v>-29.51880694050908</v>
      </c>
    </row>
    <row r="1795" spans="46:49" x14ac:dyDescent="0.2">
      <c r="AT1795">
        <v>1788</v>
      </c>
      <c r="AU1795" s="12">
        <v>-18.409578431630695</v>
      </c>
      <c r="AV1795" s="12">
        <v>18.269303943645586</v>
      </c>
      <c r="AW1795" s="12">
        <v>-0.21552634777551785</v>
      </c>
    </row>
    <row r="1796" spans="46:49" x14ac:dyDescent="0.2">
      <c r="AT1796">
        <v>1789</v>
      </c>
      <c r="AU1796" s="12">
        <v>-5.6587907126530634</v>
      </c>
      <c r="AV1796" s="12">
        <v>11.992885677657894</v>
      </c>
      <c r="AW1796" s="12">
        <v>-7.0305082923783448</v>
      </c>
    </row>
    <row r="1797" spans="46:49" x14ac:dyDescent="0.2">
      <c r="AT1797">
        <v>1790</v>
      </c>
      <c r="AU1797" s="12">
        <v>-7.3861145533992207</v>
      </c>
      <c r="AV1797" s="12">
        <v>-6.3287606492510395</v>
      </c>
      <c r="AW1797" s="12">
        <v>-61.000165281674668</v>
      </c>
    </row>
    <row r="1798" spans="46:49" x14ac:dyDescent="0.2">
      <c r="AT1798">
        <v>1791</v>
      </c>
      <c r="AU1798" s="12">
        <v>-1.0136180367579988</v>
      </c>
      <c r="AV1798" s="12">
        <v>-14.744321381837487</v>
      </c>
      <c r="AW1798" s="12">
        <v>-6.233423877365289</v>
      </c>
    </row>
    <row r="1799" spans="46:49" x14ac:dyDescent="0.2">
      <c r="AT1799">
        <v>1792</v>
      </c>
      <c r="AU1799" s="12">
        <v>2.5240510021511859</v>
      </c>
      <c r="AV1799" s="12">
        <v>6.3317548176801211</v>
      </c>
      <c r="AW1799" s="12">
        <v>-31.498011944125128</v>
      </c>
    </row>
    <row r="1800" spans="46:49" x14ac:dyDescent="0.2">
      <c r="AT1800">
        <v>1793</v>
      </c>
      <c r="AU1800" s="12">
        <v>-6.574882136396611</v>
      </c>
      <c r="AV1800" s="12">
        <v>-26.553146233823632</v>
      </c>
      <c r="AW1800" s="12">
        <v>-18.520579917937891</v>
      </c>
    </row>
    <row r="1801" spans="46:49" x14ac:dyDescent="0.2">
      <c r="AT1801">
        <v>1794</v>
      </c>
      <c r="AU1801" s="12">
        <v>-4.709568937008628</v>
      </c>
      <c r="AV1801" s="12">
        <v>3.6668151208650657</v>
      </c>
      <c r="AW1801" s="12">
        <v>-3.629384321509828</v>
      </c>
    </row>
    <row r="1802" spans="46:49" x14ac:dyDescent="0.2">
      <c r="AT1802">
        <v>1795</v>
      </c>
      <c r="AU1802" s="12">
        <v>-1.022484788280317</v>
      </c>
      <c r="AV1802" s="12">
        <v>-20.24389147386843</v>
      </c>
      <c r="AW1802" s="12">
        <v>7.4626492366232746</v>
      </c>
    </row>
    <row r="1803" spans="46:49" x14ac:dyDescent="0.2">
      <c r="AT1803">
        <v>1796</v>
      </c>
      <c r="AU1803" s="12">
        <v>-1.0092800167450504</v>
      </c>
      <c r="AV1803" s="12">
        <v>2.4281938579501627</v>
      </c>
      <c r="AW1803" s="12">
        <v>17.156658688022148</v>
      </c>
    </row>
    <row r="1804" spans="46:49" x14ac:dyDescent="0.2">
      <c r="AT1804">
        <v>1797</v>
      </c>
      <c r="AU1804" s="12">
        <v>-0.70328348415762354</v>
      </c>
      <c r="AV1804" s="12">
        <v>7.1221624107567019</v>
      </c>
      <c r="AW1804" s="12">
        <v>-12.560485341022728</v>
      </c>
    </row>
    <row r="1805" spans="46:49" x14ac:dyDescent="0.2">
      <c r="AT1805">
        <v>1798</v>
      </c>
      <c r="AU1805" s="12">
        <v>0.1557391216062658</v>
      </c>
      <c r="AV1805" s="12">
        <v>13.949811048054126</v>
      </c>
      <c r="AW1805" s="12">
        <v>-19.476948278838488</v>
      </c>
    </row>
    <row r="1806" spans="46:49" x14ac:dyDescent="0.2">
      <c r="AT1806">
        <v>1799</v>
      </c>
      <c r="AU1806" s="12">
        <v>-10.365467595397755</v>
      </c>
      <c r="AV1806" s="12">
        <v>-19.321308748907043</v>
      </c>
      <c r="AW1806" s="12">
        <v>-11.323209770779055</v>
      </c>
    </row>
    <row r="1807" spans="46:49" x14ac:dyDescent="0.2">
      <c r="AT1807">
        <v>1800</v>
      </c>
      <c r="AU1807" s="12">
        <v>8.0271175614677617</v>
      </c>
      <c r="AV1807" s="12">
        <v>11.897552279820642</v>
      </c>
      <c r="AW1807" s="12">
        <v>-25.172741707075787</v>
      </c>
    </row>
    <row r="1808" spans="46:49" x14ac:dyDescent="0.2">
      <c r="AT1808">
        <v>1801</v>
      </c>
      <c r="AU1808" s="12">
        <v>2.105768470806562</v>
      </c>
      <c r="AV1808" s="12">
        <v>-2.9050658577337294</v>
      </c>
      <c r="AW1808" s="12">
        <v>-21.13192270719717</v>
      </c>
    </row>
    <row r="1809" spans="46:49" x14ac:dyDescent="0.2">
      <c r="AT1809">
        <v>1802</v>
      </c>
      <c r="AU1809" s="12">
        <v>-3.6526167718841243</v>
      </c>
      <c r="AV1809" s="12">
        <v>0.79405055675482672</v>
      </c>
      <c r="AW1809" s="12">
        <v>-23.756769246203877</v>
      </c>
    </row>
    <row r="1810" spans="46:49" x14ac:dyDescent="0.2">
      <c r="AT1810">
        <v>1803</v>
      </c>
      <c r="AU1810" s="12">
        <v>1.7372448161791489</v>
      </c>
      <c r="AV1810" s="12">
        <v>-4.4905988629638811</v>
      </c>
      <c r="AW1810" s="12">
        <v>1.5456506011150197</v>
      </c>
    </row>
    <row r="1811" spans="46:49" x14ac:dyDescent="0.2">
      <c r="AT1811">
        <v>1804</v>
      </c>
      <c r="AU1811" s="12">
        <v>6.6375654607216878</v>
      </c>
      <c r="AV1811" s="12">
        <v>1.5810035905379916</v>
      </c>
      <c r="AW1811" s="12">
        <v>-13.348764305477035</v>
      </c>
    </row>
    <row r="1812" spans="46:49" x14ac:dyDescent="0.2">
      <c r="AT1812">
        <v>1805</v>
      </c>
      <c r="AU1812" s="12">
        <v>5.8184463269669608</v>
      </c>
      <c r="AV1812" s="12">
        <v>-4.2564966830691064</v>
      </c>
      <c r="AW1812" s="12">
        <v>5.4806902819563659</v>
      </c>
    </row>
    <row r="1813" spans="46:49" x14ac:dyDescent="0.2">
      <c r="AT1813">
        <v>1806</v>
      </c>
      <c r="AU1813" s="12">
        <v>-4.6168319232004871</v>
      </c>
      <c r="AV1813" s="12">
        <v>0.23753045402038669</v>
      </c>
      <c r="AW1813" s="12">
        <v>-15.300775152467963</v>
      </c>
    </row>
    <row r="1814" spans="46:49" x14ac:dyDescent="0.2">
      <c r="AT1814">
        <v>1807</v>
      </c>
      <c r="AU1814" s="12">
        <v>-7.1956802976668788E-2</v>
      </c>
      <c r="AV1814" s="12">
        <v>13.924919085626602</v>
      </c>
      <c r="AW1814" s="12">
        <v>-6.2800451855413479</v>
      </c>
    </row>
    <row r="1815" spans="46:49" x14ac:dyDescent="0.2">
      <c r="AT1815">
        <v>1808</v>
      </c>
      <c r="AU1815" s="12">
        <v>-1.2469510554502794</v>
      </c>
      <c r="AV1815" s="12">
        <v>-15.556552904929513</v>
      </c>
      <c r="AW1815" s="12">
        <v>-29.516046786562526</v>
      </c>
    </row>
    <row r="1816" spans="46:49" x14ac:dyDescent="0.2">
      <c r="AT1816">
        <v>1809</v>
      </c>
      <c r="AU1816" s="12">
        <v>-1.6051516831837269</v>
      </c>
      <c r="AV1816" s="12">
        <v>3.7174118946709296</v>
      </c>
      <c r="AW1816" s="12">
        <v>-19.993322362363308</v>
      </c>
    </row>
    <row r="1817" spans="46:49" x14ac:dyDescent="0.2">
      <c r="AT1817">
        <v>1810</v>
      </c>
      <c r="AU1817" s="12">
        <v>2.684788496504916</v>
      </c>
      <c r="AV1817" s="12">
        <v>2.0177050647311514</v>
      </c>
      <c r="AW1817" s="12">
        <v>-6.9289255752465611</v>
      </c>
    </row>
    <row r="1818" spans="46:49" x14ac:dyDescent="0.2">
      <c r="AT1818">
        <v>1811</v>
      </c>
      <c r="AU1818" s="12">
        <v>7.8471175859291007</v>
      </c>
      <c r="AV1818" s="12">
        <v>4.0040728044096348</v>
      </c>
      <c r="AW1818" s="12">
        <v>10.439952632035666</v>
      </c>
    </row>
    <row r="1819" spans="46:49" x14ac:dyDescent="0.2">
      <c r="AT1819">
        <v>1812</v>
      </c>
      <c r="AU1819" s="12">
        <v>2.1425410715888948</v>
      </c>
      <c r="AV1819" s="12">
        <v>2.9661370651759609</v>
      </c>
      <c r="AW1819" s="12">
        <v>-4.5295134193813906</v>
      </c>
    </row>
    <row r="1820" spans="46:49" x14ac:dyDescent="0.2">
      <c r="AT1820">
        <v>1813</v>
      </c>
      <c r="AU1820" s="12">
        <v>-3.0023790016955516</v>
      </c>
      <c r="AV1820" s="12">
        <v>15.141695737397411</v>
      </c>
      <c r="AW1820" s="12">
        <v>-10.767461664826163</v>
      </c>
    </row>
    <row r="1821" spans="46:49" x14ac:dyDescent="0.2">
      <c r="AT1821">
        <v>1814</v>
      </c>
      <c r="AU1821" s="12">
        <v>-1.7328041437285064</v>
      </c>
      <c r="AV1821" s="12">
        <v>-14.856226526648911</v>
      </c>
      <c r="AW1821" s="12">
        <v>-11.872408562015021</v>
      </c>
    </row>
    <row r="1822" spans="46:49" x14ac:dyDescent="0.2">
      <c r="AT1822">
        <v>1815</v>
      </c>
      <c r="AU1822" s="12">
        <v>6.1825896685799187</v>
      </c>
      <c r="AV1822" s="12">
        <v>4.0477439136799198</v>
      </c>
      <c r="AW1822" s="12">
        <v>4.1338247227107496</v>
      </c>
    </row>
    <row r="1823" spans="46:49" x14ac:dyDescent="0.2">
      <c r="AT1823">
        <v>1816</v>
      </c>
      <c r="AU1823" s="12">
        <v>2.3660374790865752</v>
      </c>
      <c r="AV1823" s="12">
        <v>5.4118712974624623</v>
      </c>
      <c r="AW1823" s="12">
        <v>-19.370788531860036</v>
      </c>
    </row>
    <row r="1824" spans="46:49" x14ac:dyDescent="0.2">
      <c r="AT1824">
        <v>1817</v>
      </c>
      <c r="AU1824" s="12">
        <v>1.0715914704199749</v>
      </c>
      <c r="AV1824" s="12">
        <v>-4.1217822753085391</v>
      </c>
      <c r="AW1824" s="12">
        <v>-3.1019932280260787</v>
      </c>
    </row>
    <row r="1825" spans="46:49" x14ac:dyDescent="0.2">
      <c r="AT1825">
        <v>1818</v>
      </c>
      <c r="AU1825" s="12">
        <v>-2.6249881474243861</v>
      </c>
      <c r="AV1825" s="12">
        <v>-2.5133854107758311</v>
      </c>
      <c r="AW1825" s="12">
        <v>-0.97875842408112279</v>
      </c>
    </row>
    <row r="1826" spans="46:49" x14ac:dyDescent="0.2">
      <c r="AT1826">
        <v>1819</v>
      </c>
      <c r="AU1826" s="12">
        <v>3.1235042674855586</v>
      </c>
      <c r="AV1826" s="12">
        <v>2.3834587130705622</v>
      </c>
      <c r="AW1826" s="12">
        <v>-1.1945477725718303</v>
      </c>
    </row>
    <row r="1827" spans="46:49" x14ac:dyDescent="0.2">
      <c r="AT1827">
        <v>1820</v>
      </c>
      <c r="AU1827" s="12">
        <v>-3.7808771553718667</v>
      </c>
      <c r="AV1827" s="12">
        <v>-17.192520531906172</v>
      </c>
      <c r="AW1827" s="12">
        <v>10.366167925939701</v>
      </c>
    </row>
    <row r="1828" spans="46:49" x14ac:dyDescent="0.2">
      <c r="AT1828">
        <v>1821</v>
      </c>
      <c r="AU1828" s="12">
        <v>17.378653031394297</v>
      </c>
      <c r="AV1828" s="12">
        <v>-4.3107790975233531</v>
      </c>
      <c r="AW1828" s="12">
        <v>23.258935953867816</v>
      </c>
    </row>
    <row r="1829" spans="46:49" x14ac:dyDescent="0.2">
      <c r="AT1829">
        <v>1822</v>
      </c>
      <c r="AU1829" s="12">
        <v>0.67001592503910157</v>
      </c>
      <c r="AV1829" s="12">
        <v>12.538668989291887</v>
      </c>
      <c r="AW1829" s="12">
        <v>70.565935292808973</v>
      </c>
    </row>
    <row r="1830" spans="46:49" x14ac:dyDescent="0.2">
      <c r="AT1830">
        <v>1823</v>
      </c>
      <c r="AU1830" s="12">
        <v>-2.7128577184810325</v>
      </c>
      <c r="AV1830" s="12">
        <v>-12.02570949141692</v>
      </c>
      <c r="AW1830" s="12">
        <v>-9.3215108880442319</v>
      </c>
    </row>
    <row r="1831" spans="46:49" x14ac:dyDescent="0.2">
      <c r="AT1831">
        <v>1824</v>
      </c>
      <c r="AU1831" s="12">
        <v>-7.378811503835319</v>
      </c>
      <c r="AV1831" s="12">
        <v>24.170024059499305</v>
      </c>
      <c r="AW1831" s="12">
        <v>-0.9055160195477282</v>
      </c>
    </row>
    <row r="1832" spans="46:49" x14ac:dyDescent="0.2">
      <c r="AT1832">
        <v>1825</v>
      </c>
      <c r="AU1832" s="12">
        <v>-1.3542813578771686</v>
      </c>
      <c r="AV1832" s="12">
        <v>-4.3202309899399749</v>
      </c>
      <c r="AW1832" s="12">
        <v>-15.892192769376248</v>
      </c>
    </row>
    <row r="1833" spans="46:49" x14ac:dyDescent="0.2">
      <c r="AT1833">
        <v>1826</v>
      </c>
      <c r="AU1833" s="12">
        <v>3.4269081548914984</v>
      </c>
      <c r="AV1833" s="12">
        <v>1.8069553772152807</v>
      </c>
      <c r="AW1833" s="12">
        <v>-12.401809870454629</v>
      </c>
    </row>
    <row r="1834" spans="46:49" x14ac:dyDescent="0.2">
      <c r="AT1834">
        <v>1827</v>
      </c>
      <c r="AU1834" s="12">
        <v>5.3772154758047233</v>
      </c>
      <c r="AV1834" s="12">
        <v>2.1854253638258583</v>
      </c>
      <c r="AW1834" s="12">
        <v>-5.3879516641667777</v>
      </c>
    </row>
    <row r="1835" spans="46:49" x14ac:dyDescent="0.2">
      <c r="AT1835">
        <v>1828</v>
      </c>
      <c r="AU1835" s="12">
        <v>-3.5119094846978083</v>
      </c>
      <c r="AV1835" s="12">
        <v>3.4481882734517439</v>
      </c>
      <c r="AW1835" s="12">
        <v>3.7334815676673454</v>
      </c>
    </row>
    <row r="1836" spans="46:49" x14ac:dyDescent="0.2">
      <c r="AT1836">
        <v>1829</v>
      </c>
      <c r="AU1836" s="12">
        <v>-1.7998479712104987</v>
      </c>
      <c r="AV1836" s="12">
        <v>-32.783868966831186</v>
      </c>
      <c r="AW1836" s="12">
        <v>-23.597707744975786</v>
      </c>
    </row>
    <row r="1837" spans="46:49" x14ac:dyDescent="0.2">
      <c r="AT1837">
        <v>1830</v>
      </c>
      <c r="AU1837" s="12">
        <v>3.0883870878234427</v>
      </c>
      <c r="AV1837" s="12">
        <v>-2.2677254726148699</v>
      </c>
      <c r="AW1837" s="12">
        <v>1.1203109184952507</v>
      </c>
    </row>
    <row r="1838" spans="46:49" x14ac:dyDescent="0.2">
      <c r="AT1838">
        <v>1831</v>
      </c>
      <c r="AU1838" s="12">
        <v>1.0998813765187789</v>
      </c>
      <c r="AV1838" s="12">
        <v>16.165666097574348</v>
      </c>
      <c r="AW1838" s="12">
        <v>-24.256840091001646</v>
      </c>
    </row>
    <row r="1839" spans="46:49" x14ac:dyDescent="0.2">
      <c r="AT1839">
        <v>1832</v>
      </c>
      <c r="AU1839" s="12">
        <v>3.5776374384430348E-2</v>
      </c>
      <c r="AV1839" s="12">
        <v>-0.42867440881765662</v>
      </c>
      <c r="AW1839" s="12">
        <v>-4.6505447524436612</v>
      </c>
    </row>
    <row r="1840" spans="46:49" x14ac:dyDescent="0.2">
      <c r="AT1840">
        <v>1833</v>
      </c>
      <c r="AU1840" s="12">
        <v>-11.179768795556752</v>
      </c>
      <c r="AV1840" s="12">
        <v>-1.473375431935642</v>
      </c>
      <c r="AW1840" s="12">
        <v>-14.917600418431279</v>
      </c>
    </row>
    <row r="1841" spans="46:49" x14ac:dyDescent="0.2">
      <c r="AT1841">
        <v>1834</v>
      </c>
      <c r="AU1841" s="12">
        <v>1.8226133060957681</v>
      </c>
      <c r="AV1841" s="12">
        <v>0.96093764249805957</v>
      </c>
      <c r="AW1841" s="12">
        <v>-16.643992539864875</v>
      </c>
    </row>
    <row r="1842" spans="46:49" x14ac:dyDescent="0.2">
      <c r="AT1842">
        <v>1835</v>
      </c>
      <c r="AU1842" s="12">
        <v>3.5709157992830063</v>
      </c>
      <c r="AV1842" s="12">
        <v>5.5370129047021148</v>
      </c>
      <c r="AW1842" s="12">
        <v>-24.466479281596197</v>
      </c>
    </row>
    <row r="1843" spans="46:49" x14ac:dyDescent="0.2">
      <c r="AT1843">
        <v>1836</v>
      </c>
      <c r="AU1843" s="12">
        <v>-6.8029678843487609E-2</v>
      </c>
      <c r="AV1843" s="12">
        <v>-56.288570641390528</v>
      </c>
      <c r="AW1843" s="12">
        <v>19.036115473844724</v>
      </c>
    </row>
    <row r="1844" spans="46:49" x14ac:dyDescent="0.2">
      <c r="AT1844">
        <v>1837</v>
      </c>
      <c r="AU1844" s="12">
        <v>-2.5223312809164784</v>
      </c>
      <c r="AV1844" s="12">
        <v>7.6255488069208468</v>
      </c>
      <c r="AW1844" s="12">
        <v>1.5562389164802333</v>
      </c>
    </row>
    <row r="1845" spans="46:49" x14ac:dyDescent="0.2">
      <c r="AT1845">
        <v>1838</v>
      </c>
      <c r="AU1845" s="12">
        <v>-7.7422468613154427</v>
      </c>
      <c r="AV1845" s="12">
        <v>-28.86995526152182</v>
      </c>
      <c r="AW1845" s="12">
        <v>17.234906681835053</v>
      </c>
    </row>
    <row r="1846" spans="46:49" x14ac:dyDescent="0.2">
      <c r="AT1846">
        <v>1839</v>
      </c>
      <c r="AU1846" s="12">
        <v>-4.8124556525613693</v>
      </c>
      <c r="AV1846" s="12">
        <v>-13.222963446340385</v>
      </c>
      <c r="AW1846" s="12">
        <v>20.067611743485248</v>
      </c>
    </row>
    <row r="1847" spans="46:49" x14ac:dyDescent="0.2">
      <c r="AT1847">
        <v>1840</v>
      </c>
      <c r="AU1847" s="12">
        <v>0.57884065608904078</v>
      </c>
      <c r="AV1847" s="12">
        <v>-5.5577268074203126</v>
      </c>
      <c r="AW1847" s="12">
        <v>-10.067053668803997</v>
      </c>
    </row>
    <row r="1848" spans="46:49" x14ac:dyDescent="0.2">
      <c r="AT1848">
        <v>1841</v>
      </c>
      <c r="AU1848" s="12">
        <v>-0.63500622486061797</v>
      </c>
      <c r="AV1848" s="12">
        <v>-6.0576720882869823</v>
      </c>
      <c r="AW1848" s="12">
        <v>-15.094256119900717</v>
      </c>
    </row>
    <row r="1849" spans="46:49" x14ac:dyDescent="0.2">
      <c r="AT1849">
        <v>1842</v>
      </c>
      <c r="AU1849" s="12">
        <v>0.69105533851696954</v>
      </c>
      <c r="AV1849" s="12">
        <v>16.754748737236643</v>
      </c>
      <c r="AW1849" s="12">
        <v>-21.696586791336305</v>
      </c>
    </row>
    <row r="1850" spans="46:49" x14ac:dyDescent="0.2">
      <c r="AT1850">
        <v>1843</v>
      </c>
      <c r="AU1850" s="12">
        <v>-5.5205824587702157</v>
      </c>
      <c r="AV1850" s="12">
        <v>2.1597095987745583</v>
      </c>
      <c r="AW1850" s="12">
        <v>3.1193762122923454</v>
      </c>
    </row>
    <row r="1851" spans="46:49" x14ac:dyDescent="0.2">
      <c r="AT1851">
        <v>1844</v>
      </c>
      <c r="AU1851" s="12">
        <v>-13.707237793729526</v>
      </c>
      <c r="AV1851" s="12">
        <v>-15.311425344146398</v>
      </c>
      <c r="AW1851" s="12">
        <v>8.1466099551991906</v>
      </c>
    </row>
    <row r="1852" spans="46:49" x14ac:dyDescent="0.2">
      <c r="AT1852">
        <v>1845</v>
      </c>
      <c r="AU1852" s="12">
        <v>5.5730920158949511</v>
      </c>
      <c r="AV1852" s="12">
        <v>-9.3510614638623775</v>
      </c>
      <c r="AW1852" s="12">
        <v>8.2094807739732172</v>
      </c>
    </row>
    <row r="1853" spans="46:49" x14ac:dyDescent="0.2">
      <c r="AT1853">
        <v>1846</v>
      </c>
      <c r="AU1853" s="12">
        <v>-0.33509210092113095</v>
      </c>
      <c r="AV1853" s="12">
        <v>1.1013454424857325</v>
      </c>
      <c r="AW1853" s="12">
        <v>5.9678003009251279</v>
      </c>
    </row>
    <row r="1854" spans="46:49" x14ac:dyDescent="0.2">
      <c r="AT1854">
        <v>1847</v>
      </c>
      <c r="AU1854" s="12">
        <v>2.3201506119560249</v>
      </c>
      <c r="AV1854" s="12">
        <v>4.0841720641947319</v>
      </c>
      <c r="AW1854" s="12">
        <v>-11.094609164269928</v>
      </c>
    </row>
    <row r="1855" spans="46:49" x14ac:dyDescent="0.2">
      <c r="AT1855">
        <v>1848</v>
      </c>
      <c r="AU1855" s="12">
        <v>-5.3501777311832646</v>
      </c>
      <c r="AV1855" s="12">
        <v>5.8562638067751642</v>
      </c>
      <c r="AW1855" s="12">
        <v>3.0343968415897309</v>
      </c>
    </row>
    <row r="1856" spans="46:49" x14ac:dyDescent="0.2">
      <c r="AT1856">
        <v>1849</v>
      </c>
      <c r="AU1856" s="12">
        <v>-2.5823345615350233</v>
      </c>
      <c r="AV1856" s="12">
        <v>-19.416077831397462</v>
      </c>
      <c r="AW1856" s="12">
        <v>-4.6524759082923666</v>
      </c>
    </row>
    <row r="1857" spans="46:49" x14ac:dyDescent="0.2">
      <c r="AT1857">
        <v>1850</v>
      </c>
      <c r="AU1857" s="12">
        <v>2.0126413974662323</v>
      </c>
      <c r="AV1857" s="12">
        <v>-5.2086478990607175</v>
      </c>
      <c r="AW1857" s="12">
        <v>-3.5461709852566137</v>
      </c>
    </row>
    <row r="1858" spans="46:49" x14ac:dyDescent="0.2">
      <c r="AT1858">
        <v>1851</v>
      </c>
      <c r="AU1858" s="12">
        <v>0.66528515677768052</v>
      </c>
      <c r="AV1858" s="12">
        <v>-34.405176236872265</v>
      </c>
      <c r="AW1858" s="12">
        <v>-9.3064653013935157</v>
      </c>
    </row>
    <row r="1859" spans="46:49" x14ac:dyDescent="0.2">
      <c r="AT1859">
        <v>1852</v>
      </c>
      <c r="AU1859" s="12">
        <v>4.8781794066388953</v>
      </c>
      <c r="AV1859" s="12">
        <v>20.104757526504056</v>
      </c>
      <c r="AW1859" s="12">
        <v>11.356450383804102</v>
      </c>
    </row>
    <row r="1860" spans="46:49" x14ac:dyDescent="0.2">
      <c r="AT1860">
        <v>1853</v>
      </c>
      <c r="AU1860" s="12">
        <v>-74.727389360494513</v>
      </c>
      <c r="AV1860" s="12">
        <v>-5.745268078049417</v>
      </c>
      <c r="AW1860" s="12">
        <v>3.6557274756909344</v>
      </c>
    </row>
    <row r="1861" spans="46:49" x14ac:dyDescent="0.2">
      <c r="AT1861">
        <v>1854</v>
      </c>
      <c r="AU1861" s="12">
        <v>2.2796237222666633</v>
      </c>
      <c r="AV1861" s="12">
        <v>16.278299525217204</v>
      </c>
      <c r="AW1861" s="12">
        <v>-12.798562126627436</v>
      </c>
    </row>
    <row r="1862" spans="46:49" x14ac:dyDescent="0.2">
      <c r="AT1862">
        <v>1855</v>
      </c>
      <c r="AU1862" s="12">
        <v>-12.157561764895469</v>
      </c>
      <c r="AV1862" s="12">
        <v>5.3261224087979935</v>
      </c>
      <c r="AW1862" s="12">
        <v>-15.175712032057424</v>
      </c>
    </row>
    <row r="1863" spans="46:49" x14ac:dyDescent="0.2">
      <c r="AT1863">
        <v>1856</v>
      </c>
      <c r="AU1863" s="12">
        <v>-0.58374297236489847</v>
      </c>
      <c r="AV1863" s="12">
        <v>-21.838140110869617</v>
      </c>
      <c r="AW1863" s="12">
        <v>9.4228400159147299</v>
      </c>
    </row>
    <row r="1864" spans="46:49" x14ac:dyDescent="0.2">
      <c r="AT1864">
        <v>1857</v>
      </c>
      <c r="AU1864" s="12">
        <v>-0.39796918015004523</v>
      </c>
      <c r="AV1864" s="12">
        <v>6.7890731617198643</v>
      </c>
      <c r="AW1864" s="12">
        <v>-4.6562286054113002</v>
      </c>
    </row>
    <row r="1865" spans="46:49" x14ac:dyDescent="0.2">
      <c r="AT1865">
        <v>1858</v>
      </c>
      <c r="AU1865" s="12">
        <v>0.63780280645417053</v>
      </c>
      <c r="AV1865" s="12">
        <v>3.7510251611776559</v>
      </c>
      <c r="AW1865" s="12">
        <v>10.984482289750936</v>
      </c>
    </row>
    <row r="1866" spans="46:49" x14ac:dyDescent="0.2">
      <c r="AT1866">
        <v>1859</v>
      </c>
      <c r="AU1866" s="12">
        <v>5.4877459544213041</v>
      </c>
      <c r="AV1866" s="12">
        <v>10.286404256829041</v>
      </c>
      <c r="AW1866" s="12">
        <v>19.982544075462066</v>
      </c>
    </row>
    <row r="1867" spans="46:49" x14ac:dyDescent="0.2">
      <c r="AT1867">
        <v>1860</v>
      </c>
      <c r="AU1867" s="12">
        <v>-1.7406903216786782</v>
      </c>
      <c r="AV1867" s="12">
        <v>4.50500890592898</v>
      </c>
      <c r="AW1867" s="12">
        <v>-1.6128011720870639</v>
      </c>
    </row>
    <row r="1868" spans="46:49" x14ac:dyDescent="0.2">
      <c r="AT1868">
        <v>1861</v>
      </c>
      <c r="AU1868" s="12">
        <v>-4.6384757053560826</v>
      </c>
      <c r="AV1868" s="12">
        <v>23.17036876619709</v>
      </c>
      <c r="AW1868" s="12">
        <v>12.099916053526696</v>
      </c>
    </row>
    <row r="1869" spans="46:49" x14ac:dyDescent="0.2">
      <c r="AT1869">
        <v>1862</v>
      </c>
      <c r="AU1869" s="12">
        <v>4.5173682089401117</v>
      </c>
      <c r="AV1869" s="12">
        <v>-4.9743505839620283</v>
      </c>
      <c r="AW1869" s="12">
        <v>-1.3131468896471186</v>
      </c>
    </row>
    <row r="1870" spans="46:49" x14ac:dyDescent="0.2">
      <c r="AT1870">
        <v>1863</v>
      </c>
      <c r="AU1870" s="12">
        <v>-2.7635769156532994</v>
      </c>
      <c r="AV1870" s="12">
        <v>-11.179098082305375</v>
      </c>
      <c r="AW1870" s="12">
        <v>0.92231308287062941</v>
      </c>
    </row>
    <row r="1871" spans="46:49" x14ac:dyDescent="0.2">
      <c r="AT1871">
        <v>1864</v>
      </c>
      <c r="AU1871" s="12">
        <v>7.9211821497618695</v>
      </c>
      <c r="AV1871" s="12">
        <v>-10.089544439295619</v>
      </c>
      <c r="AW1871" s="12">
        <v>21.415320270321178</v>
      </c>
    </row>
    <row r="1872" spans="46:49" x14ac:dyDescent="0.2">
      <c r="AT1872">
        <v>1865</v>
      </c>
      <c r="AU1872" s="12">
        <v>9.7528579460791835</v>
      </c>
      <c r="AV1872" s="12">
        <v>-9.3959810719943011</v>
      </c>
      <c r="AW1872" s="12">
        <v>13.139244980852673</v>
      </c>
    </row>
    <row r="1873" spans="46:49" x14ac:dyDescent="0.2">
      <c r="AT1873">
        <v>1866</v>
      </c>
      <c r="AU1873" s="12">
        <v>0.1473593788768981</v>
      </c>
      <c r="AV1873" s="12">
        <v>3.5514106758007089</v>
      </c>
      <c r="AW1873" s="12">
        <v>-25.283786310757076</v>
      </c>
    </row>
    <row r="1874" spans="46:49" x14ac:dyDescent="0.2">
      <c r="AT1874">
        <v>1867</v>
      </c>
      <c r="AU1874" s="12">
        <v>-1.681502070793033</v>
      </c>
      <c r="AV1874" s="12">
        <v>-16.538873891092145</v>
      </c>
      <c r="AW1874" s="12">
        <v>-51.301900721270577</v>
      </c>
    </row>
    <row r="1875" spans="46:49" x14ac:dyDescent="0.2">
      <c r="AT1875">
        <v>1868</v>
      </c>
      <c r="AU1875" s="12">
        <v>0.21242650231455404</v>
      </c>
      <c r="AV1875" s="12">
        <v>4.5808569302304463</v>
      </c>
      <c r="AW1875" s="12">
        <v>5.9734305190776311</v>
      </c>
    </row>
    <row r="1876" spans="46:49" x14ac:dyDescent="0.2">
      <c r="AT1876">
        <v>1869</v>
      </c>
      <c r="AU1876" s="12">
        <v>6.0149034086244457</v>
      </c>
      <c r="AV1876" s="12">
        <v>-31.310090440418193</v>
      </c>
      <c r="AW1876" s="12">
        <v>-0.3354161068525876</v>
      </c>
    </row>
    <row r="1877" spans="46:49" x14ac:dyDescent="0.2">
      <c r="AT1877">
        <v>1870</v>
      </c>
      <c r="AU1877" s="12">
        <v>-0.83106258573588687</v>
      </c>
      <c r="AV1877" s="12">
        <v>-3.1481458978676855</v>
      </c>
      <c r="AW1877" s="12">
        <v>12.223146647569948</v>
      </c>
    </row>
    <row r="1878" spans="46:49" x14ac:dyDescent="0.2">
      <c r="AT1878">
        <v>1871</v>
      </c>
      <c r="AU1878" s="12">
        <v>-3.4543876436725309</v>
      </c>
      <c r="AV1878" s="12">
        <v>11.270085238605427</v>
      </c>
      <c r="AW1878" s="12">
        <v>16.637989570965789</v>
      </c>
    </row>
    <row r="1879" spans="46:49" x14ac:dyDescent="0.2">
      <c r="AT1879">
        <v>1872</v>
      </c>
      <c r="AU1879" s="12">
        <v>3.0080658625068262</v>
      </c>
      <c r="AV1879" s="12">
        <v>-3.9628010138394916</v>
      </c>
      <c r="AW1879" s="12">
        <v>8.8032148394347711</v>
      </c>
    </row>
    <row r="1880" spans="46:49" x14ac:dyDescent="0.2">
      <c r="AT1880">
        <v>1873</v>
      </c>
      <c r="AU1880" s="12">
        <v>-14.064328229105513</v>
      </c>
      <c r="AV1880" s="12">
        <v>-4.0712702475458507</v>
      </c>
      <c r="AW1880" s="12">
        <v>-7.7606485450973093</v>
      </c>
    </row>
    <row r="1881" spans="46:49" x14ac:dyDescent="0.2">
      <c r="AT1881">
        <v>1874</v>
      </c>
      <c r="AU1881" s="12">
        <v>-0.341386109936543</v>
      </c>
      <c r="AV1881" s="12">
        <v>0.49205027670474583</v>
      </c>
      <c r="AW1881" s="12">
        <v>17.266875341067365</v>
      </c>
    </row>
    <row r="1882" spans="46:49" x14ac:dyDescent="0.2">
      <c r="AT1882">
        <v>1875</v>
      </c>
      <c r="AU1882" s="12">
        <v>7.7366966151631722</v>
      </c>
      <c r="AV1882" s="12">
        <v>-3.4851774569120528</v>
      </c>
      <c r="AW1882" s="12">
        <v>29.645027702331056</v>
      </c>
    </row>
    <row r="1883" spans="46:49" x14ac:dyDescent="0.2">
      <c r="AT1883">
        <v>1876</v>
      </c>
      <c r="AU1883" s="12">
        <v>0.59187124101841904</v>
      </c>
      <c r="AV1883" s="12">
        <v>0.1803614804811865</v>
      </c>
      <c r="AW1883" s="12">
        <v>-35.204127794613647</v>
      </c>
    </row>
    <row r="1884" spans="46:49" x14ac:dyDescent="0.2">
      <c r="AT1884">
        <v>1877</v>
      </c>
      <c r="AU1884" s="12">
        <v>12.191452175556828</v>
      </c>
      <c r="AV1884" s="12">
        <v>18.559815212786514</v>
      </c>
      <c r="AW1884" s="12">
        <v>38.125406303105102</v>
      </c>
    </row>
    <row r="1885" spans="46:49" x14ac:dyDescent="0.2">
      <c r="AT1885">
        <v>1878</v>
      </c>
      <c r="AU1885" s="12">
        <v>1.9057509930786487</v>
      </c>
      <c r="AV1885" s="12">
        <v>10.968446522027719</v>
      </c>
      <c r="AW1885" s="12">
        <v>7.6942188502800297</v>
      </c>
    </row>
    <row r="1886" spans="46:49" x14ac:dyDescent="0.2">
      <c r="AT1886">
        <v>1879</v>
      </c>
      <c r="AU1886" s="12">
        <v>-5.4244072594007715</v>
      </c>
      <c r="AV1886" s="12">
        <v>-4.3122452508990232</v>
      </c>
      <c r="AW1886" s="12">
        <v>1.3483729485885512</v>
      </c>
    </row>
    <row r="1887" spans="46:49" x14ac:dyDescent="0.2">
      <c r="AT1887">
        <v>1880</v>
      </c>
      <c r="AU1887" s="12">
        <v>-0.79907664984575477</v>
      </c>
      <c r="AV1887" s="12">
        <v>11.9138467913941</v>
      </c>
      <c r="AW1887" s="12">
        <v>-13.221579478665907</v>
      </c>
    </row>
    <row r="1888" spans="46:49" x14ac:dyDescent="0.2">
      <c r="AT1888">
        <v>1881</v>
      </c>
      <c r="AU1888" s="12">
        <v>-2.7759728185944454</v>
      </c>
      <c r="AV1888" s="12">
        <v>0.79943613580899853</v>
      </c>
      <c r="AW1888" s="12">
        <v>4.9684702078589362</v>
      </c>
    </row>
    <row r="1889" spans="46:49" x14ac:dyDescent="0.2">
      <c r="AT1889">
        <v>1882</v>
      </c>
      <c r="AU1889" s="12">
        <v>-5.8579312675329742</v>
      </c>
      <c r="AV1889" s="12">
        <v>-10.639348747726945</v>
      </c>
      <c r="AW1889" s="12">
        <v>10.006841627762935</v>
      </c>
    </row>
    <row r="1890" spans="46:49" x14ac:dyDescent="0.2">
      <c r="AT1890">
        <v>1883</v>
      </c>
      <c r="AU1890" s="12">
        <v>4.1964011358591096</v>
      </c>
      <c r="AV1890" s="12">
        <v>-6.5459314145673764</v>
      </c>
      <c r="AW1890" s="12">
        <v>-6.6045931079743658</v>
      </c>
    </row>
    <row r="1891" spans="46:49" x14ac:dyDescent="0.2">
      <c r="AT1891">
        <v>1884</v>
      </c>
      <c r="AU1891" s="12">
        <v>-2.1622551085037709</v>
      </c>
      <c r="AV1891" s="12">
        <v>-3.8903749600506794</v>
      </c>
      <c r="AW1891" s="12">
        <v>-14.065093994747643</v>
      </c>
    </row>
    <row r="1892" spans="46:49" x14ac:dyDescent="0.2">
      <c r="AT1892">
        <v>1885</v>
      </c>
      <c r="AU1892" s="12">
        <v>1.7190434398351933</v>
      </c>
      <c r="AV1892" s="12">
        <v>-19.740198720817514</v>
      </c>
      <c r="AW1892" s="12">
        <v>-170.20086194741955</v>
      </c>
    </row>
    <row r="1893" spans="46:49" x14ac:dyDescent="0.2">
      <c r="AT1893">
        <v>1886</v>
      </c>
      <c r="AU1893" s="12">
        <v>0.24833026341122613</v>
      </c>
      <c r="AV1893" s="12">
        <v>-10.728591987216566</v>
      </c>
      <c r="AW1893" s="12">
        <v>6.8301193974631706</v>
      </c>
    </row>
    <row r="1894" spans="46:49" x14ac:dyDescent="0.2">
      <c r="AT1894">
        <v>1887</v>
      </c>
      <c r="AU1894" s="12">
        <v>5.5006607980102995</v>
      </c>
      <c r="AV1894" s="12">
        <v>-16.386119580946396</v>
      </c>
      <c r="AW1894" s="12">
        <v>-23.6280302680352</v>
      </c>
    </row>
    <row r="1895" spans="46:49" x14ac:dyDescent="0.2">
      <c r="AT1895">
        <v>1888</v>
      </c>
      <c r="AU1895" s="12">
        <v>8.0088808539568301</v>
      </c>
      <c r="AV1895" s="12">
        <v>-26.219372392567276</v>
      </c>
      <c r="AW1895" s="12">
        <v>-12.843018477869867</v>
      </c>
    </row>
    <row r="1896" spans="46:49" x14ac:dyDescent="0.2">
      <c r="AT1896">
        <v>1889</v>
      </c>
      <c r="AU1896" s="12">
        <v>1.951469317890371</v>
      </c>
      <c r="AV1896" s="12">
        <v>5.2593971218487923</v>
      </c>
      <c r="AW1896" s="12">
        <v>18.206530314258998</v>
      </c>
    </row>
    <row r="1897" spans="46:49" x14ac:dyDescent="0.2">
      <c r="AT1897">
        <v>1890</v>
      </c>
      <c r="AU1897" s="12">
        <v>-1.2246969687121494</v>
      </c>
      <c r="AV1897" s="12">
        <v>36.212647535051865</v>
      </c>
      <c r="AW1897" s="12">
        <v>5.16540772770123</v>
      </c>
    </row>
    <row r="1898" spans="46:49" x14ac:dyDescent="0.2">
      <c r="AT1898">
        <v>1891</v>
      </c>
      <c r="AU1898" s="12">
        <v>-2.9961967026733367</v>
      </c>
      <c r="AV1898" s="12">
        <v>5.1619231994674877</v>
      </c>
      <c r="AW1898" s="12">
        <v>-24.102152917491047</v>
      </c>
    </row>
    <row r="1899" spans="46:49" x14ac:dyDescent="0.2">
      <c r="AT1899">
        <v>1892</v>
      </c>
      <c r="AU1899" s="12">
        <v>0.88301183756109725</v>
      </c>
      <c r="AV1899" s="12">
        <v>14.453209244924036</v>
      </c>
      <c r="AW1899" s="12">
        <v>-5.1354275876593887</v>
      </c>
    </row>
    <row r="1900" spans="46:49" x14ac:dyDescent="0.2">
      <c r="AT1900">
        <v>1893</v>
      </c>
      <c r="AU1900" s="12">
        <v>5.738923781049281</v>
      </c>
      <c r="AV1900" s="12">
        <v>-0.90568789351062817</v>
      </c>
      <c r="AW1900" s="12">
        <v>0.22260422982875228</v>
      </c>
    </row>
    <row r="1901" spans="46:49" x14ac:dyDescent="0.2">
      <c r="AT1901">
        <v>1894</v>
      </c>
      <c r="AU1901" s="12">
        <v>-8.1570580385931422</v>
      </c>
      <c r="AV1901" s="12">
        <v>-17.590512688772751</v>
      </c>
      <c r="AW1901" s="12">
        <v>12.042237368600567</v>
      </c>
    </row>
    <row r="1902" spans="46:49" x14ac:dyDescent="0.2">
      <c r="AT1902">
        <v>1895</v>
      </c>
      <c r="AU1902" s="12">
        <v>1.2575876864167446</v>
      </c>
      <c r="AV1902" s="12">
        <v>-5.1988082021398929</v>
      </c>
      <c r="AW1902" s="12">
        <v>10.548431437288878</v>
      </c>
    </row>
    <row r="1903" spans="46:49" x14ac:dyDescent="0.2">
      <c r="AT1903">
        <v>1896</v>
      </c>
      <c r="AU1903" s="12">
        <v>0.83441556015246054</v>
      </c>
      <c r="AV1903" s="12">
        <v>-20.48890863657742</v>
      </c>
      <c r="AW1903" s="12">
        <v>-15.15326696434327</v>
      </c>
    </row>
    <row r="1904" spans="46:49" x14ac:dyDescent="0.2">
      <c r="AT1904">
        <v>1897</v>
      </c>
      <c r="AU1904" s="12">
        <v>12.611084779839601</v>
      </c>
      <c r="AV1904" s="12">
        <v>-1.2233698597413016</v>
      </c>
      <c r="AW1904" s="12">
        <v>3.7414994547468887</v>
      </c>
    </row>
    <row r="1905" spans="46:49" x14ac:dyDescent="0.2">
      <c r="AT1905">
        <v>1898</v>
      </c>
      <c r="AU1905" s="12">
        <v>0.45841384940136209</v>
      </c>
      <c r="AV1905" s="12">
        <v>7.0569818504680359</v>
      </c>
      <c r="AW1905" s="12">
        <v>17.372405283609549</v>
      </c>
    </row>
    <row r="1906" spans="46:49" x14ac:dyDescent="0.2">
      <c r="AT1906">
        <v>1899</v>
      </c>
      <c r="AU1906" s="12">
        <v>7.0934395168509861</v>
      </c>
      <c r="AV1906" s="12">
        <v>14.80001590955411</v>
      </c>
      <c r="AW1906" s="12">
        <v>18.374230474113268</v>
      </c>
    </row>
    <row r="1907" spans="46:49" x14ac:dyDescent="0.2">
      <c r="AT1907">
        <v>1900</v>
      </c>
      <c r="AU1907" s="12">
        <v>1.9422754150489943</v>
      </c>
      <c r="AV1907" s="12">
        <v>12.643006720486094</v>
      </c>
      <c r="AW1907" s="12">
        <v>-55.917132175694327</v>
      </c>
    </row>
    <row r="1908" spans="46:49" x14ac:dyDescent="0.2">
      <c r="AT1908">
        <v>1901</v>
      </c>
      <c r="AU1908" s="12">
        <v>-1.1629780262943867</v>
      </c>
      <c r="AV1908" s="12">
        <v>3.5627479580429111</v>
      </c>
      <c r="AW1908" s="12">
        <v>47.836261690627481</v>
      </c>
    </row>
    <row r="1909" spans="46:49" x14ac:dyDescent="0.2">
      <c r="AT1909">
        <v>1902</v>
      </c>
      <c r="AU1909" s="12">
        <v>-8.7149837304939552</v>
      </c>
      <c r="AV1909" s="12">
        <v>2.2450036087398604</v>
      </c>
      <c r="AW1909" s="12">
        <v>3.1201173430160547</v>
      </c>
    </row>
    <row r="1910" spans="46:49" x14ac:dyDescent="0.2">
      <c r="AT1910">
        <v>1903</v>
      </c>
      <c r="AU1910" s="12">
        <v>3.1087313749867618</v>
      </c>
      <c r="AV1910" s="12">
        <v>5.4512402244689211</v>
      </c>
      <c r="AW1910" s="12">
        <v>-29.788392792215056</v>
      </c>
    </row>
    <row r="1911" spans="46:49" x14ac:dyDescent="0.2">
      <c r="AT1911">
        <v>1904</v>
      </c>
      <c r="AU1911" s="12">
        <v>-3.3272534858257403</v>
      </c>
      <c r="AV1911" s="12">
        <v>-2.7822411031290302</v>
      </c>
      <c r="AW1911" s="12">
        <v>-30.389191308331938</v>
      </c>
    </row>
    <row r="1912" spans="46:49" x14ac:dyDescent="0.2">
      <c r="AT1912">
        <v>1905</v>
      </c>
      <c r="AU1912" s="12">
        <v>-1.7708029339595921</v>
      </c>
      <c r="AV1912" s="12">
        <v>-9.6620188153469933</v>
      </c>
      <c r="AW1912" s="12">
        <v>7.2966145076232563</v>
      </c>
    </row>
    <row r="1913" spans="46:49" x14ac:dyDescent="0.2">
      <c r="AT1913">
        <v>1906</v>
      </c>
      <c r="AU1913" s="12">
        <v>-4.1780681847832764</v>
      </c>
      <c r="AV1913" s="12">
        <v>4.4918688987558859</v>
      </c>
      <c r="AW1913" s="12">
        <v>-6.049049253075621</v>
      </c>
    </row>
    <row r="1914" spans="46:49" x14ac:dyDescent="0.2">
      <c r="AT1914">
        <v>1907</v>
      </c>
      <c r="AU1914" s="12">
        <v>-13.910315441925036</v>
      </c>
      <c r="AV1914" s="12">
        <v>-7.8753506665553026</v>
      </c>
      <c r="AW1914" s="12">
        <v>7.94925095337467</v>
      </c>
    </row>
    <row r="1915" spans="46:49" x14ac:dyDescent="0.2">
      <c r="AT1915">
        <v>1908</v>
      </c>
      <c r="AU1915" s="12">
        <v>-11.60667922383111</v>
      </c>
      <c r="AV1915" s="12">
        <v>-1.7302999993417132</v>
      </c>
      <c r="AW1915" s="12">
        <v>12.099808837819934</v>
      </c>
    </row>
    <row r="1916" spans="46:49" x14ac:dyDescent="0.2">
      <c r="AT1916">
        <v>1909</v>
      </c>
      <c r="AU1916" s="12">
        <v>-4.2275881412244942</v>
      </c>
      <c r="AV1916" s="12">
        <v>12.947154915821171</v>
      </c>
      <c r="AW1916" s="12">
        <v>-75.088961689816117</v>
      </c>
    </row>
    <row r="1917" spans="46:49" x14ac:dyDescent="0.2">
      <c r="AT1917">
        <v>1910</v>
      </c>
      <c r="AU1917" s="12">
        <v>-1.4860722265236168</v>
      </c>
      <c r="AV1917" s="12">
        <v>26.438581065452276</v>
      </c>
      <c r="AW1917" s="12">
        <v>-0.80019104465928226</v>
      </c>
    </row>
    <row r="1918" spans="46:49" x14ac:dyDescent="0.2">
      <c r="AT1918">
        <v>1911</v>
      </c>
      <c r="AU1918" s="12">
        <v>-1.8480472733675417</v>
      </c>
      <c r="AV1918" s="12">
        <v>3.4349830548770699</v>
      </c>
      <c r="AW1918" s="12">
        <v>16.309311574372096</v>
      </c>
    </row>
    <row r="1919" spans="46:49" x14ac:dyDescent="0.2">
      <c r="AT1919">
        <v>1912</v>
      </c>
      <c r="AU1919" s="12">
        <v>-9.3611557134415317</v>
      </c>
      <c r="AV1919" s="12">
        <v>-7.3544781360085423E-2</v>
      </c>
      <c r="AW1919" s="12">
        <v>-37.031948256215237</v>
      </c>
    </row>
    <row r="1920" spans="46:49" x14ac:dyDescent="0.2">
      <c r="AT1920">
        <v>1913</v>
      </c>
      <c r="AU1920" s="12">
        <v>-4.0265923878577281</v>
      </c>
      <c r="AV1920" s="12">
        <v>-23.348260181084921</v>
      </c>
      <c r="AW1920" s="12">
        <v>-29.606846478960787</v>
      </c>
    </row>
    <row r="1921" spans="46:49" x14ac:dyDescent="0.2">
      <c r="AT1921">
        <v>1914</v>
      </c>
      <c r="AU1921" s="12">
        <v>-7.9461427031928631</v>
      </c>
      <c r="AV1921" s="12">
        <v>-1.227214651554013</v>
      </c>
      <c r="AW1921" s="12">
        <v>-14.284016026447555</v>
      </c>
    </row>
    <row r="1922" spans="46:49" x14ac:dyDescent="0.2">
      <c r="AT1922">
        <v>1915</v>
      </c>
      <c r="AU1922" s="12">
        <v>-20.69786295644451</v>
      </c>
      <c r="AV1922" s="12">
        <v>3.9836912251646246</v>
      </c>
      <c r="AW1922" s="12">
        <v>-10.575518139913919</v>
      </c>
    </row>
    <row r="1923" spans="46:49" x14ac:dyDescent="0.2">
      <c r="AT1923">
        <v>1916</v>
      </c>
      <c r="AU1923" s="12">
        <v>5.8125189292779558</v>
      </c>
      <c r="AV1923" s="12">
        <v>-45.571240990344052</v>
      </c>
      <c r="AW1923" s="12">
        <v>4.5622969430819325</v>
      </c>
    </row>
    <row r="1924" spans="46:49" x14ac:dyDescent="0.2">
      <c r="AT1924">
        <v>1917</v>
      </c>
      <c r="AU1924" s="12">
        <v>4.0310094471814573</v>
      </c>
      <c r="AV1924" s="12">
        <v>-8.2146725773365183</v>
      </c>
      <c r="AW1924" s="12">
        <v>-7.2805543500807604</v>
      </c>
    </row>
    <row r="1925" spans="46:49" x14ac:dyDescent="0.2">
      <c r="AT1925">
        <v>1918</v>
      </c>
      <c r="AU1925" s="12">
        <v>16.822276160647935</v>
      </c>
      <c r="AV1925" s="12">
        <v>-0.57761994834934927</v>
      </c>
      <c r="AW1925" s="12">
        <v>3.0015564761514919</v>
      </c>
    </row>
    <row r="1926" spans="46:49" x14ac:dyDescent="0.2">
      <c r="AT1926">
        <v>1919</v>
      </c>
      <c r="AU1926" s="12">
        <v>-0.92217230264038841</v>
      </c>
      <c r="AV1926" s="12">
        <v>12.44703101179215</v>
      </c>
      <c r="AW1926" s="12">
        <v>-1.2457764644538725</v>
      </c>
    </row>
    <row r="1927" spans="46:49" x14ac:dyDescent="0.2">
      <c r="AT1927">
        <v>1920</v>
      </c>
      <c r="AU1927" s="12">
        <v>0.71291964364761451</v>
      </c>
      <c r="AV1927" s="12">
        <v>-14.87119645949633</v>
      </c>
      <c r="AW1927" s="12">
        <v>13.971461277933006</v>
      </c>
    </row>
    <row r="1928" spans="46:49" x14ac:dyDescent="0.2">
      <c r="AT1928">
        <v>1921</v>
      </c>
      <c r="AU1928" s="12">
        <v>5.1165084865914814</v>
      </c>
      <c r="AV1928" s="12">
        <v>-17.525089145275366</v>
      </c>
      <c r="AW1928" s="12">
        <v>16.434014303978426</v>
      </c>
    </row>
    <row r="1929" spans="46:49" x14ac:dyDescent="0.2">
      <c r="AT1929">
        <v>1922</v>
      </c>
      <c r="AU1929" s="12">
        <v>5.9957516128693431</v>
      </c>
      <c r="AV1929" s="12">
        <v>13.388295580148466</v>
      </c>
      <c r="AW1929" s="12">
        <v>-1.5682196728285862</v>
      </c>
    </row>
    <row r="1930" spans="46:49" x14ac:dyDescent="0.2">
      <c r="AT1930">
        <v>1923</v>
      </c>
      <c r="AU1930" s="12">
        <v>-3.1448046384642749</v>
      </c>
      <c r="AV1930" s="12">
        <v>-11.403035425529024</v>
      </c>
      <c r="AW1930" s="12">
        <v>-2.4525197790584619</v>
      </c>
    </row>
    <row r="1931" spans="46:49" x14ac:dyDescent="0.2">
      <c r="AT1931">
        <v>1924</v>
      </c>
      <c r="AU1931" s="12">
        <v>1.2560645044273699</v>
      </c>
      <c r="AV1931" s="12">
        <v>3.4206537092087101</v>
      </c>
      <c r="AW1931" s="12">
        <v>-4.8057406858919087</v>
      </c>
    </row>
    <row r="1932" spans="46:49" x14ac:dyDescent="0.2">
      <c r="AT1932">
        <v>1925</v>
      </c>
      <c r="AU1932" s="12">
        <v>1.4931066365395838</v>
      </c>
      <c r="AV1932" s="12">
        <v>-6.5012298739527337</v>
      </c>
      <c r="AW1932" s="12">
        <v>-17.607174346889678</v>
      </c>
    </row>
    <row r="1933" spans="46:49" x14ac:dyDescent="0.2">
      <c r="AT1933">
        <v>1926</v>
      </c>
      <c r="AU1933" s="12">
        <v>-4.0991492173784092</v>
      </c>
      <c r="AV1933" s="12">
        <v>-52.356334009407348</v>
      </c>
      <c r="AW1933" s="12">
        <v>-45.449825833618583</v>
      </c>
    </row>
    <row r="1934" spans="46:49" x14ac:dyDescent="0.2">
      <c r="AT1934">
        <v>1927</v>
      </c>
      <c r="AU1934" s="12">
        <v>-2.8240600800536417</v>
      </c>
      <c r="AV1934" s="12">
        <v>-7.9833136746492048</v>
      </c>
      <c r="AW1934" s="12">
        <v>-7.8527420353171218</v>
      </c>
    </row>
    <row r="1935" spans="46:49" x14ac:dyDescent="0.2">
      <c r="AT1935">
        <v>1928</v>
      </c>
      <c r="AU1935" s="12">
        <v>-11.19931538164807</v>
      </c>
      <c r="AV1935" s="12">
        <v>7.4633201593124268</v>
      </c>
      <c r="AW1935" s="12">
        <v>-24.077526687657244</v>
      </c>
    </row>
    <row r="1936" spans="46:49" x14ac:dyDescent="0.2">
      <c r="AT1936">
        <v>1929</v>
      </c>
      <c r="AU1936" s="12">
        <v>-0.58181548617036161</v>
      </c>
      <c r="AV1936" s="12">
        <v>-1.7325510875607391</v>
      </c>
      <c r="AW1936" s="12">
        <v>-34.609436646858164</v>
      </c>
    </row>
    <row r="1937" spans="46:49" x14ac:dyDescent="0.2">
      <c r="AT1937">
        <v>1930</v>
      </c>
      <c r="AU1937" s="12">
        <v>-1.366614413941198</v>
      </c>
      <c r="AV1937" s="12">
        <v>14.606945896460276</v>
      </c>
      <c r="AW1937" s="12">
        <v>-15.058869652562183</v>
      </c>
    </row>
    <row r="1938" spans="46:49" x14ac:dyDescent="0.2">
      <c r="AT1938">
        <v>1931</v>
      </c>
      <c r="AU1938" s="12">
        <v>-6.2833761399284427</v>
      </c>
      <c r="AV1938" s="12">
        <v>-6.3975991567394619</v>
      </c>
      <c r="AW1938" s="12">
        <v>-11.491383345916233</v>
      </c>
    </row>
    <row r="1939" spans="46:49" x14ac:dyDescent="0.2">
      <c r="AT1939">
        <v>1932</v>
      </c>
      <c r="AU1939" s="12">
        <v>-0.68586976619843509</v>
      </c>
      <c r="AV1939" s="12">
        <v>-7.9953855090534738</v>
      </c>
      <c r="AW1939" s="12">
        <v>-10.025347058715321</v>
      </c>
    </row>
    <row r="1940" spans="46:49" x14ac:dyDescent="0.2">
      <c r="AT1940">
        <v>1933</v>
      </c>
      <c r="AU1940" s="12">
        <v>8.7544295297269539</v>
      </c>
      <c r="AV1940" s="12">
        <v>10.786270550081946</v>
      </c>
      <c r="AW1940" s="12">
        <v>-85.488536086757421</v>
      </c>
    </row>
    <row r="1941" spans="46:49" x14ac:dyDescent="0.2">
      <c r="AT1941">
        <v>1934</v>
      </c>
      <c r="AU1941" s="12">
        <v>-9.1676942751149912</v>
      </c>
      <c r="AV1941" s="12">
        <v>-9.8246384293384192</v>
      </c>
      <c r="AW1941" s="12">
        <v>-74.270753215671604</v>
      </c>
    </row>
    <row r="1942" spans="46:49" x14ac:dyDescent="0.2">
      <c r="AT1942">
        <v>1935</v>
      </c>
      <c r="AU1942" s="12">
        <v>-15.541545467536523</v>
      </c>
      <c r="AV1942" s="12">
        <v>3.1922380130628114</v>
      </c>
      <c r="AW1942" s="12">
        <v>1.760196318420312</v>
      </c>
    </row>
    <row r="1943" spans="46:49" x14ac:dyDescent="0.2">
      <c r="AT1943">
        <v>1936</v>
      </c>
      <c r="AU1943" s="12">
        <v>-5.4536746087739569</v>
      </c>
      <c r="AV1943" s="12">
        <v>-16.087710357028737</v>
      </c>
      <c r="AW1943" s="12">
        <v>-17.252423387407124</v>
      </c>
    </row>
    <row r="1944" spans="46:49" x14ac:dyDescent="0.2">
      <c r="AT1944">
        <v>1937</v>
      </c>
      <c r="AU1944" s="12">
        <v>-2.2754442265340162</v>
      </c>
      <c r="AV1944" s="12">
        <v>-7.5966040417270895</v>
      </c>
      <c r="AW1944" s="12">
        <v>-17.550819016101766</v>
      </c>
    </row>
    <row r="1945" spans="46:49" x14ac:dyDescent="0.2">
      <c r="AT1945">
        <v>1938</v>
      </c>
      <c r="AU1945" s="12">
        <v>7.8253370156731217</v>
      </c>
      <c r="AV1945" s="12">
        <v>-10.547147270299007</v>
      </c>
      <c r="AW1945" s="12">
        <v>-52.367507058542103</v>
      </c>
    </row>
    <row r="1946" spans="46:49" x14ac:dyDescent="0.2">
      <c r="AT1946">
        <v>1939</v>
      </c>
      <c r="AU1946" s="12">
        <v>-0.78544469866092448</v>
      </c>
      <c r="AV1946" s="12">
        <v>-5.7286894189389335</v>
      </c>
      <c r="AW1946" s="12">
        <v>-1.0336150910441451</v>
      </c>
    </row>
    <row r="1947" spans="46:49" x14ac:dyDescent="0.2">
      <c r="AT1947">
        <v>1940</v>
      </c>
      <c r="AU1947" s="12">
        <v>0.71014962342119969</v>
      </c>
      <c r="AV1947" s="12">
        <v>3.0285123097616551</v>
      </c>
      <c r="AW1947" s="12">
        <v>-16.076464483394631</v>
      </c>
    </row>
    <row r="1948" spans="46:49" x14ac:dyDescent="0.2">
      <c r="AT1948">
        <v>1941</v>
      </c>
      <c r="AU1948" s="12">
        <v>3.9685723552534617</v>
      </c>
      <c r="AV1948" s="12">
        <v>-16.754928647331575</v>
      </c>
      <c r="AW1948" s="12">
        <v>-14.073929590929476</v>
      </c>
    </row>
    <row r="1949" spans="46:49" x14ac:dyDescent="0.2">
      <c r="AT1949">
        <v>1942</v>
      </c>
      <c r="AU1949" s="12">
        <v>1.0546921586240972</v>
      </c>
      <c r="AV1949" s="12">
        <v>5.9546860041012293</v>
      </c>
      <c r="AW1949" s="12">
        <v>-15.37418172572961</v>
      </c>
    </row>
    <row r="1950" spans="46:49" x14ac:dyDescent="0.2">
      <c r="AT1950">
        <v>1943</v>
      </c>
      <c r="AU1950" s="12">
        <v>-5.355389068551256</v>
      </c>
      <c r="AV1950" s="12">
        <v>14.665227712548814</v>
      </c>
      <c r="AW1950" s="12">
        <v>7.8626662430140399</v>
      </c>
    </row>
    <row r="1951" spans="46:49" x14ac:dyDescent="0.2">
      <c r="AT1951">
        <v>1944</v>
      </c>
      <c r="AU1951" s="12">
        <v>-1.683538202741911</v>
      </c>
      <c r="AV1951" s="12">
        <v>17.440363566130817</v>
      </c>
      <c r="AW1951" s="12">
        <v>-6.2670571652404634</v>
      </c>
    </row>
    <row r="1952" spans="46:49" x14ac:dyDescent="0.2">
      <c r="AT1952">
        <v>1945</v>
      </c>
      <c r="AU1952" s="12">
        <v>2.603140590838859</v>
      </c>
      <c r="AV1952" s="12">
        <v>-30.863646448983182</v>
      </c>
      <c r="AW1952" s="12">
        <v>8.7717127673299089</v>
      </c>
    </row>
    <row r="1953" spans="46:49" x14ac:dyDescent="0.2">
      <c r="AT1953">
        <v>1946</v>
      </c>
      <c r="AU1953" s="12">
        <v>3.3659448728057542</v>
      </c>
      <c r="AV1953" s="12">
        <v>-12.52303316955515</v>
      </c>
      <c r="AW1953" s="12">
        <v>-23.769453427308473</v>
      </c>
    </row>
    <row r="1954" spans="46:49" x14ac:dyDescent="0.2">
      <c r="AT1954">
        <v>1947</v>
      </c>
      <c r="AU1954" s="12">
        <v>-2.5669036971769179</v>
      </c>
      <c r="AV1954" s="12">
        <v>-26.061768018157419</v>
      </c>
      <c r="AW1954" s="12">
        <v>-8.2194459766068935</v>
      </c>
    </row>
    <row r="1955" spans="46:49" x14ac:dyDescent="0.2">
      <c r="AT1955">
        <v>1948</v>
      </c>
      <c r="AU1955" s="12">
        <v>-6.1534725780546804</v>
      </c>
      <c r="AV1955" s="12">
        <v>6.9659879431294387</v>
      </c>
      <c r="AW1955" s="12">
        <v>-110.71352752495068</v>
      </c>
    </row>
    <row r="1956" spans="46:49" x14ac:dyDescent="0.2">
      <c r="AT1956">
        <v>1949</v>
      </c>
      <c r="AU1956" s="12">
        <v>3.5993942949727558</v>
      </c>
      <c r="AV1956" s="12">
        <v>20.020286362832842</v>
      </c>
      <c r="AW1956" s="12">
        <v>25.506154014902915</v>
      </c>
    </row>
    <row r="1957" spans="46:49" x14ac:dyDescent="0.2">
      <c r="AT1957">
        <v>1950</v>
      </c>
      <c r="AU1957" s="12">
        <v>-8.8596340284100705</v>
      </c>
      <c r="AV1957" s="12">
        <v>0.86998539810697695</v>
      </c>
      <c r="AW1957" s="12">
        <v>4.6940906879379405</v>
      </c>
    </row>
    <row r="1958" spans="46:49" x14ac:dyDescent="0.2">
      <c r="AT1958">
        <v>1951</v>
      </c>
      <c r="AU1958" s="12">
        <v>8.2424129861697413</v>
      </c>
      <c r="AV1958" s="12">
        <v>-8.7352799482336554</v>
      </c>
      <c r="AW1958" s="12">
        <v>17.544654395390609</v>
      </c>
    </row>
    <row r="1959" spans="46:49" x14ac:dyDescent="0.2">
      <c r="AT1959">
        <v>1952</v>
      </c>
      <c r="AU1959" s="12">
        <v>5.2295296691844761</v>
      </c>
      <c r="AV1959" s="12">
        <v>-17.677091288413962</v>
      </c>
      <c r="AW1959" s="12">
        <v>1.2330736949031251</v>
      </c>
    </row>
    <row r="1960" spans="46:49" x14ac:dyDescent="0.2">
      <c r="AT1960">
        <v>1953</v>
      </c>
      <c r="AU1960" s="12">
        <v>8.673707612131615</v>
      </c>
      <c r="AV1960" s="12">
        <v>1.0640480581597394</v>
      </c>
      <c r="AW1960" s="12">
        <v>3.0822867937320231</v>
      </c>
    </row>
    <row r="1961" spans="46:49" x14ac:dyDescent="0.2">
      <c r="AT1961">
        <v>1954</v>
      </c>
      <c r="AU1961" s="12">
        <v>2.6534095041015675</v>
      </c>
      <c r="AV1961" s="12">
        <v>14.327407174967879</v>
      </c>
      <c r="AW1961" s="12">
        <v>-16.094956520822521</v>
      </c>
    </row>
    <row r="1962" spans="46:49" x14ac:dyDescent="0.2">
      <c r="AT1962">
        <v>1955</v>
      </c>
      <c r="AU1962" s="12">
        <v>-4.3912084304504306</v>
      </c>
      <c r="AV1962" s="12">
        <v>-0.65339338585109674</v>
      </c>
      <c r="AW1962" s="12">
        <v>-9.7171303784454999</v>
      </c>
    </row>
    <row r="1963" spans="46:49" x14ac:dyDescent="0.2">
      <c r="AT1963">
        <v>1956</v>
      </c>
      <c r="AU1963" s="12">
        <v>2.9353605156725679</v>
      </c>
      <c r="AV1963" s="12">
        <v>5.0171721246739867E-2</v>
      </c>
      <c r="AW1963" s="12">
        <v>-12.981735361528552</v>
      </c>
    </row>
    <row r="1964" spans="46:49" x14ac:dyDescent="0.2">
      <c r="AT1964">
        <v>1957</v>
      </c>
      <c r="AU1964" s="12">
        <v>0.63059332326317408</v>
      </c>
      <c r="AV1964" s="12">
        <v>5.7045384110789827</v>
      </c>
      <c r="AW1964" s="12">
        <v>-13.539328606323544</v>
      </c>
    </row>
    <row r="1965" spans="46:49" x14ac:dyDescent="0.2">
      <c r="AT1965">
        <v>1958</v>
      </c>
      <c r="AU1965" s="12">
        <v>-144.52863193698249</v>
      </c>
      <c r="AV1965" s="12">
        <v>-6.9586803775157913</v>
      </c>
      <c r="AW1965" s="12">
        <v>8.0339107915094221</v>
      </c>
    </row>
    <row r="1966" spans="46:49" x14ac:dyDescent="0.2">
      <c r="AT1966">
        <v>1959</v>
      </c>
      <c r="AU1966" s="12">
        <v>7.4575389179466463</v>
      </c>
      <c r="AV1966" s="12">
        <v>13.742235520706972</v>
      </c>
      <c r="AW1966" s="12">
        <v>49.787641461564768</v>
      </c>
    </row>
    <row r="1967" spans="46:49" x14ac:dyDescent="0.2">
      <c r="AT1967">
        <v>1960</v>
      </c>
      <c r="AU1967" s="12">
        <v>-2.8551594063054409</v>
      </c>
      <c r="AV1967" s="12">
        <v>-13.114062612044638</v>
      </c>
      <c r="AW1967" s="12">
        <v>-10.766452180930282</v>
      </c>
    </row>
    <row r="1968" spans="46:49" x14ac:dyDescent="0.2">
      <c r="AT1968">
        <v>1961</v>
      </c>
      <c r="AU1968" s="12">
        <v>9.7670887676692288</v>
      </c>
      <c r="AV1968" s="12">
        <v>-118.12590883774811</v>
      </c>
      <c r="AW1968" s="12">
        <v>6.5957865980397674</v>
      </c>
    </row>
    <row r="1969" spans="46:49" x14ac:dyDescent="0.2">
      <c r="AT1969">
        <v>1962</v>
      </c>
      <c r="AU1969" s="12">
        <v>-5.1052468969935116</v>
      </c>
      <c r="AV1969" s="12">
        <v>-3.0072916349425558</v>
      </c>
      <c r="AW1969" s="12">
        <v>-20.994291748853694</v>
      </c>
    </row>
    <row r="1970" spans="46:49" x14ac:dyDescent="0.2">
      <c r="AT1970">
        <v>1963</v>
      </c>
      <c r="AU1970" s="12">
        <v>-4.0219656901598881</v>
      </c>
      <c r="AV1970" s="12">
        <v>-10.145918100929766</v>
      </c>
      <c r="AW1970" s="12">
        <v>14.080422810002409</v>
      </c>
    </row>
    <row r="1971" spans="46:49" x14ac:dyDescent="0.2">
      <c r="AT1971">
        <v>1964</v>
      </c>
      <c r="AU1971" s="12">
        <v>-6.756279144156939</v>
      </c>
      <c r="AV1971" s="12">
        <v>-4.7176895503705802</v>
      </c>
      <c r="AW1971" s="12">
        <v>-6.1179345639088698</v>
      </c>
    </row>
    <row r="1972" spans="46:49" x14ac:dyDescent="0.2">
      <c r="AT1972">
        <v>1965</v>
      </c>
      <c r="AU1972" s="12">
        <v>-2.7369347507291617</v>
      </c>
      <c r="AV1972" s="12">
        <v>-70.129151479483212</v>
      </c>
      <c r="AW1972" s="12">
        <v>6.4483822598769454</v>
      </c>
    </row>
    <row r="1973" spans="46:49" x14ac:dyDescent="0.2">
      <c r="AT1973">
        <v>1966</v>
      </c>
      <c r="AU1973" s="12">
        <v>-6.3971760799108219</v>
      </c>
      <c r="AV1973" s="12">
        <v>10.112053315789536</v>
      </c>
      <c r="AW1973" s="12">
        <v>-17.2461590539694</v>
      </c>
    </row>
    <row r="1974" spans="46:49" x14ac:dyDescent="0.2">
      <c r="AT1974">
        <v>1967</v>
      </c>
      <c r="AU1974" s="12">
        <v>-4.2183992364491605</v>
      </c>
      <c r="AV1974" s="12">
        <v>2.0506109864934379</v>
      </c>
      <c r="AW1974" s="12">
        <v>4.4338467242205226</v>
      </c>
    </row>
    <row r="1975" spans="46:49" x14ac:dyDescent="0.2">
      <c r="AT1975">
        <v>1968</v>
      </c>
      <c r="AU1975" s="12">
        <v>5.7636980213507591</v>
      </c>
      <c r="AV1975" s="12">
        <v>6.2691287385395285</v>
      </c>
      <c r="AW1975" s="12">
        <v>-25.996828510456822</v>
      </c>
    </row>
    <row r="1976" spans="46:49" x14ac:dyDescent="0.2">
      <c r="AT1976">
        <v>1969</v>
      </c>
      <c r="AU1976" s="12">
        <v>-11.294608154832524</v>
      </c>
      <c r="AV1976" s="12">
        <v>-6.720686528934209</v>
      </c>
      <c r="AW1976" s="12">
        <v>-23.135619820813645</v>
      </c>
    </row>
    <row r="1977" spans="46:49" x14ac:dyDescent="0.2">
      <c r="AT1977">
        <v>1970</v>
      </c>
      <c r="AU1977" s="12">
        <v>1.8480068501445492</v>
      </c>
      <c r="AV1977" s="12">
        <v>3.2162370181708688</v>
      </c>
      <c r="AW1977" s="12">
        <v>17.661292595755263</v>
      </c>
    </row>
    <row r="1978" spans="46:49" x14ac:dyDescent="0.2">
      <c r="AT1978">
        <v>1971</v>
      </c>
      <c r="AU1978" s="12">
        <v>-0.53646902339805502</v>
      </c>
      <c r="AV1978" s="12">
        <v>-12.13952014975855</v>
      </c>
      <c r="AW1978" s="12">
        <v>-35.227959511558744</v>
      </c>
    </row>
    <row r="1979" spans="46:49" x14ac:dyDescent="0.2">
      <c r="AT1979">
        <v>1972</v>
      </c>
      <c r="AU1979" s="12">
        <v>-2.2501146426791072</v>
      </c>
      <c r="AV1979" s="12">
        <v>5.5244679944300144</v>
      </c>
      <c r="AW1979" s="12">
        <v>-35.48833522006251</v>
      </c>
    </row>
    <row r="1980" spans="46:49" x14ac:dyDescent="0.2">
      <c r="AT1980">
        <v>1973</v>
      </c>
      <c r="AU1980" s="12">
        <v>-6.5477937713017758</v>
      </c>
      <c r="AV1980" s="12">
        <v>-2.389749768720371</v>
      </c>
      <c r="AW1980" s="12">
        <v>-57.451124926201082</v>
      </c>
    </row>
    <row r="1981" spans="46:49" x14ac:dyDescent="0.2">
      <c r="AT1981">
        <v>1974</v>
      </c>
      <c r="AU1981" s="12">
        <v>7.0740041118203045</v>
      </c>
      <c r="AV1981" s="12">
        <v>4.1425688870926347</v>
      </c>
      <c r="AW1981" s="12">
        <v>10.748504370492256</v>
      </c>
    </row>
    <row r="1982" spans="46:49" x14ac:dyDescent="0.2">
      <c r="AT1982">
        <v>1975</v>
      </c>
      <c r="AU1982" s="12">
        <v>4.3405691752085307</v>
      </c>
      <c r="AV1982" s="12">
        <v>10.833117730544481</v>
      </c>
      <c r="AW1982" s="12">
        <v>-12.24442214202886</v>
      </c>
    </row>
    <row r="1983" spans="46:49" x14ac:dyDescent="0.2">
      <c r="AT1983">
        <v>1976</v>
      </c>
      <c r="AU1983" s="12">
        <v>-3.3005142585463738</v>
      </c>
      <c r="AV1983" s="12">
        <v>-24.245388298591777</v>
      </c>
      <c r="AW1983" s="12">
        <v>-19.470849166109794</v>
      </c>
    </row>
    <row r="1984" spans="46:49" x14ac:dyDescent="0.2">
      <c r="AT1984">
        <v>1977</v>
      </c>
      <c r="AU1984" s="12">
        <v>-4.8296190621222852</v>
      </c>
      <c r="AV1984" s="12">
        <v>71.201289978408894</v>
      </c>
      <c r="AW1984" s="12">
        <v>28.534878997473196</v>
      </c>
    </row>
    <row r="1985" spans="46:49" x14ac:dyDescent="0.2">
      <c r="AT1985">
        <v>1978</v>
      </c>
      <c r="AU1985" s="12">
        <v>-8.2874051493944982</v>
      </c>
      <c r="AV1985" s="12">
        <v>-13.698590309715005</v>
      </c>
      <c r="AW1985" s="12">
        <v>-72.405315771781503</v>
      </c>
    </row>
    <row r="1986" spans="46:49" x14ac:dyDescent="0.2">
      <c r="AT1986">
        <v>1979</v>
      </c>
      <c r="AU1986" s="12">
        <v>-12.515671799458993</v>
      </c>
      <c r="AV1986" s="12">
        <v>-4.0157199384886546</v>
      </c>
      <c r="AW1986" s="12">
        <v>-1.2995744482457818</v>
      </c>
    </row>
    <row r="1987" spans="46:49" x14ac:dyDescent="0.2">
      <c r="AT1987">
        <v>1980</v>
      </c>
      <c r="AU1987" s="12">
        <v>6.1564698373685376</v>
      </c>
      <c r="AV1987" s="12">
        <v>5.0721811422351806</v>
      </c>
      <c r="AW1987" s="12">
        <v>73.255482087491515</v>
      </c>
    </row>
    <row r="1988" spans="46:49" x14ac:dyDescent="0.2">
      <c r="AT1988">
        <v>1981</v>
      </c>
      <c r="AU1988" s="12">
        <v>14.64905172619323</v>
      </c>
      <c r="AV1988" s="12">
        <v>0.23849922723047345</v>
      </c>
      <c r="AW1988" s="12">
        <v>1.0721875012910334</v>
      </c>
    </row>
    <row r="1989" spans="46:49" x14ac:dyDescent="0.2">
      <c r="AT1989">
        <v>1982</v>
      </c>
      <c r="AU1989" s="12">
        <v>-4.0824087554121835</v>
      </c>
      <c r="AV1989" s="12">
        <v>-11.432356378245521</v>
      </c>
      <c r="AW1989" s="12">
        <v>-29.734501359881165</v>
      </c>
    </row>
    <row r="1990" spans="46:49" x14ac:dyDescent="0.2">
      <c r="AT1990">
        <v>1983</v>
      </c>
      <c r="AU1990" s="12">
        <v>-2.99560235922088</v>
      </c>
      <c r="AV1990" s="12">
        <v>4.2376632145603397</v>
      </c>
      <c r="AW1990" s="12">
        <v>-14.292665856044421</v>
      </c>
    </row>
    <row r="1991" spans="46:49" x14ac:dyDescent="0.2">
      <c r="AT1991">
        <v>1984</v>
      </c>
      <c r="AU1991" s="12">
        <v>-6.3683052605897963</v>
      </c>
      <c r="AV1991" s="12">
        <v>-1.8352874991677901</v>
      </c>
      <c r="AW1991" s="12">
        <v>25.26689267146234</v>
      </c>
    </row>
    <row r="1992" spans="46:49" x14ac:dyDescent="0.2">
      <c r="AT1992">
        <v>1985</v>
      </c>
      <c r="AU1992" s="12">
        <v>-4.639377466324544</v>
      </c>
      <c r="AV1992" s="12">
        <v>-14.89656810274303</v>
      </c>
      <c r="AW1992" s="12">
        <v>1.9877094734306722</v>
      </c>
    </row>
    <row r="1993" spans="46:49" x14ac:dyDescent="0.2">
      <c r="AT1993">
        <v>1986</v>
      </c>
      <c r="AU1993" s="12">
        <v>-3.5791980238575278</v>
      </c>
      <c r="AV1993" s="12">
        <v>-13.714497612381832</v>
      </c>
      <c r="AW1993" s="12">
        <v>-2.4872359470273775</v>
      </c>
    </row>
    <row r="1994" spans="46:49" x14ac:dyDescent="0.2">
      <c r="AT1994">
        <v>1987</v>
      </c>
      <c r="AU1994" s="12">
        <v>-18.552821362507952</v>
      </c>
      <c r="AV1994" s="12">
        <v>4.1103550279860075</v>
      </c>
      <c r="AW1994" s="12">
        <v>-13.205313574459238</v>
      </c>
    </row>
    <row r="1995" spans="46:49" x14ac:dyDescent="0.2">
      <c r="AT1995">
        <v>1988</v>
      </c>
      <c r="AU1995" s="12">
        <v>-7.6516832264180508</v>
      </c>
      <c r="AV1995" s="12">
        <v>-0.7267068675729712</v>
      </c>
      <c r="AW1995" s="12">
        <v>-20.083742988940152</v>
      </c>
    </row>
    <row r="1996" spans="46:49" x14ac:dyDescent="0.2">
      <c r="AT1996">
        <v>1989</v>
      </c>
      <c r="AU1996" s="12">
        <v>2.712320821111319</v>
      </c>
      <c r="AV1996" s="12">
        <v>-3.4866441094206868</v>
      </c>
      <c r="AW1996" s="12">
        <v>-27.165276043886571</v>
      </c>
    </row>
    <row r="1997" spans="46:49" x14ac:dyDescent="0.2">
      <c r="AT1997">
        <v>1990</v>
      </c>
      <c r="AU1997" s="12">
        <v>-10.927242922006858</v>
      </c>
      <c r="AV1997" s="12">
        <v>-8.8978709587650862</v>
      </c>
      <c r="AW1997" s="12">
        <v>-52.952763340299455</v>
      </c>
    </row>
    <row r="1998" spans="46:49" x14ac:dyDescent="0.2">
      <c r="AT1998">
        <v>1991</v>
      </c>
      <c r="AU1998" s="12">
        <v>-8.8426438474917486</v>
      </c>
      <c r="AV1998" s="12">
        <v>-1.5705719392139532</v>
      </c>
      <c r="AW1998" s="12">
        <v>-7.5912643869791356</v>
      </c>
    </row>
    <row r="1999" spans="46:49" x14ac:dyDescent="0.2">
      <c r="AT1999">
        <v>1992</v>
      </c>
      <c r="AU1999" s="12">
        <v>2.4944666193805372</v>
      </c>
      <c r="AV1999" s="12">
        <v>-11.547009954939137</v>
      </c>
      <c r="AW1999" s="12">
        <v>2.2534650862575369</v>
      </c>
    </row>
    <row r="2000" spans="46:49" x14ac:dyDescent="0.2">
      <c r="AT2000">
        <v>1993</v>
      </c>
      <c r="AU2000" s="12">
        <v>-3.0724321677272939</v>
      </c>
      <c r="AV2000" s="12">
        <v>0.74868955627059097</v>
      </c>
      <c r="AW2000" s="12">
        <v>-12.415398007506584</v>
      </c>
    </row>
    <row r="2001" spans="46:49" x14ac:dyDescent="0.2">
      <c r="AT2001">
        <v>1994</v>
      </c>
      <c r="AU2001" s="12">
        <v>-5.2836982921124305</v>
      </c>
      <c r="AV2001" s="12">
        <v>2.2479329891103355</v>
      </c>
      <c r="AW2001" s="12">
        <v>2.978014974943505</v>
      </c>
    </row>
    <row r="2002" spans="46:49" x14ac:dyDescent="0.2">
      <c r="AT2002">
        <v>1995</v>
      </c>
      <c r="AU2002" s="12">
        <v>1.1100342029213075</v>
      </c>
      <c r="AV2002" s="12">
        <v>-10.226591235840123</v>
      </c>
      <c r="AW2002" s="12">
        <v>17.78334311439659</v>
      </c>
    </row>
    <row r="2003" spans="46:49" x14ac:dyDescent="0.2">
      <c r="AT2003">
        <v>1996</v>
      </c>
      <c r="AU2003" s="12">
        <v>-5.492505304628887</v>
      </c>
      <c r="AV2003" s="12">
        <v>-27.942671899479336</v>
      </c>
      <c r="AW2003" s="12">
        <v>12.533611568711853</v>
      </c>
    </row>
    <row r="2004" spans="46:49" x14ac:dyDescent="0.2">
      <c r="AT2004">
        <v>1997</v>
      </c>
      <c r="AU2004" s="12">
        <v>5.2349913153758587</v>
      </c>
      <c r="AV2004" s="12">
        <v>-2.320038955914574</v>
      </c>
      <c r="AW2004" s="12">
        <v>18.847130441939509</v>
      </c>
    </row>
    <row r="2005" spans="46:49" x14ac:dyDescent="0.2">
      <c r="AT2005">
        <v>1998</v>
      </c>
      <c r="AU2005" s="12">
        <v>5.4618163145889707</v>
      </c>
      <c r="AV2005" s="12">
        <v>4.8510550642550276</v>
      </c>
      <c r="AW2005" s="12">
        <v>-25.883300982547926</v>
      </c>
    </row>
    <row r="2006" spans="46:49" x14ac:dyDescent="0.2">
      <c r="AT2006">
        <v>1999</v>
      </c>
      <c r="AU2006" s="12">
        <v>-7.4413609651811399</v>
      </c>
      <c r="AV2006" s="12">
        <v>4.6060609529055121</v>
      </c>
      <c r="AW2006" s="12">
        <v>-19.375859957609158</v>
      </c>
    </row>
    <row r="2007" spans="46:49" x14ac:dyDescent="0.2">
      <c r="AT2007">
        <v>2000</v>
      </c>
      <c r="AU2007" s="12">
        <v>-1.2052493883058364</v>
      </c>
      <c r="AV2007" s="12">
        <v>13.059874647183612</v>
      </c>
      <c r="AW2007" s="12">
        <v>18.764161693731587</v>
      </c>
    </row>
    <row r="2008" spans="46:49" x14ac:dyDescent="0.2">
      <c r="AT2008">
        <v>2001</v>
      </c>
      <c r="AU2008" s="12">
        <v>0.11804926743725279</v>
      </c>
      <c r="AV2008" s="12">
        <v>-9.3704746328125008</v>
      </c>
      <c r="AW2008" s="12">
        <v>-5.9682703116591718</v>
      </c>
    </row>
    <row r="2009" spans="46:49" x14ac:dyDescent="0.2">
      <c r="AT2009">
        <v>2002</v>
      </c>
      <c r="AU2009" s="12">
        <v>-1.2182810478434092</v>
      </c>
      <c r="AV2009" s="12">
        <v>-7.7777806163937964</v>
      </c>
      <c r="AW2009" s="12">
        <v>-8.2681431237797742</v>
      </c>
    </row>
    <row r="2010" spans="46:49" x14ac:dyDescent="0.2">
      <c r="AT2010">
        <v>2003</v>
      </c>
      <c r="AU2010" s="12">
        <v>-0.89584798591340653</v>
      </c>
      <c r="AV2010" s="12">
        <v>17.640368201540127</v>
      </c>
      <c r="AW2010" s="12">
        <v>-2.1188340143341433</v>
      </c>
    </row>
    <row r="2011" spans="46:49" x14ac:dyDescent="0.2">
      <c r="AT2011">
        <v>2004</v>
      </c>
      <c r="AU2011" s="12">
        <v>-0.82806883665183273</v>
      </c>
      <c r="AV2011" s="12">
        <v>-25.970610872918261</v>
      </c>
      <c r="AW2011" s="12">
        <v>-26.954142700979734</v>
      </c>
    </row>
    <row r="2012" spans="46:49" x14ac:dyDescent="0.2">
      <c r="AT2012">
        <v>2005</v>
      </c>
      <c r="AU2012" s="12">
        <v>2.1333908247298674</v>
      </c>
      <c r="AV2012" s="12">
        <v>19.993056718073067</v>
      </c>
      <c r="AW2012" s="12">
        <v>15.970528703000982</v>
      </c>
    </row>
    <row r="2013" spans="46:49" x14ac:dyDescent="0.2">
      <c r="AT2013">
        <v>2006</v>
      </c>
      <c r="AU2013" s="12">
        <v>-9.4692990420874423</v>
      </c>
      <c r="AV2013" s="12">
        <v>23.625403423295005</v>
      </c>
      <c r="AW2013" s="12">
        <v>-21.865258715086863</v>
      </c>
    </row>
    <row r="2014" spans="46:49" x14ac:dyDescent="0.2">
      <c r="AT2014">
        <v>2007</v>
      </c>
      <c r="AU2014" s="12">
        <v>0.23159193631848088</v>
      </c>
      <c r="AV2014" s="12">
        <v>-6.4798631083509113</v>
      </c>
      <c r="AW2014" s="12">
        <v>-16.957845357643606</v>
      </c>
    </row>
    <row r="2015" spans="46:49" x14ac:dyDescent="0.2">
      <c r="AT2015">
        <v>2008</v>
      </c>
      <c r="AU2015" s="12">
        <v>-6.9989054103275388</v>
      </c>
      <c r="AV2015" s="12">
        <v>-10.31637095365387</v>
      </c>
      <c r="AW2015" s="12">
        <v>-15.821803510977983</v>
      </c>
    </row>
    <row r="2016" spans="46:49" x14ac:dyDescent="0.2">
      <c r="AT2016">
        <v>2009</v>
      </c>
      <c r="AU2016" s="12">
        <v>-3.3028244262663176</v>
      </c>
      <c r="AV2016" s="12">
        <v>10.556321227083879</v>
      </c>
      <c r="AW2016" s="12">
        <v>18.990620344566189</v>
      </c>
    </row>
    <row r="2017" spans="46:49" x14ac:dyDescent="0.2">
      <c r="AT2017">
        <v>2010</v>
      </c>
      <c r="AU2017" s="12">
        <v>6.2320956819011268</v>
      </c>
      <c r="AV2017" s="12">
        <v>-17.214952951359823</v>
      </c>
      <c r="AW2017" s="12">
        <v>-17.004021172567892</v>
      </c>
    </row>
    <row r="2018" spans="46:49" x14ac:dyDescent="0.2">
      <c r="AT2018">
        <v>2011</v>
      </c>
      <c r="AU2018" s="12">
        <v>6.0167254190450805</v>
      </c>
      <c r="AV2018" s="12">
        <v>-14.606007158497748</v>
      </c>
      <c r="AW2018" s="12">
        <v>-0.42814071078123694</v>
      </c>
    </row>
    <row r="2019" spans="46:49" x14ac:dyDescent="0.2">
      <c r="AT2019">
        <v>2012</v>
      </c>
      <c r="AU2019" s="12">
        <v>6.3466400458772396</v>
      </c>
      <c r="AV2019" s="12">
        <v>2.935104590973014</v>
      </c>
      <c r="AW2019" s="12">
        <v>2.255906964158124</v>
      </c>
    </row>
    <row r="2020" spans="46:49" x14ac:dyDescent="0.2">
      <c r="AT2020">
        <v>2013</v>
      </c>
      <c r="AU2020" s="12">
        <v>-11.516536633812166</v>
      </c>
      <c r="AV2020" s="12">
        <v>1.762738461387747</v>
      </c>
      <c r="AW2020" s="12">
        <v>14.915351999761645</v>
      </c>
    </row>
    <row r="2021" spans="46:49" x14ac:dyDescent="0.2">
      <c r="AT2021">
        <v>2014</v>
      </c>
      <c r="AU2021" s="12">
        <v>-3.0251336815032843</v>
      </c>
      <c r="AV2021" s="12">
        <v>-2.3232197069570186</v>
      </c>
      <c r="AW2021" s="12">
        <v>-1.6956654501023423</v>
      </c>
    </row>
    <row r="2022" spans="46:49" x14ac:dyDescent="0.2">
      <c r="AT2022">
        <v>2015</v>
      </c>
      <c r="AU2022" s="12">
        <v>0.81799468341197812</v>
      </c>
      <c r="AV2022" s="12">
        <v>-4.79311861298123</v>
      </c>
      <c r="AW2022" s="12">
        <v>2.2470595265324094</v>
      </c>
    </row>
    <row r="2023" spans="46:49" x14ac:dyDescent="0.2">
      <c r="AT2023">
        <v>2016</v>
      </c>
      <c r="AU2023" s="12">
        <v>-3.8612125607025307</v>
      </c>
      <c r="AV2023" s="12">
        <v>2.3377743473680592</v>
      </c>
      <c r="AW2023" s="12">
        <v>-8.7157691299491074</v>
      </c>
    </row>
    <row r="2024" spans="46:49" x14ac:dyDescent="0.2">
      <c r="AT2024">
        <v>2017</v>
      </c>
      <c r="AU2024" s="12">
        <v>-3.2699633367942464</v>
      </c>
      <c r="AV2024" s="12">
        <v>-0.54440757003378115</v>
      </c>
      <c r="AW2024" s="12">
        <v>-11.835207889974166</v>
      </c>
    </row>
    <row r="2025" spans="46:49" x14ac:dyDescent="0.2">
      <c r="AT2025">
        <v>2018</v>
      </c>
      <c r="AU2025" s="12">
        <v>-1.8383668339938501</v>
      </c>
      <c r="AV2025" s="12">
        <v>8.1870287142361473</v>
      </c>
      <c r="AW2025" s="12">
        <v>-16.018595049320798</v>
      </c>
    </row>
    <row r="2026" spans="46:49" x14ac:dyDescent="0.2">
      <c r="AT2026">
        <v>2019</v>
      </c>
      <c r="AU2026" s="12">
        <v>-2.620580169865343</v>
      </c>
      <c r="AV2026" s="12">
        <v>-10.150357798728001</v>
      </c>
      <c r="AW2026" s="12">
        <v>-8.2918752975463867</v>
      </c>
    </row>
    <row r="2027" spans="46:49" x14ac:dyDescent="0.2">
      <c r="AT2027">
        <v>2020</v>
      </c>
      <c r="AU2027" s="12">
        <v>-3.4054581906729746</v>
      </c>
      <c r="AV2027" s="12">
        <v>14.132053908929903</v>
      </c>
      <c r="AW2027" s="12">
        <v>19.053467735381407</v>
      </c>
    </row>
    <row r="2028" spans="46:49" x14ac:dyDescent="0.2">
      <c r="AT2028">
        <v>2021</v>
      </c>
      <c r="AU2028" s="12">
        <v>4.9897761716579954E-2</v>
      </c>
      <c r="AV2028" s="12">
        <v>3.8696781408958243</v>
      </c>
      <c r="AW2028" s="12">
        <v>-11.29919703784303</v>
      </c>
    </row>
    <row r="2029" spans="46:49" x14ac:dyDescent="0.2">
      <c r="AT2029">
        <v>2022</v>
      </c>
      <c r="AU2029" s="12">
        <v>5.7912846852886561</v>
      </c>
      <c r="AV2029" s="12">
        <v>-9.64370198214848</v>
      </c>
      <c r="AW2029" s="12">
        <v>-11.814902481035578</v>
      </c>
    </row>
    <row r="2030" spans="46:49" x14ac:dyDescent="0.2">
      <c r="AT2030">
        <v>2023</v>
      </c>
      <c r="AU2030" s="12">
        <v>4.6336396471944061</v>
      </c>
      <c r="AV2030" s="12">
        <v>11.519832591359309</v>
      </c>
      <c r="AW2030" s="12">
        <v>-3.8373869561272613</v>
      </c>
    </row>
    <row r="2031" spans="46:49" x14ac:dyDescent="0.2">
      <c r="AT2031">
        <v>2024</v>
      </c>
      <c r="AU2031" s="12">
        <v>2.440365609056018</v>
      </c>
      <c r="AV2031" s="12">
        <v>4.5089310453558573</v>
      </c>
      <c r="AW2031" s="12">
        <v>-24.470611862960673</v>
      </c>
    </row>
    <row r="2032" spans="46:49" x14ac:dyDescent="0.2">
      <c r="AT2032">
        <v>2025</v>
      </c>
      <c r="AU2032" s="12">
        <v>-5.2287130887809266</v>
      </c>
      <c r="AV2032" s="12">
        <v>-8.0810750621850111</v>
      </c>
      <c r="AW2032" s="12">
        <v>-23.67131747759267</v>
      </c>
    </row>
    <row r="2033" spans="46:49" x14ac:dyDescent="0.2">
      <c r="AT2033">
        <v>2026</v>
      </c>
      <c r="AU2033" s="12">
        <v>-3.8488446541319643</v>
      </c>
      <c r="AV2033" s="12">
        <v>4.0717010838084597</v>
      </c>
      <c r="AW2033" s="12">
        <v>-30.57433413842146</v>
      </c>
    </row>
    <row r="2034" spans="46:49" x14ac:dyDescent="0.2">
      <c r="AT2034">
        <v>2027</v>
      </c>
      <c r="AU2034" s="12">
        <v>10.383972788087238</v>
      </c>
      <c r="AV2034" s="12">
        <v>-17.058826172962146</v>
      </c>
      <c r="AW2034" s="12">
        <v>-4.5294430212634298</v>
      </c>
    </row>
    <row r="2035" spans="46:49" x14ac:dyDescent="0.2">
      <c r="AT2035">
        <v>2028</v>
      </c>
      <c r="AU2035" s="12">
        <v>-2.0346649453840895</v>
      </c>
      <c r="AV2035" s="12">
        <v>-9.6434857148619031</v>
      </c>
      <c r="AW2035" s="12">
        <v>-5.8771631655412655</v>
      </c>
    </row>
    <row r="2036" spans="46:49" x14ac:dyDescent="0.2">
      <c r="AT2036">
        <v>2029</v>
      </c>
      <c r="AU2036" s="12">
        <v>6.7374318024887048</v>
      </c>
      <c r="AV2036" s="12">
        <v>-4.9202033707676271</v>
      </c>
      <c r="AW2036" s="12">
        <v>4.8178891322302757</v>
      </c>
    </row>
    <row r="2037" spans="46:49" x14ac:dyDescent="0.2">
      <c r="AT2037">
        <v>2030</v>
      </c>
      <c r="AU2037" s="12">
        <v>1.0160517669127143</v>
      </c>
      <c r="AV2037" s="12">
        <v>6.1990408437114102</v>
      </c>
      <c r="AW2037" s="12">
        <v>2.6711268374574764</v>
      </c>
    </row>
    <row r="2038" spans="46:49" x14ac:dyDescent="0.2">
      <c r="AT2038">
        <v>2031</v>
      </c>
      <c r="AU2038" s="12">
        <v>-1.1588037018198727</v>
      </c>
      <c r="AV2038" s="12">
        <v>-18.347957749370888</v>
      </c>
      <c r="AW2038" s="12">
        <v>11.580888944412665</v>
      </c>
    </row>
    <row r="2039" spans="46:49" x14ac:dyDescent="0.2">
      <c r="AT2039">
        <v>2032</v>
      </c>
      <c r="AU2039" s="12">
        <v>2.1615871429645703</v>
      </c>
      <c r="AV2039" s="12">
        <v>-62.719405731975804</v>
      </c>
      <c r="AW2039" s="12">
        <v>-14.765511940381574</v>
      </c>
    </row>
    <row r="2040" spans="46:49" x14ac:dyDescent="0.2">
      <c r="AT2040">
        <v>2033</v>
      </c>
      <c r="AU2040" s="12">
        <v>-6.6562933096354699</v>
      </c>
      <c r="AV2040" s="12">
        <v>-27.433484930026335</v>
      </c>
      <c r="AW2040" s="12">
        <v>7.3692810654793437</v>
      </c>
    </row>
    <row r="2041" spans="46:49" x14ac:dyDescent="0.2">
      <c r="AT2041">
        <v>2034</v>
      </c>
      <c r="AU2041" s="12">
        <v>2.8983061480311187</v>
      </c>
      <c r="AV2041" s="12">
        <v>3.8255753996771866</v>
      </c>
      <c r="AW2041" s="12">
        <v>3.7936326506388363</v>
      </c>
    </row>
    <row r="2042" spans="46:49" x14ac:dyDescent="0.2">
      <c r="AT2042">
        <v>2035</v>
      </c>
      <c r="AU2042" s="12">
        <v>-8.5470964948348378</v>
      </c>
      <c r="AV2042" s="12">
        <v>13.039146768321936</v>
      </c>
      <c r="AW2042" s="12">
        <v>-15.359157932185562</v>
      </c>
    </row>
    <row r="2043" spans="46:49" x14ac:dyDescent="0.2">
      <c r="AT2043">
        <v>2036</v>
      </c>
      <c r="AU2043" s="12">
        <v>2.6335338624830213</v>
      </c>
      <c r="AV2043" s="12">
        <v>-8.4877518155562939</v>
      </c>
      <c r="AW2043" s="12">
        <v>5.0367238361478632</v>
      </c>
    </row>
    <row r="2044" spans="46:49" x14ac:dyDescent="0.2">
      <c r="AT2044">
        <v>2037</v>
      </c>
      <c r="AU2044" s="12">
        <v>-0.8459865109519451</v>
      </c>
      <c r="AV2044" s="12">
        <v>-9.6792126830069609</v>
      </c>
      <c r="AW2044" s="12">
        <v>19.805718283473464</v>
      </c>
    </row>
    <row r="2045" spans="46:49" x14ac:dyDescent="0.2">
      <c r="AT2045">
        <v>2038</v>
      </c>
      <c r="AU2045" s="12">
        <v>-4.7970961224789406</v>
      </c>
      <c r="AV2045" s="12">
        <v>18.530627768261049</v>
      </c>
      <c r="AW2045" s="12">
        <v>42.120497220087422</v>
      </c>
    </row>
    <row r="2046" spans="46:49" x14ac:dyDescent="0.2">
      <c r="AT2046">
        <v>2039</v>
      </c>
      <c r="AU2046" s="12">
        <v>-2.0885380404130953</v>
      </c>
      <c r="AV2046" s="12">
        <v>-9.3521836482662692</v>
      </c>
      <c r="AW2046" s="12">
        <v>6.4631870536740319</v>
      </c>
    </row>
    <row r="2047" spans="46:49" x14ac:dyDescent="0.2">
      <c r="AT2047">
        <v>2040</v>
      </c>
      <c r="AU2047" s="12">
        <v>-47.753528687173755</v>
      </c>
      <c r="AV2047" s="12">
        <v>-11.524664461668563</v>
      </c>
      <c r="AW2047" s="12">
        <v>-18.087601122867781</v>
      </c>
    </row>
    <row r="2048" spans="46:49" x14ac:dyDescent="0.2">
      <c r="AT2048">
        <v>2041</v>
      </c>
      <c r="AU2048" s="12">
        <v>2.7610025939457259</v>
      </c>
      <c r="AV2048" s="12">
        <v>-31.541423799952945</v>
      </c>
      <c r="AW2048" s="12">
        <v>-4.3120147693742332</v>
      </c>
    </row>
    <row r="2049" spans="46:49" x14ac:dyDescent="0.2">
      <c r="AT2049">
        <v>2042</v>
      </c>
      <c r="AU2049" s="12">
        <v>3.7031790133342084</v>
      </c>
      <c r="AV2049" s="12">
        <v>-3.1245304596076955</v>
      </c>
      <c r="AW2049" s="12">
        <v>-1.2084107583359851</v>
      </c>
    </row>
    <row r="2050" spans="46:49" x14ac:dyDescent="0.2">
      <c r="AT2050">
        <v>2043</v>
      </c>
      <c r="AU2050" s="12">
        <v>7.7115898057507186</v>
      </c>
      <c r="AV2050" s="12">
        <v>-11.710333076599428</v>
      </c>
      <c r="AW2050" s="12">
        <v>-48.577546743673587</v>
      </c>
    </row>
    <row r="2051" spans="46:49" x14ac:dyDescent="0.2">
      <c r="AT2051">
        <v>2044</v>
      </c>
      <c r="AU2051" s="12">
        <v>0.44650947922193612</v>
      </c>
      <c r="AV2051" s="12">
        <v>-9.0598057116713253</v>
      </c>
      <c r="AW2051" s="12">
        <v>-18.589456605370231</v>
      </c>
    </row>
    <row r="2052" spans="46:49" x14ac:dyDescent="0.2">
      <c r="AT2052">
        <v>2045</v>
      </c>
      <c r="AU2052" s="12">
        <v>-1.2989392353239695</v>
      </c>
      <c r="AV2052" s="12">
        <v>0.55415271312305203</v>
      </c>
      <c r="AW2052" s="12">
        <v>-24.409883946798985</v>
      </c>
    </row>
    <row r="2053" spans="46:49" x14ac:dyDescent="0.2">
      <c r="AT2053">
        <v>2046</v>
      </c>
      <c r="AU2053" s="12">
        <v>-2.2595824020396629</v>
      </c>
      <c r="AV2053" s="12">
        <v>5.280544375667934</v>
      </c>
      <c r="AW2053" s="12">
        <v>-21.869838332759571</v>
      </c>
    </row>
    <row r="2054" spans="46:49" x14ac:dyDescent="0.2">
      <c r="AT2054">
        <v>2047</v>
      </c>
      <c r="AU2054" s="12">
        <v>0.11864046704307331</v>
      </c>
      <c r="AV2054" s="12">
        <v>19.119616868476719</v>
      </c>
      <c r="AW2054" s="12">
        <v>-7.2326205510374235</v>
      </c>
    </row>
    <row r="2055" spans="46:49" x14ac:dyDescent="0.2">
      <c r="AT2055">
        <v>2048</v>
      </c>
      <c r="AU2055" s="12">
        <v>-5.3929949135089368</v>
      </c>
      <c r="AV2055" s="12">
        <v>-6.3808809314196182</v>
      </c>
      <c r="AW2055" s="12">
        <v>0.76657538296270833</v>
      </c>
    </row>
    <row r="2056" spans="46:49" x14ac:dyDescent="0.2">
      <c r="AT2056">
        <v>2049</v>
      </c>
      <c r="AU2056" s="12">
        <v>4.7183756328602939</v>
      </c>
      <c r="AV2056" s="12">
        <v>-1.1096970441213216</v>
      </c>
      <c r="AW2056" s="12">
        <v>-23.293592395939655</v>
      </c>
    </row>
    <row r="2057" spans="46:49" x14ac:dyDescent="0.2">
      <c r="AT2057">
        <v>2050</v>
      </c>
      <c r="AU2057" s="12">
        <v>5.6020675530524322</v>
      </c>
      <c r="AV2057" s="12">
        <v>-53.61725069708119</v>
      </c>
      <c r="AW2057" s="12">
        <v>6.8141560091756137</v>
      </c>
    </row>
    <row r="2058" spans="46:49" x14ac:dyDescent="0.2">
      <c r="AT2058">
        <v>2051</v>
      </c>
      <c r="AU2058" s="12">
        <v>-18.629014817868171</v>
      </c>
      <c r="AV2058" s="12">
        <v>19.615265017520397</v>
      </c>
      <c r="AW2058" s="12">
        <v>-15.434816542215261</v>
      </c>
    </row>
    <row r="2059" spans="46:49" x14ac:dyDescent="0.2">
      <c r="AT2059">
        <v>2052</v>
      </c>
      <c r="AU2059" s="12">
        <v>-3.0140975471858096</v>
      </c>
      <c r="AV2059" s="12">
        <v>-3.3227723342860371</v>
      </c>
      <c r="AW2059" s="12">
        <v>-2.7923684528933337</v>
      </c>
    </row>
    <row r="2060" spans="46:49" x14ac:dyDescent="0.2">
      <c r="AT2060">
        <v>2053</v>
      </c>
      <c r="AU2060" s="12">
        <v>-1.55436236230897</v>
      </c>
      <c r="AV2060" s="12">
        <v>47.561340247484736</v>
      </c>
      <c r="AW2060" s="12">
        <v>-3.4486988960218388</v>
      </c>
    </row>
    <row r="2061" spans="46:49" x14ac:dyDescent="0.2">
      <c r="AT2061">
        <v>2054</v>
      </c>
      <c r="AU2061" s="12">
        <v>-0.18434309375273744</v>
      </c>
      <c r="AV2061" s="12">
        <v>-10.212778297826102</v>
      </c>
      <c r="AW2061" s="12">
        <v>13.496882812653343</v>
      </c>
    </row>
    <row r="2062" spans="46:49" x14ac:dyDescent="0.2">
      <c r="AT2062">
        <v>2055</v>
      </c>
      <c r="AU2062" s="12">
        <v>-8.1572833970237344</v>
      </c>
      <c r="AV2062" s="12">
        <v>-8.4276726132595705</v>
      </c>
      <c r="AW2062" s="12">
        <v>-16.451630146595765</v>
      </c>
    </row>
    <row r="2063" spans="46:49" x14ac:dyDescent="0.2">
      <c r="AT2063">
        <v>2056</v>
      </c>
      <c r="AU2063" s="12">
        <v>-7.9198798793057126</v>
      </c>
      <c r="AV2063" s="12">
        <v>-8.0649165530145606</v>
      </c>
      <c r="AW2063" s="12">
        <v>20.859240121944715</v>
      </c>
    </row>
    <row r="2064" spans="46:49" x14ac:dyDescent="0.2">
      <c r="AT2064">
        <v>2057</v>
      </c>
      <c r="AU2064" s="12">
        <v>-0.81279933949705041</v>
      </c>
      <c r="AV2064" s="12">
        <v>4.8635919851401717</v>
      </c>
      <c r="AW2064" s="12">
        <v>15.978294127467111</v>
      </c>
    </row>
    <row r="2065" spans="46:49" x14ac:dyDescent="0.2">
      <c r="AT2065">
        <v>2058</v>
      </c>
      <c r="AU2065" s="12">
        <v>-22.269027061638198</v>
      </c>
      <c r="AV2065" s="12">
        <v>-7.6599752015715152</v>
      </c>
      <c r="AW2065" s="12">
        <v>-12.876845690470084</v>
      </c>
    </row>
    <row r="2066" spans="46:49" x14ac:dyDescent="0.2">
      <c r="AT2066">
        <v>2059</v>
      </c>
      <c r="AU2066" s="12">
        <v>5.0876891122029502</v>
      </c>
      <c r="AV2066" s="12">
        <v>14.769229945812997</v>
      </c>
      <c r="AW2066" s="12">
        <v>-14.126874087475096</v>
      </c>
    </row>
    <row r="2067" spans="46:49" x14ac:dyDescent="0.2">
      <c r="AT2067">
        <v>2060</v>
      </c>
      <c r="AU2067" s="12">
        <v>2.6555746232278312</v>
      </c>
      <c r="AV2067" s="12">
        <v>-3.4382499944976397</v>
      </c>
      <c r="AW2067" s="12">
        <v>-38.812083784965289</v>
      </c>
    </row>
    <row r="2068" spans="46:49" x14ac:dyDescent="0.2">
      <c r="AT2068">
        <v>2061</v>
      </c>
      <c r="AU2068" s="12">
        <v>0.21318885180567176</v>
      </c>
      <c r="AV2068" s="12">
        <v>-7.5929161195354178</v>
      </c>
      <c r="AW2068" s="12">
        <v>7.1564047177233636</v>
      </c>
    </row>
    <row r="2069" spans="46:49" x14ac:dyDescent="0.2">
      <c r="AT2069">
        <v>2062</v>
      </c>
      <c r="AU2069" s="12">
        <v>-3.1771029315359027</v>
      </c>
      <c r="AV2069" s="12">
        <v>-8.5175742356846822</v>
      </c>
      <c r="AW2069" s="12">
        <v>-36.695050067446935</v>
      </c>
    </row>
    <row r="2070" spans="46:49" x14ac:dyDescent="0.2">
      <c r="AT2070">
        <v>2063</v>
      </c>
      <c r="AU2070" s="12">
        <v>0.65731661150359266</v>
      </c>
      <c r="AV2070" s="12">
        <v>-13.786313937370926</v>
      </c>
      <c r="AW2070" s="12">
        <v>6.6393812681343958</v>
      </c>
    </row>
    <row r="2071" spans="46:49" x14ac:dyDescent="0.2">
      <c r="AT2071">
        <v>2064</v>
      </c>
      <c r="AU2071" s="12">
        <v>-4.4682857908713478</v>
      </c>
      <c r="AV2071" s="12">
        <v>-6.8420669897870843</v>
      </c>
      <c r="AW2071" s="12">
        <v>-28.658784494175574</v>
      </c>
    </row>
    <row r="2072" spans="46:49" x14ac:dyDescent="0.2">
      <c r="AT2072">
        <v>2065</v>
      </c>
      <c r="AU2072" s="12">
        <v>2.8616290212942141</v>
      </c>
      <c r="AV2072" s="12">
        <v>3.81977225173094</v>
      </c>
      <c r="AW2072" s="12">
        <v>7.8990259206581328</v>
      </c>
    </row>
    <row r="2073" spans="46:49" x14ac:dyDescent="0.2">
      <c r="AT2073">
        <v>2066</v>
      </c>
      <c r="AU2073" s="12">
        <v>-0.20512976554711279</v>
      </c>
      <c r="AV2073" s="12">
        <v>3.465795915366598</v>
      </c>
      <c r="AW2073" s="12">
        <v>6.1835904996605358</v>
      </c>
    </row>
    <row r="2074" spans="46:49" x14ac:dyDescent="0.2">
      <c r="AT2074">
        <v>2067</v>
      </c>
      <c r="AU2074" s="12">
        <v>5.3120717779784279</v>
      </c>
      <c r="AV2074" s="12">
        <v>3.372363052906763</v>
      </c>
      <c r="AW2074" s="12">
        <v>-13.900388992214763</v>
      </c>
    </row>
    <row r="2075" spans="46:49" x14ac:dyDescent="0.2">
      <c r="AT2075">
        <v>2068</v>
      </c>
      <c r="AU2075" s="12">
        <v>1.5532304781406461</v>
      </c>
      <c r="AV2075" s="12">
        <v>-30.237479421382968</v>
      </c>
      <c r="AW2075" s="12">
        <v>-11.921858880969962</v>
      </c>
    </row>
    <row r="2076" spans="46:49" x14ac:dyDescent="0.2">
      <c r="AT2076">
        <v>2069</v>
      </c>
      <c r="AU2076" s="12">
        <v>4.6638528061523816</v>
      </c>
      <c r="AV2076" s="12">
        <v>-1.1774187969224985</v>
      </c>
      <c r="AW2076" s="12">
        <v>-28.052431738994592</v>
      </c>
    </row>
    <row r="2077" spans="46:49" x14ac:dyDescent="0.2">
      <c r="AT2077">
        <v>2070</v>
      </c>
      <c r="AU2077" s="12">
        <v>2.8486101593765198</v>
      </c>
      <c r="AV2077" s="12">
        <v>-4.8501103514381354</v>
      </c>
      <c r="AW2077" s="12">
        <v>5.3552476822837329</v>
      </c>
    </row>
    <row r="2078" spans="46:49" x14ac:dyDescent="0.2">
      <c r="AT2078">
        <v>2071</v>
      </c>
      <c r="AU2078" s="12">
        <v>-10.37186022867005</v>
      </c>
      <c r="AV2078" s="12">
        <v>13.296490924867756</v>
      </c>
      <c r="AW2078" s="12">
        <v>4.1958493828238543</v>
      </c>
    </row>
    <row r="2079" spans="46:49" x14ac:dyDescent="0.2">
      <c r="AT2079">
        <v>2072</v>
      </c>
      <c r="AU2079" s="12">
        <v>-0.66729140133262033</v>
      </c>
      <c r="AV2079" s="12">
        <v>-15.795386598853698</v>
      </c>
      <c r="AW2079" s="12">
        <v>9.835734388135295</v>
      </c>
    </row>
    <row r="2080" spans="46:49" x14ac:dyDescent="0.2">
      <c r="AT2080">
        <v>2073</v>
      </c>
      <c r="AU2080" s="12">
        <v>-1.6854523499766096</v>
      </c>
      <c r="AV2080" s="12">
        <v>-13.188510133960484</v>
      </c>
      <c r="AW2080" s="12">
        <v>-10.748893292924432</v>
      </c>
    </row>
    <row r="2081" spans="46:49" x14ac:dyDescent="0.2">
      <c r="AT2081">
        <v>2074</v>
      </c>
      <c r="AU2081" s="12">
        <v>2.9911797997003098</v>
      </c>
      <c r="AV2081" s="12">
        <v>-6.2298307776084858</v>
      </c>
      <c r="AW2081" s="12">
        <v>4.0711581172912821</v>
      </c>
    </row>
    <row r="2082" spans="46:49" x14ac:dyDescent="0.2">
      <c r="AT2082">
        <v>2075</v>
      </c>
      <c r="AU2082" s="12">
        <v>4.4232998126310061</v>
      </c>
      <c r="AV2082" s="12">
        <v>-5.2309283918178098</v>
      </c>
      <c r="AW2082" s="12">
        <v>-23.494214988635512</v>
      </c>
    </row>
    <row r="2083" spans="46:49" x14ac:dyDescent="0.2">
      <c r="AT2083">
        <v>2076</v>
      </c>
      <c r="AU2083" s="12">
        <v>-2.4831256699745081</v>
      </c>
      <c r="AV2083" s="12">
        <v>-88.641567005083871</v>
      </c>
      <c r="AW2083" s="12">
        <v>-6.2250502976401005</v>
      </c>
    </row>
    <row r="2084" spans="46:49" x14ac:dyDescent="0.2">
      <c r="AT2084">
        <v>2077</v>
      </c>
      <c r="AU2084" s="12">
        <v>-2.7849030661668626</v>
      </c>
      <c r="AV2084" s="12">
        <v>-2.9399959385763701</v>
      </c>
      <c r="AW2084" s="12">
        <v>7.6325203490100879</v>
      </c>
    </row>
    <row r="2085" spans="46:49" x14ac:dyDescent="0.2">
      <c r="AT2085">
        <v>2078</v>
      </c>
      <c r="AU2085" s="12">
        <v>-7.9450097848190069</v>
      </c>
      <c r="AV2085" s="12">
        <v>-10.796627981807237</v>
      </c>
      <c r="AW2085" s="12">
        <v>5.7094253559642256</v>
      </c>
    </row>
    <row r="2086" spans="46:49" x14ac:dyDescent="0.2">
      <c r="AT2086">
        <v>2079</v>
      </c>
      <c r="AU2086" s="12">
        <v>-11.225942010096622</v>
      </c>
      <c r="AV2086" s="12">
        <v>5.0907419813413748</v>
      </c>
      <c r="AW2086" s="12">
        <v>-3.7492889321671004</v>
      </c>
    </row>
    <row r="2087" spans="46:49" x14ac:dyDescent="0.2">
      <c r="AT2087">
        <v>2080</v>
      </c>
      <c r="AU2087" s="12">
        <v>2.4052100290716676</v>
      </c>
      <c r="AV2087" s="12">
        <v>-20.268784378968913</v>
      </c>
      <c r="AW2087" s="12">
        <v>6.8822756558325375</v>
      </c>
    </row>
    <row r="2088" spans="46:49" x14ac:dyDescent="0.2">
      <c r="AT2088">
        <v>2081</v>
      </c>
      <c r="AU2088" s="12">
        <v>-1.2141697159889335</v>
      </c>
      <c r="AV2088" s="12">
        <v>-15.35497166510296</v>
      </c>
      <c r="AW2088" s="12">
        <v>9.9595871535025378</v>
      </c>
    </row>
    <row r="2089" spans="46:49" x14ac:dyDescent="0.2">
      <c r="AT2089">
        <v>2082</v>
      </c>
      <c r="AU2089" s="12">
        <v>9.7815310070139905</v>
      </c>
      <c r="AV2089" s="12">
        <v>-6.0576340393168868</v>
      </c>
      <c r="AW2089" s="12">
        <v>-9.7953870834367223</v>
      </c>
    </row>
    <row r="2090" spans="46:49" x14ac:dyDescent="0.2">
      <c r="AT2090">
        <v>2083</v>
      </c>
      <c r="AU2090" s="12">
        <v>-1.6586760598507821</v>
      </c>
      <c r="AV2090" s="12">
        <v>4.1775299953260809</v>
      </c>
      <c r="AW2090" s="12">
        <v>-28.728994967527633</v>
      </c>
    </row>
    <row r="2091" spans="46:49" x14ac:dyDescent="0.2">
      <c r="AT2091">
        <v>2084</v>
      </c>
      <c r="AU2091" s="12">
        <v>16.83249997657979</v>
      </c>
      <c r="AV2091" s="12">
        <v>13.527855868321268</v>
      </c>
      <c r="AW2091" s="12">
        <v>-3.2954430613394434</v>
      </c>
    </row>
    <row r="2092" spans="46:49" x14ac:dyDescent="0.2">
      <c r="AT2092">
        <v>2085</v>
      </c>
      <c r="AU2092" s="12">
        <v>-0.4895131102081518</v>
      </c>
      <c r="AV2092" s="12">
        <v>-7.399878222876044</v>
      </c>
      <c r="AW2092" s="12">
        <v>-5.9354603673947599</v>
      </c>
    </row>
    <row r="2093" spans="46:49" x14ac:dyDescent="0.2">
      <c r="AT2093">
        <v>2086</v>
      </c>
      <c r="AU2093" s="12">
        <v>2.7603848114276848</v>
      </c>
      <c r="AV2093" s="12">
        <v>-8.8627838134619434</v>
      </c>
      <c r="AW2093" s="12">
        <v>-0.22619817067086584</v>
      </c>
    </row>
    <row r="2094" spans="46:49" x14ac:dyDescent="0.2">
      <c r="AT2094">
        <v>2087</v>
      </c>
      <c r="AU2094" s="12">
        <v>3.1979150301945798</v>
      </c>
      <c r="AV2094" s="12">
        <v>5.1361457683579452</v>
      </c>
      <c r="AW2094" s="12">
        <v>-50.466629692302917</v>
      </c>
    </row>
    <row r="2095" spans="46:49" x14ac:dyDescent="0.2">
      <c r="AT2095">
        <v>2088</v>
      </c>
      <c r="AU2095" s="12">
        <v>-6.1687130346459274</v>
      </c>
      <c r="AV2095" s="12">
        <v>-2.1929656605945964</v>
      </c>
      <c r="AW2095" s="12">
        <v>-88.219461600702985</v>
      </c>
    </row>
    <row r="2096" spans="46:49" x14ac:dyDescent="0.2">
      <c r="AT2096">
        <v>2089</v>
      </c>
      <c r="AU2096" s="12">
        <v>6.274421031384823</v>
      </c>
      <c r="AV2096" s="12">
        <v>2.0294473690163461</v>
      </c>
      <c r="AW2096" s="12">
        <v>-23.723148945391635</v>
      </c>
    </row>
    <row r="2097" spans="46:49" x14ac:dyDescent="0.2">
      <c r="AT2097">
        <v>2090</v>
      </c>
      <c r="AU2097" s="12">
        <v>-5.2556143994936457</v>
      </c>
      <c r="AV2097" s="12">
        <v>-18.017904415453437</v>
      </c>
      <c r="AW2097" s="12">
        <v>-0.48885024044682734</v>
      </c>
    </row>
    <row r="2098" spans="46:49" x14ac:dyDescent="0.2">
      <c r="AT2098">
        <v>2091</v>
      </c>
      <c r="AU2098" s="12">
        <v>0.91577614904036952</v>
      </c>
      <c r="AV2098" s="12">
        <v>1.4633045724056162</v>
      </c>
      <c r="AW2098" s="12">
        <v>4.8471675398308411</v>
      </c>
    </row>
    <row r="2099" spans="46:49" x14ac:dyDescent="0.2">
      <c r="AT2099">
        <v>2092</v>
      </c>
      <c r="AU2099" s="12">
        <v>-8.7493664147372296</v>
      </c>
      <c r="AV2099" s="12">
        <v>-0.34315156788164602</v>
      </c>
      <c r="AW2099" s="12">
        <v>4.8761300483279051</v>
      </c>
    </row>
    <row r="2100" spans="46:49" x14ac:dyDescent="0.2">
      <c r="AT2100">
        <v>2093</v>
      </c>
      <c r="AU2100" s="12">
        <v>1.9196693174283879</v>
      </c>
      <c r="AV2100" s="12">
        <v>-10.781491141713929</v>
      </c>
      <c r="AW2100" s="12">
        <v>-27.760064367411541</v>
      </c>
    </row>
    <row r="2101" spans="46:49" x14ac:dyDescent="0.2">
      <c r="AT2101">
        <v>2094</v>
      </c>
      <c r="AU2101" s="12">
        <v>-1.2266257352688903</v>
      </c>
      <c r="AV2101" s="12">
        <v>-9.1233128754331503</v>
      </c>
      <c r="AW2101" s="12">
        <v>8.2488209245360338</v>
      </c>
    </row>
    <row r="2102" spans="46:49" x14ac:dyDescent="0.2">
      <c r="AT2102">
        <v>2095</v>
      </c>
      <c r="AU2102" s="12">
        <v>-1.0609138679045798</v>
      </c>
      <c r="AV2102" s="12">
        <v>1.4305392809265174</v>
      </c>
      <c r="AW2102" s="12">
        <v>-42.736269515374389</v>
      </c>
    </row>
    <row r="2103" spans="46:49" x14ac:dyDescent="0.2">
      <c r="AT2103">
        <v>2096</v>
      </c>
      <c r="AU2103" s="12">
        <v>-3.4405478767182749</v>
      </c>
      <c r="AV2103" s="12">
        <v>11.195887353976001</v>
      </c>
      <c r="AW2103" s="12">
        <v>-13.133170088986985</v>
      </c>
    </row>
    <row r="2104" spans="46:49" x14ac:dyDescent="0.2">
      <c r="AT2104">
        <v>2097</v>
      </c>
      <c r="AU2104" s="12">
        <v>7.3545261255685981</v>
      </c>
      <c r="AV2104" s="12">
        <v>-5.2211259513508068</v>
      </c>
      <c r="AW2104" s="12">
        <v>-3.1799717053546979</v>
      </c>
    </row>
    <row r="2105" spans="46:49" x14ac:dyDescent="0.2">
      <c r="AT2105">
        <v>2098</v>
      </c>
      <c r="AU2105" s="12">
        <v>9.1434423233896265</v>
      </c>
      <c r="AV2105" s="12">
        <v>-4.3192106414994234</v>
      </c>
      <c r="AW2105" s="12">
        <v>7.5348098816887994</v>
      </c>
    </row>
    <row r="2106" spans="46:49" x14ac:dyDescent="0.2">
      <c r="AT2106">
        <v>2099</v>
      </c>
      <c r="AU2106" s="12">
        <v>-3.5609779101744907</v>
      </c>
      <c r="AV2106" s="12">
        <v>-5.8523518088008126</v>
      </c>
      <c r="AW2106" s="12">
        <v>-19.453762474977601</v>
      </c>
    </row>
    <row r="2107" spans="46:49" x14ac:dyDescent="0.2">
      <c r="AT2107">
        <v>2100</v>
      </c>
      <c r="AU2107" s="12">
        <v>2.4919733869822993</v>
      </c>
      <c r="AV2107" s="12">
        <v>-13.234294611418852</v>
      </c>
      <c r="AW2107" s="12">
        <v>-69.083963290491624</v>
      </c>
    </row>
    <row r="2108" spans="46:49" x14ac:dyDescent="0.2">
      <c r="AT2108">
        <v>2101</v>
      </c>
      <c r="AU2108" s="12">
        <v>13.83292706432259</v>
      </c>
      <c r="AV2108" s="12">
        <v>21.918161951782867</v>
      </c>
      <c r="AW2108" s="12">
        <v>-7.6870662581633811</v>
      </c>
    </row>
    <row r="2109" spans="46:49" x14ac:dyDescent="0.2">
      <c r="AT2109">
        <v>2102</v>
      </c>
      <c r="AU2109" s="12">
        <v>0.91032101341451976</v>
      </c>
      <c r="AV2109" s="12">
        <v>-0.1053186923979386</v>
      </c>
      <c r="AW2109" s="12">
        <v>-329.48889512080393</v>
      </c>
    </row>
    <row r="2110" spans="46:49" x14ac:dyDescent="0.2">
      <c r="AT2110">
        <v>2103</v>
      </c>
      <c r="AU2110" s="12">
        <v>16.975664866350087</v>
      </c>
      <c r="AV2110" s="12">
        <v>19.824248310582405</v>
      </c>
      <c r="AW2110" s="12">
        <v>0.406307866972349</v>
      </c>
    </row>
    <row r="2111" spans="46:49" x14ac:dyDescent="0.2">
      <c r="AT2111">
        <v>2104</v>
      </c>
      <c r="AU2111" s="12">
        <v>16.554104932688283</v>
      </c>
      <c r="AV2111" s="12">
        <v>-2.1862519441296309</v>
      </c>
      <c r="AW2111" s="12">
        <v>1.0245508471904579</v>
      </c>
    </row>
    <row r="2112" spans="46:49" x14ac:dyDescent="0.2">
      <c r="AT2112">
        <v>2105</v>
      </c>
      <c r="AU2112" s="12">
        <v>-3.6064233899756792</v>
      </c>
      <c r="AV2112" s="12">
        <v>3.9083819468762218</v>
      </c>
      <c r="AW2112" s="12">
        <v>6.1542224905981291</v>
      </c>
    </row>
    <row r="2113" spans="46:49" x14ac:dyDescent="0.2">
      <c r="AT2113">
        <v>2106</v>
      </c>
      <c r="AU2113" s="12">
        <v>1.5895000546396052</v>
      </c>
      <c r="AV2113" s="12">
        <v>-3.9485339593228161</v>
      </c>
      <c r="AW2113" s="12">
        <v>-9.0190797802667753</v>
      </c>
    </row>
    <row r="2114" spans="46:49" x14ac:dyDescent="0.2">
      <c r="AT2114">
        <v>2107</v>
      </c>
      <c r="AU2114" s="12">
        <v>-0.39143744618076443</v>
      </c>
      <c r="AV2114" s="12">
        <v>-16.231897867329785</v>
      </c>
      <c r="AW2114" s="12">
        <v>-6.6004842696849222</v>
      </c>
    </row>
    <row r="2115" spans="46:49" x14ac:dyDescent="0.2">
      <c r="AT2115">
        <v>2108</v>
      </c>
      <c r="AU2115" s="12">
        <v>0.49035078711664959</v>
      </c>
      <c r="AV2115" s="12">
        <v>-4.7385278334721308</v>
      </c>
      <c r="AW2115" s="12">
        <v>-38.357970348503841</v>
      </c>
    </row>
    <row r="2116" spans="46:49" x14ac:dyDescent="0.2">
      <c r="AT2116">
        <v>2109</v>
      </c>
      <c r="AU2116" s="12">
        <v>16.353765766777531</v>
      </c>
      <c r="AV2116" s="12">
        <v>-7.352541129580807</v>
      </c>
      <c r="AW2116" s="12">
        <v>-0.74010925485276502</v>
      </c>
    </row>
    <row r="2117" spans="46:49" x14ac:dyDescent="0.2">
      <c r="AT2117">
        <v>2110</v>
      </c>
      <c r="AU2117" s="12">
        <v>6.7508302627059535</v>
      </c>
      <c r="AV2117" s="12">
        <v>7.1506707814411214</v>
      </c>
      <c r="AW2117" s="12">
        <v>-3.8854613294751084</v>
      </c>
    </row>
    <row r="2118" spans="46:49" x14ac:dyDescent="0.2">
      <c r="AT2118">
        <v>2111</v>
      </c>
      <c r="AU2118" s="12">
        <v>-2.8390344687935123</v>
      </c>
      <c r="AV2118" s="12">
        <v>-9.6343976661882866</v>
      </c>
      <c r="AW2118" s="12">
        <v>-4.1295048164189074</v>
      </c>
    </row>
    <row r="2119" spans="46:49" x14ac:dyDescent="0.2">
      <c r="AT2119">
        <v>2112</v>
      </c>
      <c r="AU2119" s="12">
        <v>-9.3513031530115303</v>
      </c>
      <c r="AV2119" s="12">
        <v>3.8158179279358961</v>
      </c>
      <c r="AW2119" s="12">
        <v>-26.713641169690547</v>
      </c>
    </row>
    <row r="2120" spans="46:49" x14ac:dyDescent="0.2">
      <c r="AT2120">
        <v>2113</v>
      </c>
      <c r="AU2120" s="12">
        <v>-5.4313642949959231</v>
      </c>
      <c r="AV2120" s="12">
        <v>-5.9102268738298873</v>
      </c>
      <c r="AW2120" s="12">
        <v>-4.6572852196227412</v>
      </c>
    </row>
    <row r="2121" spans="46:49" x14ac:dyDescent="0.2">
      <c r="AT2121">
        <v>2114</v>
      </c>
      <c r="AU2121" s="12">
        <v>-19.890485961580293</v>
      </c>
      <c r="AV2121" s="12">
        <v>2.9183677264000938</v>
      </c>
      <c r="AW2121" s="12">
        <v>-34.57560312738417</v>
      </c>
    </row>
    <row r="2122" spans="46:49" x14ac:dyDescent="0.2">
      <c r="AT2122">
        <v>2115</v>
      </c>
      <c r="AU2122" s="12">
        <v>1.1761888337512592</v>
      </c>
      <c r="AV2122" s="12">
        <v>6.8847574772818536</v>
      </c>
      <c r="AW2122" s="12">
        <v>0.59344680403216454</v>
      </c>
    </row>
    <row r="2123" spans="46:49" x14ac:dyDescent="0.2">
      <c r="AT2123">
        <v>2116</v>
      </c>
      <c r="AU2123" s="12">
        <v>-1.9372652214128327</v>
      </c>
      <c r="AV2123" s="12">
        <v>-10.73280231113772</v>
      </c>
      <c r="AW2123" s="12">
        <v>-13.763679905466063</v>
      </c>
    </row>
    <row r="2124" spans="46:49" x14ac:dyDescent="0.2">
      <c r="AT2124">
        <v>2117</v>
      </c>
      <c r="AU2124" s="12">
        <v>-9.8318756231520013</v>
      </c>
      <c r="AV2124" s="12">
        <v>3.5572296150653187</v>
      </c>
      <c r="AW2124" s="12">
        <v>9.0294202915677158</v>
      </c>
    </row>
    <row r="2125" spans="46:49" x14ac:dyDescent="0.2">
      <c r="AT2125">
        <v>2118</v>
      </c>
      <c r="AU2125" s="12">
        <v>-5.0171228744321352</v>
      </c>
      <c r="AV2125" s="12">
        <v>0.87883235229568668</v>
      </c>
      <c r="AW2125" s="12">
        <v>4.1557703208729508</v>
      </c>
    </row>
    <row r="2126" spans="46:49" x14ac:dyDescent="0.2">
      <c r="AT2126">
        <v>2119</v>
      </c>
      <c r="AU2126" s="12">
        <v>4.7554694891482718</v>
      </c>
      <c r="AV2126" s="12">
        <v>-7.5038416720927259</v>
      </c>
      <c r="AW2126" s="12">
        <v>10.062255800602061</v>
      </c>
    </row>
    <row r="2127" spans="46:49" x14ac:dyDescent="0.2">
      <c r="AT2127">
        <v>2120</v>
      </c>
      <c r="AU2127" s="12">
        <v>5.5114776716862899</v>
      </c>
      <c r="AV2127" s="12">
        <v>4.9728087514951405</v>
      </c>
      <c r="AW2127" s="12">
        <v>39.436955635326449</v>
      </c>
    </row>
    <row r="2128" spans="46:49" x14ac:dyDescent="0.2">
      <c r="AT2128">
        <v>2121</v>
      </c>
      <c r="AU2128" s="12">
        <v>-1.1096964491042094</v>
      </c>
      <c r="AV2128" s="12">
        <v>-31.492981002772538</v>
      </c>
      <c r="AW2128" s="12">
        <v>1.5678984995656913</v>
      </c>
    </row>
    <row r="2129" spans="46:49" x14ac:dyDescent="0.2">
      <c r="AT2129">
        <v>2122</v>
      </c>
      <c r="AU2129" s="12">
        <v>-2.369405758989275</v>
      </c>
      <c r="AV2129" s="12">
        <v>-3.9376710485786344</v>
      </c>
      <c r="AW2129" s="12">
        <v>-5.9581966538803641</v>
      </c>
    </row>
    <row r="2130" spans="46:49" x14ac:dyDescent="0.2">
      <c r="AT2130">
        <v>2123</v>
      </c>
      <c r="AU2130" s="12">
        <v>-1.2681030269687097</v>
      </c>
      <c r="AV2130" s="12">
        <v>9.2563967310362472</v>
      </c>
      <c r="AW2130" s="12">
        <v>-25.586187772572451</v>
      </c>
    </row>
    <row r="2131" spans="46:49" x14ac:dyDescent="0.2">
      <c r="AT2131">
        <v>2124</v>
      </c>
      <c r="AU2131" s="12">
        <v>-6.9340001192877869</v>
      </c>
      <c r="AV2131" s="12">
        <v>-2.3433921373474025</v>
      </c>
      <c r="AW2131" s="12">
        <v>-5.2590653801462564</v>
      </c>
    </row>
    <row r="2132" spans="46:49" x14ac:dyDescent="0.2">
      <c r="AT2132">
        <v>2125</v>
      </c>
      <c r="AU2132" s="12">
        <v>-2.0848998458617247</v>
      </c>
      <c r="AV2132" s="12">
        <v>15.201990517826086</v>
      </c>
      <c r="AW2132" s="12">
        <v>-30.398975875975143</v>
      </c>
    </row>
    <row r="2133" spans="46:49" x14ac:dyDescent="0.2">
      <c r="AT2133">
        <v>2126</v>
      </c>
      <c r="AU2133" s="12">
        <v>3.6799552513720308</v>
      </c>
      <c r="AV2133" s="12">
        <v>-18.603893920135587</v>
      </c>
      <c r="AW2133" s="12">
        <v>-3.8903226764801238</v>
      </c>
    </row>
    <row r="2134" spans="46:49" x14ac:dyDescent="0.2">
      <c r="AT2134">
        <v>2127</v>
      </c>
      <c r="AU2134" s="12">
        <v>-24.466566298804484</v>
      </c>
      <c r="AV2134" s="12">
        <v>-11.79958456899999</v>
      </c>
      <c r="AW2134" s="12">
        <v>-99.17098836025562</v>
      </c>
    </row>
    <row r="2135" spans="46:49" x14ac:dyDescent="0.2">
      <c r="AT2135">
        <v>2128</v>
      </c>
      <c r="AU2135" s="12">
        <v>0.10594375568930206</v>
      </c>
      <c r="AV2135" s="12">
        <v>-6.3167833055176503</v>
      </c>
      <c r="AW2135" s="12">
        <v>-3.3982467136722185</v>
      </c>
    </row>
    <row r="2136" spans="46:49" x14ac:dyDescent="0.2">
      <c r="AT2136">
        <v>2129</v>
      </c>
      <c r="AU2136" s="12">
        <v>7.5144106313571921</v>
      </c>
      <c r="AV2136" s="12">
        <v>11.856679951065058</v>
      </c>
      <c r="AW2136" s="12">
        <v>-14.848685838937934</v>
      </c>
    </row>
    <row r="2137" spans="46:49" x14ac:dyDescent="0.2">
      <c r="AT2137">
        <v>2130</v>
      </c>
      <c r="AU2137" s="12">
        <v>-1.076279901107253</v>
      </c>
      <c r="AV2137" s="12">
        <v>-6.0108228608203484</v>
      </c>
      <c r="AW2137" s="12">
        <v>-2.16002069706466</v>
      </c>
    </row>
    <row r="2138" spans="46:49" x14ac:dyDescent="0.2">
      <c r="AT2138">
        <v>2131</v>
      </c>
      <c r="AU2138" s="12">
        <v>-1.3751529769196102</v>
      </c>
      <c r="AV2138" s="12">
        <v>-8.697834835015227</v>
      </c>
      <c r="AW2138" s="12">
        <v>2.9234552356156018</v>
      </c>
    </row>
    <row r="2139" spans="46:49" x14ac:dyDescent="0.2">
      <c r="AT2139">
        <v>2132</v>
      </c>
      <c r="AU2139" s="12">
        <v>1.530347815116305</v>
      </c>
      <c r="AV2139" s="12">
        <v>5.5160405414536733</v>
      </c>
      <c r="AW2139" s="12">
        <v>-13.136598631551649</v>
      </c>
    </row>
    <row r="2140" spans="46:49" x14ac:dyDescent="0.2">
      <c r="AT2140">
        <v>2133</v>
      </c>
      <c r="AU2140" s="12">
        <v>9.5409443251267501</v>
      </c>
      <c r="AV2140" s="12">
        <v>-6.9475863362432495</v>
      </c>
      <c r="AW2140" s="12">
        <v>18.732533711188996</v>
      </c>
    </row>
    <row r="2141" spans="46:49" x14ac:dyDescent="0.2">
      <c r="AT2141">
        <v>2134</v>
      </c>
      <c r="AU2141" s="12">
        <v>6.5918655287609615</v>
      </c>
      <c r="AV2141" s="12">
        <v>19.92006853757189</v>
      </c>
      <c r="AW2141" s="12">
        <v>-14.223167330533698</v>
      </c>
    </row>
    <row r="2142" spans="46:49" x14ac:dyDescent="0.2">
      <c r="AT2142">
        <v>2135</v>
      </c>
      <c r="AU2142" s="12">
        <v>-13.962520919990505</v>
      </c>
      <c r="AV2142" s="12">
        <v>9.0931979837080998</v>
      </c>
      <c r="AW2142" s="12">
        <v>-18.104874205090585</v>
      </c>
    </row>
    <row r="2143" spans="46:49" x14ac:dyDescent="0.2">
      <c r="AT2143">
        <v>2136</v>
      </c>
      <c r="AU2143" s="12">
        <v>8.275123699888832</v>
      </c>
      <c r="AV2143" s="12">
        <v>2.2816310632889962</v>
      </c>
      <c r="AW2143" s="12">
        <v>-10.086734847287874</v>
      </c>
    </row>
    <row r="2144" spans="46:49" x14ac:dyDescent="0.2">
      <c r="AT2144">
        <v>2137</v>
      </c>
      <c r="AU2144" s="12">
        <v>10.201236828876953</v>
      </c>
      <c r="AV2144" s="12">
        <v>-0.84663884556816271</v>
      </c>
      <c r="AW2144" s="12">
        <v>0.27174329993891422</v>
      </c>
    </row>
    <row r="2145" spans="46:49" x14ac:dyDescent="0.2">
      <c r="AT2145">
        <v>2138</v>
      </c>
      <c r="AU2145" s="12">
        <v>-3.5919601163008212</v>
      </c>
      <c r="AV2145" s="12">
        <v>-0.14044273399415749</v>
      </c>
      <c r="AW2145" s="12">
        <v>-19.182707981515968</v>
      </c>
    </row>
    <row r="2146" spans="46:49" x14ac:dyDescent="0.2">
      <c r="AT2146">
        <v>2139</v>
      </c>
      <c r="AU2146" s="12">
        <v>-3.0252396031835627</v>
      </c>
      <c r="AV2146" s="12">
        <v>-2.0803270393243802</v>
      </c>
      <c r="AW2146" s="12">
        <v>-51.739704815371276</v>
      </c>
    </row>
    <row r="2147" spans="46:49" x14ac:dyDescent="0.2">
      <c r="AT2147">
        <v>2140</v>
      </c>
      <c r="AU2147" s="12">
        <v>-6.1062243938222016</v>
      </c>
      <c r="AV2147" s="12">
        <v>4.956391064741938</v>
      </c>
      <c r="AW2147" s="12">
        <v>-9.080448565823481</v>
      </c>
    </row>
    <row r="2148" spans="46:49" x14ac:dyDescent="0.2">
      <c r="AT2148">
        <v>2141</v>
      </c>
      <c r="AU2148" s="12">
        <v>-1.7904672142118563</v>
      </c>
      <c r="AV2148" s="12">
        <v>8.1200124905389863</v>
      </c>
      <c r="AW2148" s="12">
        <v>29.84958453160063</v>
      </c>
    </row>
    <row r="2149" spans="46:49" x14ac:dyDescent="0.2">
      <c r="AT2149">
        <v>2142</v>
      </c>
      <c r="AU2149" s="12">
        <v>1.4664126352615721</v>
      </c>
      <c r="AV2149" s="12">
        <v>-16.91867200566756</v>
      </c>
      <c r="AW2149" s="12">
        <v>5.6762145021639903</v>
      </c>
    </row>
    <row r="2150" spans="46:49" x14ac:dyDescent="0.2">
      <c r="AT2150">
        <v>2143</v>
      </c>
      <c r="AU2150" s="12">
        <v>-6.0264503180572273</v>
      </c>
      <c r="AV2150" s="12">
        <v>-16.62358436962031</v>
      </c>
      <c r="AW2150" s="12">
        <v>17.767022697390374</v>
      </c>
    </row>
    <row r="2151" spans="46:49" x14ac:dyDescent="0.2">
      <c r="AT2151">
        <v>2144</v>
      </c>
      <c r="AU2151" s="12">
        <v>1.22119650560084</v>
      </c>
      <c r="AV2151" s="12">
        <v>0.43332406073160928</v>
      </c>
      <c r="AW2151" s="12">
        <v>-3.7797923926971664</v>
      </c>
    </row>
    <row r="2152" spans="46:49" x14ac:dyDescent="0.2">
      <c r="AT2152">
        <v>2145</v>
      </c>
      <c r="AU2152" s="12">
        <v>7.0133736602800774</v>
      </c>
      <c r="AV2152" s="12">
        <v>14.740790473650813</v>
      </c>
      <c r="AW2152" s="12">
        <v>-12.120965463416898</v>
      </c>
    </row>
    <row r="2153" spans="46:49" x14ac:dyDescent="0.2">
      <c r="AT2153">
        <v>2146</v>
      </c>
      <c r="AU2153" s="12">
        <v>2.6032790254872631</v>
      </c>
      <c r="AV2153" s="12">
        <v>-6.1113972925732298</v>
      </c>
      <c r="AW2153" s="12">
        <v>-50.222733201405674</v>
      </c>
    </row>
    <row r="2154" spans="46:49" x14ac:dyDescent="0.2">
      <c r="AT2154">
        <v>2147</v>
      </c>
      <c r="AU2154" s="12">
        <v>-4.6716871293246598</v>
      </c>
      <c r="AV2154" s="12">
        <v>-26.049167824577744</v>
      </c>
      <c r="AW2154" s="12">
        <v>25.519930851714356</v>
      </c>
    </row>
    <row r="2155" spans="46:49" x14ac:dyDescent="0.2">
      <c r="AT2155">
        <v>2148</v>
      </c>
      <c r="AU2155" s="12">
        <v>-5.8819382673908578</v>
      </c>
      <c r="AV2155" s="12">
        <v>-30.086697703323168</v>
      </c>
      <c r="AW2155" s="12">
        <v>-17.946796601625486</v>
      </c>
    </row>
    <row r="2156" spans="46:49" x14ac:dyDescent="0.2">
      <c r="AT2156">
        <v>2149</v>
      </c>
      <c r="AU2156" s="12">
        <v>-3.2568476868221525</v>
      </c>
      <c r="AV2156" s="12">
        <v>-35.38955076473998</v>
      </c>
      <c r="AW2156" s="12">
        <v>1.7659691979253027</v>
      </c>
    </row>
    <row r="2157" spans="46:49" x14ac:dyDescent="0.2">
      <c r="AT2157">
        <v>2150</v>
      </c>
      <c r="AU2157" s="12">
        <v>5.7047188250742717</v>
      </c>
      <c r="AV2157" s="12">
        <v>5.0531755410436476</v>
      </c>
      <c r="AW2157" s="12">
        <v>32.30402005255111</v>
      </c>
    </row>
    <row r="2158" spans="46:49" x14ac:dyDescent="0.2">
      <c r="AT2158">
        <v>2151</v>
      </c>
      <c r="AU2158" s="12">
        <v>-3.7183604880285168</v>
      </c>
      <c r="AV2158" s="12">
        <v>-6.1867801553612418</v>
      </c>
      <c r="AW2158" s="12">
        <v>3.933887494432927</v>
      </c>
    </row>
    <row r="2159" spans="46:49" x14ac:dyDescent="0.2">
      <c r="AT2159">
        <v>2152</v>
      </c>
      <c r="AU2159" s="12">
        <v>2.3148119758325736</v>
      </c>
      <c r="AV2159" s="12">
        <v>-8.2015627325750984</v>
      </c>
      <c r="AW2159" s="12">
        <v>-31.859661196103566</v>
      </c>
    </row>
    <row r="2160" spans="46:49" x14ac:dyDescent="0.2">
      <c r="AT2160">
        <v>2153</v>
      </c>
      <c r="AU2160" s="12">
        <v>-5.1167435747193828</v>
      </c>
      <c r="AV2160" s="12">
        <v>2.5746381586996034</v>
      </c>
      <c r="AW2160" s="12">
        <v>-6.0772301450541013</v>
      </c>
    </row>
    <row r="2161" spans="46:49" x14ac:dyDescent="0.2">
      <c r="AT2161">
        <v>2154</v>
      </c>
      <c r="AU2161" s="12">
        <v>2.3311791619464111</v>
      </c>
      <c r="AV2161" s="12">
        <v>-14.201519960603182</v>
      </c>
      <c r="AW2161" s="12">
        <v>3.9026876882656443</v>
      </c>
    </row>
    <row r="2162" spans="46:49" x14ac:dyDescent="0.2">
      <c r="AT2162">
        <v>2155</v>
      </c>
      <c r="AU2162" s="12">
        <v>1.554228216354681</v>
      </c>
      <c r="AV2162" s="12">
        <v>1.2988954036587619</v>
      </c>
      <c r="AW2162" s="12">
        <v>-7.3350421499064691</v>
      </c>
    </row>
    <row r="2163" spans="46:49" x14ac:dyDescent="0.2">
      <c r="AT2163">
        <v>2156</v>
      </c>
      <c r="AU2163" s="12">
        <v>-12.849753042067931</v>
      </c>
      <c r="AV2163" s="12">
        <v>16.129336511679625</v>
      </c>
      <c r="AW2163" s="12">
        <v>-22.580841864316472</v>
      </c>
    </row>
    <row r="2164" spans="46:49" x14ac:dyDescent="0.2">
      <c r="AT2164">
        <v>2157</v>
      </c>
      <c r="AU2164" s="12">
        <v>-2.4690132369501958</v>
      </c>
      <c r="AV2164" s="12">
        <v>-5.163999223952227</v>
      </c>
      <c r="AW2164" s="12">
        <v>-36.248631594677541</v>
      </c>
    </row>
    <row r="2165" spans="46:49" x14ac:dyDescent="0.2">
      <c r="AT2165">
        <v>2158</v>
      </c>
      <c r="AU2165" s="12">
        <v>-1.7940884409489819</v>
      </c>
      <c r="AV2165" s="12">
        <v>-22.968706874801214</v>
      </c>
      <c r="AW2165" s="12">
        <v>-23.872259462376348</v>
      </c>
    </row>
    <row r="2166" spans="46:49" x14ac:dyDescent="0.2">
      <c r="AT2166">
        <v>2159</v>
      </c>
      <c r="AU2166" s="12">
        <v>-0.59756295126911407</v>
      </c>
      <c r="AV2166" s="12">
        <v>-9.532693010739953</v>
      </c>
      <c r="AW2166" s="12">
        <v>-0.97001912968579329</v>
      </c>
    </row>
    <row r="2167" spans="46:49" x14ac:dyDescent="0.2">
      <c r="AT2167">
        <v>2160</v>
      </c>
      <c r="AU2167" s="12">
        <v>5.8242778182059141</v>
      </c>
      <c r="AV2167" s="12">
        <v>-31.981773326868581</v>
      </c>
      <c r="AW2167" s="12">
        <v>12.201247820706783</v>
      </c>
    </row>
    <row r="2168" spans="46:49" x14ac:dyDescent="0.2">
      <c r="AT2168">
        <v>2161</v>
      </c>
      <c r="AU2168" s="12">
        <v>-1.171763478296572</v>
      </c>
      <c r="AV2168" s="12">
        <v>5.2978419671502008</v>
      </c>
      <c r="AW2168" s="12">
        <v>18.694491777467004</v>
      </c>
    </row>
    <row r="2169" spans="46:49" x14ac:dyDescent="0.2">
      <c r="AT2169">
        <v>2162</v>
      </c>
      <c r="AU2169" s="12">
        <v>-19.479157660562041</v>
      </c>
      <c r="AV2169" s="12">
        <v>-6.9010698006713751</v>
      </c>
      <c r="AW2169" s="12">
        <v>-21.781179319272283</v>
      </c>
    </row>
    <row r="2170" spans="46:49" x14ac:dyDescent="0.2">
      <c r="AT2170">
        <v>2163</v>
      </c>
      <c r="AU2170" s="12">
        <v>-1.0838359234169352</v>
      </c>
      <c r="AV2170" s="12">
        <v>23.980882684235127</v>
      </c>
      <c r="AW2170" s="12">
        <v>-6.0115929602837648</v>
      </c>
    </row>
    <row r="2171" spans="46:49" x14ac:dyDescent="0.2">
      <c r="AT2171">
        <v>2164</v>
      </c>
      <c r="AU2171" s="12">
        <v>-7.2369851422663984</v>
      </c>
      <c r="AV2171" s="12">
        <v>16.974402648347585</v>
      </c>
      <c r="AW2171" s="12">
        <v>-15.834724304956806</v>
      </c>
    </row>
    <row r="2172" spans="46:49" x14ac:dyDescent="0.2">
      <c r="AT2172">
        <v>2165</v>
      </c>
      <c r="AU2172" s="12">
        <v>-1.1393329129317353</v>
      </c>
      <c r="AV2172" s="12">
        <v>-4.5581024102590781</v>
      </c>
      <c r="AW2172" s="12">
        <v>-3.079963092818915</v>
      </c>
    </row>
    <row r="2173" spans="46:49" x14ac:dyDescent="0.2">
      <c r="AT2173">
        <v>2166</v>
      </c>
      <c r="AU2173" s="12">
        <v>1.8621064090449135</v>
      </c>
      <c r="AV2173" s="12">
        <v>-24.558244344774153</v>
      </c>
      <c r="AW2173" s="12">
        <v>-7.0517928362349327</v>
      </c>
    </row>
    <row r="2174" spans="46:49" x14ac:dyDescent="0.2">
      <c r="AT2174">
        <v>2167</v>
      </c>
      <c r="AU2174" s="12">
        <v>4.3612003738125402</v>
      </c>
      <c r="AV2174" s="12">
        <v>5.5130904951816531</v>
      </c>
      <c r="AW2174" s="12">
        <v>-20.131292851418621</v>
      </c>
    </row>
    <row r="2175" spans="46:49" x14ac:dyDescent="0.2">
      <c r="AT2175">
        <v>2168</v>
      </c>
      <c r="AU2175" s="12">
        <v>-4.8185805112334972</v>
      </c>
      <c r="AV2175" s="12">
        <v>-13.757108615515435</v>
      </c>
      <c r="AW2175" s="12">
        <v>-7.6031733209513988</v>
      </c>
    </row>
    <row r="2176" spans="46:49" x14ac:dyDescent="0.2">
      <c r="AT2176">
        <v>2169</v>
      </c>
      <c r="AU2176" s="12">
        <v>2.5802499974107884</v>
      </c>
      <c r="AV2176" s="12">
        <v>-2.2556592056267051</v>
      </c>
      <c r="AW2176" s="12">
        <v>58.624118633867916</v>
      </c>
    </row>
    <row r="2177" spans="46:49" x14ac:dyDescent="0.2">
      <c r="AT2177">
        <v>2170</v>
      </c>
      <c r="AU2177" s="12">
        <v>-2.0792113831073418</v>
      </c>
      <c r="AV2177" s="12">
        <v>-5.1492544300100498</v>
      </c>
      <c r="AW2177" s="12">
        <v>-0.23997682408491394</v>
      </c>
    </row>
    <row r="2178" spans="46:49" x14ac:dyDescent="0.2">
      <c r="AT2178">
        <v>2171</v>
      </c>
      <c r="AU2178" s="12">
        <v>2.8734661746552295</v>
      </c>
      <c r="AV2178" s="12">
        <v>2.3508843894411897</v>
      </c>
      <c r="AW2178" s="12">
        <v>8.5828658077633904</v>
      </c>
    </row>
    <row r="2179" spans="46:49" x14ac:dyDescent="0.2">
      <c r="AT2179">
        <v>2172</v>
      </c>
      <c r="AU2179" s="12">
        <v>1.744983895452511</v>
      </c>
      <c r="AV2179" s="12">
        <v>1.2348837350228163</v>
      </c>
      <c r="AW2179" s="12">
        <v>12.051375141608998</v>
      </c>
    </row>
    <row r="2180" spans="46:49" x14ac:dyDescent="0.2">
      <c r="AT2180">
        <v>2173</v>
      </c>
      <c r="AU2180" s="12">
        <v>-11.115464786172913</v>
      </c>
      <c r="AV2180" s="12">
        <v>-24.890032617529254</v>
      </c>
      <c r="AW2180" s="12">
        <v>-22.187150943794197</v>
      </c>
    </row>
    <row r="2181" spans="46:49" x14ac:dyDescent="0.2">
      <c r="AT2181">
        <v>2174</v>
      </c>
      <c r="AU2181" s="12">
        <v>-4.1641484976115626</v>
      </c>
      <c r="AV2181" s="12">
        <v>18.634776598537201</v>
      </c>
      <c r="AW2181" s="12">
        <v>-6.609454638996227</v>
      </c>
    </row>
    <row r="2182" spans="46:49" x14ac:dyDescent="0.2">
      <c r="AT2182">
        <v>2175</v>
      </c>
      <c r="AU2182" s="12">
        <v>-13.013741978706223</v>
      </c>
      <c r="AV2182" s="12">
        <v>23.659304234610094</v>
      </c>
      <c r="AW2182" s="12">
        <v>8.4011762971590453</v>
      </c>
    </row>
    <row r="2183" spans="46:49" x14ac:dyDescent="0.2">
      <c r="AT2183">
        <v>2176</v>
      </c>
      <c r="AU2183" s="12">
        <v>-6.7705324896851812E-2</v>
      </c>
      <c r="AV2183" s="12">
        <v>9.8880459116491775</v>
      </c>
      <c r="AW2183" s="12">
        <v>-8.3721790949966639</v>
      </c>
    </row>
    <row r="2184" spans="46:49" x14ac:dyDescent="0.2">
      <c r="AT2184">
        <v>2177</v>
      </c>
      <c r="AU2184" s="12">
        <v>9.3406320887110521</v>
      </c>
      <c r="AV2184" s="12">
        <v>43.998890375585759</v>
      </c>
      <c r="AW2184" s="12">
        <v>-37.941008652912807</v>
      </c>
    </row>
    <row r="2185" spans="46:49" x14ac:dyDescent="0.2">
      <c r="AT2185">
        <v>2178</v>
      </c>
      <c r="AU2185" s="12">
        <v>-1.8737780351862008</v>
      </c>
      <c r="AV2185" s="12">
        <v>-7.5526485300966355</v>
      </c>
      <c r="AW2185" s="12">
        <v>19.672840848856151</v>
      </c>
    </row>
    <row r="2186" spans="46:49" x14ac:dyDescent="0.2">
      <c r="AT2186">
        <v>2179</v>
      </c>
      <c r="AU2186" s="12">
        <v>-1.5738626261474611</v>
      </c>
      <c r="AV2186" s="12">
        <v>-8.3390435694464102</v>
      </c>
      <c r="AW2186" s="12">
        <v>33.953937210230144</v>
      </c>
    </row>
    <row r="2187" spans="46:49" x14ac:dyDescent="0.2">
      <c r="AT2187">
        <v>2180</v>
      </c>
      <c r="AU2187" s="12">
        <v>7.5068986068806822</v>
      </c>
      <c r="AV2187" s="12">
        <v>0.79429241287735619</v>
      </c>
      <c r="AW2187" s="12">
        <v>36.461328973150039</v>
      </c>
    </row>
    <row r="2188" spans="46:49" x14ac:dyDescent="0.2">
      <c r="AT2188">
        <v>2181</v>
      </c>
      <c r="AU2188" s="12">
        <v>2.6082994255503413</v>
      </c>
      <c r="AV2188" s="12">
        <v>-50.852862174142324</v>
      </c>
      <c r="AW2188" s="12">
        <v>6.0665274774594042</v>
      </c>
    </row>
    <row r="2189" spans="46:49" x14ac:dyDescent="0.2">
      <c r="AT2189">
        <v>2182</v>
      </c>
      <c r="AU2189" s="12">
        <v>2.0697894669043029</v>
      </c>
      <c r="AV2189" s="12">
        <v>-9.3497070293937714</v>
      </c>
      <c r="AW2189" s="12">
        <v>76.972871282132061</v>
      </c>
    </row>
    <row r="2190" spans="46:49" x14ac:dyDescent="0.2">
      <c r="AT2190">
        <v>2183</v>
      </c>
      <c r="AU2190" s="12">
        <v>-26.864424538795248</v>
      </c>
      <c r="AV2190" s="12">
        <v>-9.2237971723703094</v>
      </c>
      <c r="AW2190" s="12">
        <v>12.64568676371721</v>
      </c>
    </row>
    <row r="2191" spans="46:49" x14ac:dyDescent="0.2">
      <c r="AT2191">
        <v>2184</v>
      </c>
      <c r="AU2191" s="12">
        <v>-7.2619569411685658</v>
      </c>
      <c r="AV2191" s="12">
        <v>-11.641976522398885</v>
      </c>
      <c r="AW2191" s="12">
        <v>18.992080759557698</v>
      </c>
    </row>
    <row r="2192" spans="46:49" x14ac:dyDescent="0.2">
      <c r="AT2192">
        <v>2185</v>
      </c>
      <c r="AU2192" s="12">
        <v>9.0578353738617672</v>
      </c>
      <c r="AV2192" s="12">
        <v>9.297015476313744</v>
      </c>
      <c r="AW2192" s="12">
        <v>-1.0902468052165635</v>
      </c>
    </row>
    <row r="2193" spans="46:49" x14ac:dyDescent="0.2">
      <c r="AT2193">
        <v>2186</v>
      </c>
      <c r="AU2193" s="12">
        <v>6.0499477316492758</v>
      </c>
      <c r="AV2193" s="12">
        <v>18.317557036115101</v>
      </c>
      <c r="AW2193" s="12">
        <v>9.3216432805756195</v>
      </c>
    </row>
    <row r="2194" spans="46:49" x14ac:dyDescent="0.2">
      <c r="AT2194">
        <v>2187</v>
      </c>
      <c r="AU2194" s="12">
        <v>-6.3894346596872778</v>
      </c>
      <c r="AV2194" s="12">
        <v>-11.890430294056824</v>
      </c>
      <c r="AW2194" s="12">
        <v>1.0056619314495252</v>
      </c>
    </row>
    <row r="2195" spans="46:49" x14ac:dyDescent="0.2">
      <c r="AT2195">
        <v>2188</v>
      </c>
      <c r="AU2195" s="12">
        <v>7.5099263236865781</v>
      </c>
      <c r="AV2195" s="12">
        <v>-8.96059504950769</v>
      </c>
      <c r="AW2195" s="12">
        <v>34.520510714029818</v>
      </c>
    </row>
    <row r="2196" spans="46:49" x14ac:dyDescent="0.2">
      <c r="AT2196">
        <v>2189</v>
      </c>
      <c r="AU2196" s="12">
        <v>-0.13007922011267728</v>
      </c>
      <c r="AV2196" s="12">
        <v>2.2099978084471563</v>
      </c>
      <c r="AW2196" s="12">
        <v>-29.960485511781563</v>
      </c>
    </row>
    <row r="2197" spans="46:49" x14ac:dyDescent="0.2">
      <c r="AT2197">
        <v>2190</v>
      </c>
      <c r="AU2197" s="12">
        <v>-3.8929694974029241</v>
      </c>
      <c r="AV2197" s="12">
        <v>-3.805938973617033</v>
      </c>
      <c r="AW2197" s="12">
        <v>38.74288491809498</v>
      </c>
    </row>
    <row r="2198" spans="46:49" x14ac:dyDescent="0.2">
      <c r="AT2198">
        <v>2191</v>
      </c>
      <c r="AU2198" s="12">
        <v>0.98134954864963619</v>
      </c>
      <c r="AV2198" s="12">
        <v>-1.2127354154059848</v>
      </c>
      <c r="AW2198" s="12">
        <v>4.91304795312585</v>
      </c>
    </row>
    <row r="2199" spans="46:49" x14ac:dyDescent="0.2">
      <c r="AT2199">
        <v>2192</v>
      </c>
      <c r="AU2199" s="12">
        <v>-7.4338598280976917</v>
      </c>
      <c r="AV2199" s="12">
        <v>-1.8454969789022573</v>
      </c>
      <c r="AW2199" s="12">
        <v>-22.405480616207726</v>
      </c>
    </row>
    <row r="2200" spans="46:49" x14ac:dyDescent="0.2">
      <c r="AT2200">
        <v>2193</v>
      </c>
      <c r="AU2200" s="12">
        <v>-1.6424960035185865</v>
      </c>
      <c r="AV2200" s="12">
        <v>22.010756261353752</v>
      </c>
      <c r="AW2200" s="12">
        <v>-68.10677298067192</v>
      </c>
    </row>
    <row r="2201" spans="46:49" x14ac:dyDescent="0.2">
      <c r="AT2201">
        <v>2194</v>
      </c>
      <c r="AU2201" s="12">
        <v>2.7459862342517796</v>
      </c>
      <c r="AV2201" s="12">
        <v>7.0987426102985527</v>
      </c>
      <c r="AW2201" s="12">
        <v>-13.441333594660319</v>
      </c>
    </row>
    <row r="2202" spans="46:49" x14ac:dyDescent="0.2">
      <c r="AT2202">
        <v>2195</v>
      </c>
      <c r="AU2202" s="12">
        <v>-13.091233969379212</v>
      </c>
      <c r="AV2202" s="12">
        <v>-2.5941711918847421</v>
      </c>
      <c r="AW2202" s="12">
        <v>-8.0090612323062587</v>
      </c>
    </row>
    <row r="2203" spans="46:49" x14ac:dyDescent="0.2">
      <c r="AT2203">
        <v>2196</v>
      </c>
      <c r="AU2203" s="12">
        <v>26.209090039109959</v>
      </c>
      <c r="AV2203" s="12">
        <v>4.4508631203107631</v>
      </c>
      <c r="AW2203" s="12">
        <v>-38.542320109675721</v>
      </c>
    </row>
    <row r="2204" spans="46:49" x14ac:dyDescent="0.2">
      <c r="AT2204">
        <v>2197</v>
      </c>
      <c r="AU2204" s="12">
        <v>6.4663015974408955</v>
      </c>
      <c r="AV2204" s="12">
        <v>-14.082229920068634</v>
      </c>
      <c r="AW2204" s="12">
        <v>-6.0255377658038958</v>
      </c>
    </row>
    <row r="2205" spans="46:49" x14ac:dyDescent="0.2">
      <c r="AT2205">
        <v>2198</v>
      </c>
      <c r="AU2205" s="12">
        <v>-3.5336499911351855</v>
      </c>
      <c r="AV2205" s="12">
        <v>4.5412243895177919</v>
      </c>
      <c r="AW2205" s="12">
        <v>21.80061866073601</v>
      </c>
    </row>
    <row r="2206" spans="46:49" x14ac:dyDescent="0.2">
      <c r="AT2206">
        <v>2199</v>
      </c>
      <c r="AU2206" s="12">
        <v>7.5084076587417489E-2</v>
      </c>
      <c r="AV2206" s="12">
        <v>-19.919889127795813</v>
      </c>
      <c r="AW2206" s="12">
        <v>-38.089622468786033</v>
      </c>
    </row>
    <row r="2207" spans="46:49" x14ac:dyDescent="0.2">
      <c r="AT2207">
        <v>2200</v>
      </c>
      <c r="AU2207" s="12">
        <v>-15.126856474492147</v>
      </c>
      <c r="AV2207" s="12">
        <v>-2.8811449412363213</v>
      </c>
      <c r="AW2207" s="12">
        <v>23.962801413659118</v>
      </c>
    </row>
    <row r="2208" spans="46:49" x14ac:dyDescent="0.2">
      <c r="AT2208">
        <v>2201</v>
      </c>
      <c r="AU2208" s="12">
        <v>-1.8787686394803713</v>
      </c>
      <c r="AV2208" s="12">
        <v>-3.5255548550843061</v>
      </c>
      <c r="AW2208" s="12">
        <v>-2.5919083759008386</v>
      </c>
    </row>
    <row r="2209" spans="46:49" x14ac:dyDescent="0.2">
      <c r="AT2209">
        <v>2202</v>
      </c>
      <c r="AU2209" s="12">
        <v>3.542057920957963</v>
      </c>
      <c r="AV2209" s="12">
        <v>6.0988144950433334</v>
      </c>
      <c r="AW2209" s="12">
        <v>-13.100771886087895</v>
      </c>
    </row>
    <row r="2210" spans="46:49" x14ac:dyDescent="0.2">
      <c r="AT2210">
        <v>2203</v>
      </c>
      <c r="AU2210" s="12">
        <v>-9.1962330078494823</v>
      </c>
      <c r="AV2210" s="12">
        <v>-7.9172467998512737</v>
      </c>
      <c r="AW2210" s="12">
        <v>8.7974988543542612</v>
      </c>
    </row>
    <row r="2211" spans="46:49" x14ac:dyDescent="0.2">
      <c r="AT2211">
        <v>2204</v>
      </c>
      <c r="AU2211" s="12">
        <v>-0.22906007742381743</v>
      </c>
      <c r="AV2211" s="12">
        <v>6.0527558537168469</v>
      </c>
      <c r="AW2211" s="12">
        <v>-70.534425930818912</v>
      </c>
    </row>
    <row r="2212" spans="46:49" x14ac:dyDescent="0.2">
      <c r="AT2212">
        <v>2205</v>
      </c>
      <c r="AU2212" s="12">
        <v>4.1499128220402053</v>
      </c>
      <c r="AV2212" s="12">
        <v>-4.4679540874423687</v>
      </c>
      <c r="AW2212" s="12">
        <v>3.3190477359789852</v>
      </c>
    </row>
    <row r="2213" spans="46:49" x14ac:dyDescent="0.2">
      <c r="AT2213">
        <v>2206</v>
      </c>
      <c r="AU2213" s="12">
        <v>6.7692827645905176</v>
      </c>
      <c r="AV2213" s="12">
        <v>29.012204785357401</v>
      </c>
      <c r="AW2213" s="12">
        <v>8.3372650618011317</v>
      </c>
    </row>
    <row r="2214" spans="46:49" x14ac:dyDescent="0.2">
      <c r="AT2214">
        <v>2207</v>
      </c>
      <c r="AU2214" s="12">
        <v>5.5162736311223775</v>
      </c>
      <c r="AV2214" s="12">
        <v>-2.8496247660829876</v>
      </c>
      <c r="AW2214" s="12">
        <v>3.1026467615523523</v>
      </c>
    </row>
    <row r="2215" spans="46:49" x14ac:dyDescent="0.2">
      <c r="AT2215">
        <v>2208</v>
      </c>
      <c r="AU2215" s="12">
        <v>-88.151736240509663</v>
      </c>
      <c r="AV2215" s="12">
        <v>-12.430054800289195</v>
      </c>
      <c r="AW2215" s="12">
        <v>2.2701987361934952</v>
      </c>
    </row>
    <row r="2216" spans="46:49" x14ac:dyDescent="0.2">
      <c r="AT2216">
        <v>2209</v>
      </c>
      <c r="AU2216" s="12">
        <v>1.0641699275227916</v>
      </c>
      <c r="AV2216" s="12">
        <v>-13.099420243373125</v>
      </c>
      <c r="AW2216" s="12">
        <v>20.407217171275555</v>
      </c>
    </row>
    <row r="2217" spans="46:49" x14ac:dyDescent="0.2">
      <c r="AT2217">
        <v>2210</v>
      </c>
      <c r="AU2217" s="12">
        <v>0.62673741416011997</v>
      </c>
      <c r="AV2217" s="12">
        <v>-6.5860012524103766</v>
      </c>
      <c r="AW2217" s="12">
        <v>11.35597098470566</v>
      </c>
    </row>
    <row r="2218" spans="46:49" x14ac:dyDescent="0.2">
      <c r="AT2218">
        <v>2211</v>
      </c>
      <c r="AU2218" s="12">
        <v>3.9502078077997647</v>
      </c>
      <c r="AV2218" s="12">
        <v>-10.642793451530631</v>
      </c>
      <c r="AW2218" s="12">
        <v>6.865515721318717</v>
      </c>
    </row>
    <row r="2219" spans="46:49" x14ac:dyDescent="0.2">
      <c r="AT2219">
        <v>2212</v>
      </c>
      <c r="AU2219" s="12">
        <v>-7.3980218343646253</v>
      </c>
      <c r="AV2219" s="12">
        <v>-22.467387125602031</v>
      </c>
      <c r="AW2219" s="12">
        <v>38.035374083281788</v>
      </c>
    </row>
    <row r="2220" spans="46:49" x14ac:dyDescent="0.2">
      <c r="AT2220">
        <v>2213</v>
      </c>
      <c r="AU2220" s="12">
        <v>8.9526919494686279</v>
      </c>
      <c r="AV2220" s="12">
        <v>5.2316442419929112</v>
      </c>
      <c r="AW2220" s="12">
        <v>-19.320978550577706</v>
      </c>
    </row>
    <row r="2221" spans="46:49" x14ac:dyDescent="0.2">
      <c r="AT2221">
        <v>2214</v>
      </c>
      <c r="AU2221" s="12">
        <v>-2.0899209489616779</v>
      </c>
      <c r="AV2221" s="12">
        <v>25.281298495107709</v>
      </c>
      <c r="AW2221" s="12">
        <v>4.6608977801382565</v>
      </c>
    </row>
    <row r="2222" spans="46:49" x14ac:dyDescent="0.2">
      <c r="AT2222">
        <v>2215</v>
      </c>
      <c r="AU2222" s="12">
        <v>4.5255761519005002</v>
      </c>
      <c r="AV2222" s="12">
        <v>3.4864712739001589</v>
      </c>
      <c r="AW2222" s="12">
        <v>-5.0373675991027564</v>
      </c>
    </row>
    <row r="2223" spans="46:49" x14ac:dyDescent="0.2">
      <c r="AT2223">
        <v>2216</v>
      </c>
      <c r="AU2223" s="12">
        <v>-7.4984573575980331</v>
      </c>
      <c r="AV2223" s="12">
        <v>-5.0348848083846738</v>
      </c>
      <c r="AW2223" s="12">
        <v>-9.0410494704823261</v>
      </c>
    </row>
    <row r="2224" spans="46:49" x14ac:dyDescent="0.2">
      <c r="AT2224">
        <v>2217</v>
      </c>
      <c r="AU2224" s="12">
        <v>4.1873060382108145</v>
      </c>
      <c r="AV2224" s="12">
        <v>-7.6988371881095574</v>
      </c>
      <c r="AW2224" s="12">
        <v>0.33641504197996541</v>
      </c>
    </row>
    <row r="2225" spans="46:49" x14ac:dyDescent="0.2">
      <c r="AT2225">
        <v>2218</v>
      </c>
      <c r="AU2225" s="12">
        <v>-4.2253149539177617</v>
      </c>
      <c r="AV2225" s="12">
        <v>-22.511779951199188</v>
      </c>
      <c r="AW2225" s="12">
        <v>-23.893468983342274</v>
      </c>
    </row>
    <row r="2226" spans="46:49" x14ac:dyDescent="0.2">
      <c r="AT2226">
        <v>2219</v>
      </c>
      <c r="AU2226" s="12">
        <v>-4.7097381892194621</v>
      </c>
      <c r="AV2226" s="12">
        <v>13.269245032730762</v>
      </c>
      <c r="AW2226" s="12">
        <v>7.4706043181296602</v>
      </c>
    </row>
    <row r="2227" spans="46:49" x14ac:dyDescent="0.2">
      <c r="AT2227">
        <v>2220</v>
      </c>
      <c r="AU2227" s="12">
        <v>-1.2928542202982798</v>
      </c>
      <c r="AV2227" s="12">
        <v>-6.7460052521959097</v>
      </c>
      <c r="AW2227" s="12">
        <v>12.130216782706459</v>
      </c>
    </row>
    <row r="2228" spans="46:49" x14ac:dyDescent="0.2">
      <c r="AT2228">
        <v>2221</v>
      </c>
      <c r="AU2228" s="12">
        <v>3.1270040275724731</v>
      </c>
      <c r="AV2228" s="12">
        <v>4.6736776729536986</v>
      </c>
      <c r="AW2228" s="12">
        <v>9.482830533029027</v>
      </c>
    </row>
    <row r="2229" spans="46:49" x14ac:dyDescent="0.2">
      <c r="AT2229">
        <v>2222</v>
      </c>
      <c r="AU2229" s="12">
        <v>-10.712701756683328</v>
      </c>
      <c r="AV2229" s="12">
        <v>-23.190625408380807</v>
      </c>
      <c r="AW2229" s="12">
        <v>27.605638867479254</v>
      </c>
    </row>
    <row r="2230" spans="46:49" x14ac:dyDescent="0.2">
      <c r="AT2230">
        <v>2223</v>
      </c>
      <c r="AU2230" s="12">
        <v>6.6105203146171547</v>
      </c>
      <c r="AV2230" s="12">
        <v>2.0719647663158804</v>
      </c>
      <c r="AW2230" s="12">
        <v>-2.1931625696783876</v>
      </c>
    </row>
    <row r="2231" spans="46:49" x14ac:dyDescent="0.2">
      <c r="AT2231">
        <v>2224</v>
      </c>
      <c r="AU2231" s="12">
        <v>-4.722997611348835</v>
      </c>
      <c r="AV2231" s="12">
        <v>-0.94602544724671156</v>
      </c>
      <c r="AW2231" s="12">
        <v>5.6634620179929325</v>
      </c>
    </row>
    <row r="2232" spans="46:49" x14ac:dyDescent="0.2">
      <c r="AT2232">
        <v>2225</v>
      </c>
      <c r="AU2232" s="12">
        <v>-2.6348138988843615</v>
      </c>
      <c r="AV2232" s="12">
        <v>-4.9379651179391111</v>
      </c>
      <c r="AW2232" s="12">
        <v>-11.337068952999978</v>
      </c>
    </row>
    <row r="2233" spans="46:49" x14ac:dyDescent="0.2">
      <c r="AT2233">
        <v>2226</v>
      </c>
      <c r="AU2233" s="12">
        <v>3.1033033281659095</v>
      </c>
      <c r="AV2233" s="12">
        <v>-13.164783829963733</v>
      </c>
      <c r="AW2233" s="12">
        <v>-11.896722853286684</v>
      </c>
    </row>
    <row r="2234" spans="46:49" x14ac:dyDescent="0.2">
      <c r="AT2234">
        <v>2227</v>
      </c>
      <c r="AU2234" s="12">
        <v>5.2510485379100857E-3</v>
      </c>
      <c r="AV2234" s="12">
        <v>8.2631208431447423</v>
      </c>
      <c r="AW2234" s="12">
        <v>-7.8278390727162401</v>
      </c>
    </row>
    <row r="2235" spans="46:49" x14ac:dyDescent="0.2">
      <c r="AT2235">
        <v>2228</v>
      </c>
      <c r="AU2235" s="12">
        <v>-4.2005731898312302</v>
      </c>
      <c r="AV2235" s="12">
        <v>2.83137734977013</v>
      </c>
      <c r="AW2235" s="12">
        <v>5.7591113818085047</v>
      </c>
    </row>
    <row r="2236" spans="46:49" x14ac:dyDescent="0.2">
      <c r="AT2236">
        <v>2229</v>
      </c>
      <c r="AU2236" s="12">
        <v>5.4533614433668145</v>
      </c>
      <c r="AV2236" s="12">
        <v>-5.1308221505223424</v>
      </c>
      <c r="AW2236" s="12">
        <v>-37.134361525294658</v>
      </c>
    </row>
    <row r="2237" spans="46:49" x14ac:dyDescent="0.2">
      <c r="AT2237">
        <v>2230</v>
      </c>
      <c r="AU2237" s="12">
        <v>-3.3003443363110616</v>
      </c>
      <c r="AV2237" s="12">
        <v>19.962689331827061</v>
      </c>
      <c r="AW2237" s="12">
        <v>3.6340408261670567</v>
      </c>
    </row>
    <row r="2238" spans="46:49" x14ac:dyDescent="0.2">
      <c r="AT2238">
        <v>2231</v>
      </c>
      <c r="AU2238" s="12">
        <v>-4.198302325154085</v>
      </c>
      <c r="AV2238" s="12">
        <v>-8.1276670306074745</v>
      </c>
      <c r="AW2238" s="12">
        <v>7.3697850027117777</v>
      </c>
    </row>
    <row r="2239" spans="46:49" x14ac:dyDescent="0.2">
      <c r="AT2239">
        <v>2232</v>
      </c>
      <c r="AU2239" s="12">
        <v>-12.464671445396629</v>
      </c>
      <c r="AV2239" s="12">
        <v>8.6000932133593739</v>
      </c>
      <c r="AW2239" s="12">
        <v>35.644416532548192</v>
      </c>
    </row>
    <row r="2240" spans="46:49" x14ac:dyDescent="0.2">
      <c r="AT2240">
        <v>2233</v>
      </c>
      <c r="AU2240" s="12">
        <v>2.0801598952426019</v>
      </c>
      <c r="AV2240" s="12">
        <v>7.4502467669252175</v>
      </c>
      <c r="AW2240" s="12">
        <v>-8.1047638220363289</v>
      </c>
    </row>
    <row r="2241" spans="46:49" x14ac:dyDescent="0.2">
      <c r="AT2241">
        <v>2234</v>
      </c>
      <c r="AU2241" s="12">
        <v>-6.7619395568485432</v>
      </c>
      <c r="AV2241" s="12">
        <v>-1.7341614062644763</v>
      </c>
      <c r="AW2241" s="12">
        <v>34.275001992173486</v>
      </c>
    </row>
    <row r="2242" spans="46:49" x14ac:dyDescent="0.2">
      <c r="AT2242">
        <v>2235</v>
      </c>
      <c r="AU2242" s="12">
        <v>2.5441289778354252</v>
      </c>
      <c r="AV2242" s="12">
        <v>-0.51375088441282257</v>
      </c>
      <c r="AW2242" s="12">
        <v>-19.315899487720454</v>
      </c>
    </row>
    <row r="2243" spans="46:49" x14ac:dyDescent="0.2">
      <c r="AT2243">
        <v>2236</v>
      </c>
      <c r="AU2243" s="12">
        <v>-7.8188116578683449</v>
      </c>
      <c r="AV2243" s="12">
        <v>5.6916308104541518</v>
      </c>
      <c r="AW2243" s="12">
        <v>-6.7048068866067512</v>
      </c>
    </row>
    <row r="2244" spans="46:49" x14ac:dyDescent="0.2">
      <c r="AT2244">
        <v>2237</v>
      </c>
      <c r="AU2244" s="12">
        <v>-5.2946991279455053</v>
      </c>
      <c r="AV2244" s="12">
        <v>6.5008363812365983</v>
      </c>
      <c r="AW2244" s="12">
        <v>-11.889913313792158</v>
      </c>
    </row>
    <row r="2245" spans="46:49" x14ac:dyDescent="0.2">
      <c r="AT2245">
        <v>2238</v>
      </c>
      <c r="AU2245" s="12">
        <v>-3.5040462070625877</v>
      </c>
      <c r="AV2245" s="12">
        <v>-21.905918338333407</v>
      </c>
      <c r="AW2245" s="12">
        <v>18.804066299611954</v>
      </c>
    </row>
    <row r="2246" spans="46:49" x14ac:dyDescent="0.2">
      <c r="AT2246">
        <v>2239</v>
      </c>
      <c r="AU2246" s="12">
        <v>-0.9288079419346883</v>
      </c>
      <c r="AV2246" s="12">
        <v>14.115159406081839</v>
      </c>
      <c r="AW2246" s="12">
        <v>-23.848688634726731</v>
      </c>
    </row>
    <row r="2247" spans="46:49" x14ac:dyDescent="0.2">
      <c r="AT2247">
        <v>2240</v>
      </c>
      <c r="AU2247" s="12">
        <v>-3.584013144015294</v>
      </c>
      <c r="AV2247" s="12">
        <v>-7.6862528848545342</v>
      </c>
      <c r="AW2247" s="12">
        <v>2.4498054496107127</v>
      </c>
    </row>
    <row r="2248" spans="46:49" x14ac:dyDescent="0.2">
      <c r="AT2248">
        <v>2241</v>
      </c>
      <c r="AU2248" s="12">
        <v>2.9481029294212373</v>
      </c>
      <c r="AV2248" s="12">
        <v>35.613753744629939</v>
      </c>
      <c r="AW2248" s="12">
        <v>45.545751519923492</v>
      </c>
    </row>
    <row r="2249" spans="46:49" x14ac:dyDescent="0.2">
      <c r="AT2249">
        <v>2242</v>
      </c>
      <c r="AU2249" s="12">
        <v>0.16944009896867837</v>
      </c>
      <c r="AV2249" s="12">
        <v>-2.217501730788487</v>
      </c>
      <c r="AW2249" s="12">
        <v>9.3708987971961619</v>
      </c>
    </row>
    <row r="2250" spans="46:49" x14ac:dyDescent="0.2">
      <c r="AT2250">
        <v>2243</v>
      </c>
      <c r="AU2250" s="12">
        <v>-1.8703850772417623</v>
      </c>
      <c r="AV2250" s="12">
        <v>-4.6148175041664219</v>
      </c>
      <c r="AW2250" s="12">
        <v>-14.271867478217214</v>
      </c>
    </row>
    <row r="2251" spans="46:49" x14ac:dyDescent="0.2">
      <c r="AT2251">
        <v>2244</v>
      </c>
      <c r="AU2251" s="12">
        <v>-3.9295458428834729</v>
      </c>
      <c r="AV2251" s="12">
        <v>-1.3685326657468149</v>
      </c>
      <c r="AW2251" s="12">
        <v>-2.6062250444111155</v>
      </c>
    </row>
    <row r="2252" spans="46:49" x14ac:dyDescent="0.2">
      <c r="AT2252">
        <v>2245</v>
      </c>
      <c r="AU2252" s="12">
        <v>-3.0589469077757849</v>
      </c>
      <c r="AV2252" s="12">
        <v>5.1013699163353232</v>
      </c>
      <c r="AW2252" s="12">
        <v>-2.2678036530167889</v>
      </c>
    </row>
    <row r="2253" spans="46:49" x14ac:dyDescent="0.2">
      <c r="AT2253">
        <v>2246</v>
      </c>
      <c r="AU2253" s="12">
        <v>12.25179966437562</v>
      </c>
      <c r="AV2253" s="12">
        <v>-1.2323202712177692</v>
      </c>
      <c r="AW2253" s="12">
        <v>-7.1802546350261869</v>
      </c>
    </row>
    <row r="2254" spans="46:49" x14ac:dyDescent="0.2">
      <c r="AT2254">
        <v>2247</v>
      </c>
      <c r="AU2254" s="12">
        <v>-3.772641397834342</v>
      </c>
      <c r="AV2254" s="12">
        <v>6.0371539590262664</v>
      </c>
      <c r="AW2254" s="12">
        <v>1.1316585742706509</v>
      </c>
    </row>
    <row r="2255" spans="46:49" x14ac:dyDescent="0.2">
      <c r="AT2255">
        <v>2248</v>
      </c>
      <c r="AU2255" s="12">
        <v>1.6145184905514542</v>
      </c>
      <c r="AV2255" s="12">
        <v>-28.875139789591504</v>
      </c>
      <c r="AW2255" s="12">
        <v>-17.001522975670994</v>
      </c>
    </row>
    <row r="2256" spans="46:49" x14ac:dyDescent="0.2">
      <c r="AT2256">
        <v>2249</v>
      </c>
      <c r="AU2256" s="12">
        <v>-4.8352345818704068</v>
      </c>
      <c r="AV2256" s="12">
        <v>4.7865052528884284</v>
      </c>
      <c r="AW2256" s="12">
        <v>-4.8598779279072524</v>
      </c>
    </row>
    <row r="2257" spans="46:49" x14ac:dyDescent="0.2">
      <c r="AT2257">
        <v>2250</v>
      </c>
      <c r="AU2257" s="12">
        <v>-4.8335663750012365</v>
      </c>
      <c r="AV2257" s="12">
        <v>15.152718537327875</v>
      </c>
      <c r="AW2257" s="12">
        <v>-65.779202018256413</v>
      </c>
    </row>
    <row r="2258" spans="46:49" x14ac:dyDescent="0.2">
      <c r="AT2258">
        <v>2251</v>
      </c>
      <c r="AU2258" s="12">
        <v>-0.33334015752467167</v>
      </c>
      <c r="AV2258" s="12">
        <v>-15.144999333995873</v>
      </c>
      <c r="AW2258" s="12">
        <v>5.3607636631545326</v>
      </c>
    </row>
    <row r="2259" spans="46:49" x14ac:dyDescent="0.2">
      <c r="AT2259">
        <v>2252</v>
      </c>
      <c r="AU2259" s="12">
        <v>-2.2521888092678441</v>
      </c>
      <c r="AV2259" s="12">
        <v>2.380338576312496</v>
      </c>
      <c r="AW2259" s="12">
        <v>-6.2055323651131102</v>
      </c>
    </row>
    <row r="2260" spans="46:49" x14ac:dyDescent="0.2">
      <c r="AT2260">
        <v>2253</v>
      </c>
      <c r="AU2260" s="12">
        <v>-4.4394536533522428</v>
      </c>
      <c r="AV2260" s="12">
        <v>-15.452028401932262</v>
      </c>
      <c r="AW2260" s="12">
        <v>-10.708860834302943</v>
      </c>
    </row>
    <row r="2261" spans="46:49" x14ac:dyDescent="0.2">
      <c r="AT2261">
        <v>2254</v>
      </c>
      <c r="AU2261" s="12">
        <v>1.5223120717555116</v>
      </c>
      <c r="AV2261" s="12">
        <v>8.5436668499442803</v>
      </c>
      <c r="AW2261" s="12">
        <v>-13.715224598833377</v>
      </c>
    </row>
    <row r="2262" spans="46:49" x14ac:dyDescent="0.2">
      <c r="AT2262">
        <v>2255</v>
      </c>
      <c r="AU2262" s="12">
        <v>-4.7871849517116072</v>
      </c>
      <c r="AV2262" s="12">
        <v>-7.1751952519633129</v>
      </c>
      <c r="AW2262" s="12">
        <v>-1.1203806882830285</v>
      </c>
    </row>
    <row r="2263" spans="46:49" x14ac:dyDescent="0.2">
      <c r="AT2263">
        <v>2256</v>
      </c>
      <c r="AU2263" s="12">
        <v>-1.4682362448055453</v>
      </c>
      <c r="AV2263" s="12">
        <v>-10.215846003765906</v>
      </c>
      <c r="AW2263" s="12">
        <v>-8.3400234006635454</v>
      </c>
    </row>
    <row r="2264" spans="46:49" x14ac:dyDescent="0.2">
      <c r="AT2264">
        <v>2257</v>
      </c>
      <c r="AU2264" s="12">
        <v>7.4970278475671384</v>
      </c>
      <c r="AV2264" s="12">
        <v>1.8911975140448216</v>
      </c>
      <c r="AW2264" s="12">
        <v>1.6804369515605388</v>
      </c>
    </row>
    <row r="2265" spans="46:49" x14ac:dyDescent="0.2">
      <c r="AT2265">
        <v>2258</v>
      </c>
      <c r="AU2265" s="12">
        <v>4.8023343245475187</v>
      </c>
      <c r="AV2265" s="12">
        <v>-1.8385156789271972</v>
      </c>
      <c r="AW2265" s="12">
        <v>-57.228758418416724</v>
      </c>
    </row>
    <row r="2266" spans="46:49" x14ac:dyDescent="0.2">
      <c r="AT2266">
        <v>2259</v>
      </c>
      <c r="AU2266" s="12">
        <v>-61.008635019881574</v>
      </c>
      <c r="AV2266" s="12">
        <v>-6.1453004104146371</v>
      </c>
      <c r="AW2266" s="12">
        <v>22.812313557313853</v>
      </c>
    </row>
    <row r="2267" spans="46:49" x14ac:dyDescent="0.2">
      <c r="AT2267">
        <v>2260</v>
      </c>
      <c r="AU2267" s="12">
        <v>-5.0614664671904412</v>
      </c>
      <c r="AV2267" s="12">
        <v>11.918184522745051</v>
      </c>
      <c r="AW2267" s="12">
        <v>-13.172209459885451</v>
      </c>
    </row>
    <row r="2268" spans="46:49" x14ac:dyDescent="0.2">
      <c r="AT2268">
        <v>2261</v>
      </c>
      <c r="AU2268" s="12">
        <v>0.50055330423126021</v>
      </c>
      <c r="AV2268" s="12">
        <v>-5.8369051465728541</v>
      </c>
      <c r="AW2268" s="12">
        <v>-7.8930127741228722</v>
      </c>
    </row>
    <row r="2269" spans="46:49" x14ac:dyDescent="0.2">
      <c r="AT2269">
        <v>2262</v>
      </c>
      <c r="AU2269" s="12">
        <v>-2.5714751595565981</v>
      </c>
      <c r="AV2269" s="12">
        <v>14.57687011922145</v>
      </c>
      <c r="AW2269" s="12">
        <v>15.84955253884451</v>
      </c>
    </row>
    <row r="2270" spans="46:49" x14ac:dyDescent="0.2">
      <c r="AT2270">
        <v>2263</v>
      </c>
      <c r="AU2270" s="12">
        <v>-5.4740537174501691</v>
      </c>
      <c r="AV2270" s="12">
        <v>-0.7655386299742204</v>
      </c>
      <c r="AW2270" s="12">
        <v>5.3502202738809812</v>
      </c>
    </row>
    <row r="2271" spans="46:49" x14ac:dyDescent="0.2">
      <c r="AT2271">
        <v>2264</v>
      </c>
      <c r="AU2271" s="12">
        <v>-8.8401607860646507</v>
      </c>
      <c r="AV2271" s="12">
        <v>-3.2447088550884349</v>
      </c>
      <c r="AW2271" s="12">
        <v>-9.5802913624081221</v>
      </c>
    </row>
    <row r="2272" spans="46:49" x14ac:dyDescent="0.2">
      <c r="AT2272">
        <v>2265</v>
      </c>
      <c r="AU2272" s="12">
        <v>-8.8784019113602106</v>
      </c>
      <c r="AV2272" s="12">
        <v>13.43969280588532</v>
      </c>
      <c r="AW2272" s="12">
        <v>-4.6022986807709101</v>
      </c>
    </row>
    <row r="2273" spans="46:49" x14ac:dyDescent="0.2">
      <c r="AT2273">
        <v>2266</v>
      </c>
      <c r="AU2273" s="12">
        <v>10.599636873729741</v>
      </c>
      <c r="AV2273" s="12">
        <v>12.673474826047359</v>
      </c>
      <c r="AW2273" s="12">
        <v>11.850079180564766</v>
      </c>
    </row>
    <row r="2274" spans="46:49" x14ac:dyDescent="0.2">
      <c r="AT2274">
        <v>2267</v>
      </c>
      <c r="AU2274" s="12">
        <v>7.7139847684078013</v>
      </c>
      <c r="AV2274" s="12">
        <v>-0.80639610765956171</v>
      </c>
      <c r="AW2274" s="12">
        <v>-2.8389621446790962</v>
      </c>
    </row>
    <row r="2275" spans="46:49" x14ac:dyDescent="0.2">
      <c r="AT2275">
        <v>2268</v>
      </c>
      <c r="AU2275" s="12">
        <v>0.98361163513129624</v>
      </c>
      <c r="AV2275" s="12">
        <v>-3.7089775810173049</v>
      </c>
      <c r="AW2275" s="12">
        <v>6.8530543464568012</v>
      </c>
    </row>
    <row r="2276" spans="46:49" x14ac:dyDescent="0.2">
      <c r="AT2276">
        <v>2269</v>
      </c>
      <c r="AU2276" s="12">
        <v>-8.2876120672111622</v>
      </c>
      <c r="AV2276" s="12">
        <v>11.143488288432017</v>
      </c>
      <c r="AW2276" s="12">
        <v>-28.29929973897271</v>
      </c>
    </row>
    <row r="2277" spans="46:49" x14ac:dyDescent="0.2">
      <c r="AT2277">
        <v>2270</v>
      </c>
      <c r="AU2277" s="12">
        <v>-11.593327107170882</v>
      </c>
      <c r="AV2277" s="12">
        <v>0.52664345610605334</v>
      </c>
      <c r="AW2277" s="12">
        <v>-7.020679060185266</v>
      </c>
    </row>
    <row r="2278" spans="46:49" x14ac:dyDescent="0.2">
      <c r="AT2278">
        <v>2271</v>
      </c>
      <c r="AU2278" s="12">
        <v>-1.4090768401517175</v>
      </c>
      <c r="AV2278" s="12">
        <v>-1.4402843191088139</v>
      </c>
      <c r="AW2278" s="12">
        <v>-1.6343662882451175</v>
      </c>
    </row>
    <row r="2279" spans="46:49" x14ac:dyDescent="0.2">
      <c r="AT2279">
        <v>2272</v>
      </c>
      <c r="AU2279" s="12">
        <v>-5.0958359039455452</v>
      </c>
      <c r="AV2279" s="12">
        <v>-2.3354783650220141</v>
      </c>
      <c r="AW2279" s="12">
        <v>21.444858999871784</v>
      </c>
    </row>
    <row r="2280" spans="46:49" x14ac:dyDescent="0.2">
      <c r="AT2280">
        <v>2273</v>
      </c>
      <c r="AU2280" s="12">
        <v>-7.3902308404232757</v>
      </c>
      <c r="AV2280" s="12">
        <v>-11.02685790894931</v>
      </c>
      <c r="AW2280" s="12">
        <v>8.5108314849123463</v>
      </c>
    </row>
    <row r="2281" spans="46:49" x14ac:dyDescent="0.2">
      <c r="AT2281">
        <v>2274</v>
      </c>
      <c r="AU2281" s="12">
        <v>-0.71044198829023686</v>
      </c>
      <c r="AV2281" s="12">
        <v>-3.3745907583308346</v>
      </c>
      <c r="AW2281" s="12">
        <v>-1.7830855984511649</v>
      </c>
    </row>
    <row r="2282" spans="46:49" x14ac:dyDescent="0.2">
      <c r="AT2282">
        <v>2275</v>
      </c>
      <c r="AU2282" s="12">
        <v>7.9029685063914021</v>
      </c>
      <c r="AV2282" s="12">
        <v>1.682645688961113</v>
      </c>
      <c r="AW2282" s="12">
        <v>-4.957994747212326</v>
      </c>
    </row>
    <row r="2283" spans="46:49" x14ac:dyDescent="0.2">
      <c r="AT2283">
        <v>2276</v>
      </c>
      <c r="AU2283" s="12">
        <v>1.6810221934215981</v>
      </c>
      <c r="AV2283" s="12">
        <v>-13.675095232192158</v>
      </c>
      <c r="AW2283" s="12">
        <v>-13.647045960347361</v>
      </c>
    </row>
    <row r="2284" spans="46:49" x14ac:dyDescent="0.2">
      <c r="AT2284">
        <v>2277</v>
      </c>
      <c r="AU2284" s="12">
        <v>-0.75745666331281136</v>
      </c>
      <c r="AV2284" s="12">
        <v>-1.4270433892462562</v>
      </c>
      <c r="AW2284" s="12">
        <v>30.293649193542063</v>
      </c>
    </row>
    <row r="2285" spans="46:49" x14ac:dyDescent="0.2">
      <c r="AT2285">
        <v>2278</v>
      </c>
      <c r="AU2285" s="12">
        <v>8.988035692202013</v>
      </c>
      <c r="AV2285" s="12">
        <v>-11.984559724300238</v>
      </c>
      <c r="AW2285" s="12">
        <v>2.6606538844617633</v>
      </c>
    </row>
    <row r="2286" spans="46:49" x14ac:dyDescent="0.2">
      <c r="AT2286">
        <v>2279</v>
      </c>
      <c r="AU2286" s="12">
        <v>4.8115696262228314</v>
      </c>
      <c r="AV2286" s="12">
        <v>-0.42759725024868522</v>
      </c>
      <c r="AW2286" s="12">
        <v>8.4220729227922959</v>
      </c>
    </row>
    <row r="2287" spans="46:49" x14ac:dyDescent="0.2">
      <c r="AT2287">
        <v>2280</v>
      </c>
      <c r="AU2287" s="12">
        <v>1.4011898969793337</v>
      </c>
      <c r="AV2287" s="12">
        <v>-0.41833498213482301</v>
      </c>
      <c r="AW2287" s="12">
        <v>-11.029377099469835</v>
      </c>
    </row>
    <row r="2288" spans="46:49" x14ac:dyDescent="0.2">
      <c r="AT2288">
        <v>2281</v>
      </c>
      <c r="AU2288" s="12">
        <v>0.63137803275695126</v>
      </c>
      <c r="AV2288" s="12">
        <v>14.91077329925284</v>
      </c>
      <c r="AW2288" s="12">
        <v>-31.519576992902589</v>
      </c>
    </row>
    <row r="2289" spans="46:49" x14ac:dyDescent="0.2">
      <c r="AT2289">
        <v>2282</v>
      </c>
      <c r="AU2289" s="12">
        <v>-5.0192016715204755</v>
      </c>
      <c r="AV2289" s="12">
        <v>2.0947262835225073</v>
      </c>
      <c r="AW2289" s="12">
        <v>1.0224717241153805</v>
      </c>
    </row>
    <row r="2290" spans="46:49" x14ac:dyDescent="0.2">
      <c r="AT2290">
        <v>2283</v>
      </c>
      <c r="AU2290" s="12">
        <v>4.2986769588044718</v>
      </c>
      <c r="AV2290" s="12">
        <v>6.3391507657250123</v>
      </c>
      <c r="AW2290" s="12">
        <v>10.645821000335424</v>
      </c>
    </row>
    <row r="2291" spans="46:49" x14ac:dyDescent="0.2">
      <c r="AT2291">
        <v>2284</v>
      </c>
      <c r="AU2291" s="12">
        <v>-10.770384627704068</v>
      </c>
      <c r="AV2291" s="12">
        <v>2.4710751303409122</v>
      </c>
      <c r="AW2291" s="12">
        <v>-4.7479185594698858</v>
      </c>
    </row>
    <row r="2292" spans="46:49" x14ac:dyDescent="0.2">
      <c r="AT2292">
        <v>2285</v>
      </c>
      <c r="AU2292" s="12">
        <v>-4.4703903964270841</v>
      </c>
      <c r="AV2292" s="12">
        <v>48.199269394406492</v>
      </c>
      <c r="AW2292" s="12">
        <v>28.686482837443982</v>
      </c>
    </row>
    <row r="2293" spans="46:49" x14ac:dyDescent="0.2">
      <c r="AT2293">
        <v>2286</v>
      </c>
      <c r="AU2293" s="12">
        <v>-12.88548047801391</v>
      </c>
      <c r="AV2293" s="12">
        <v>11.566062851436559</v>
      </c>
      <c r="AW2293" s="12">
        <v>11.572334113368196</v>
      </c>
    </row>
    <row r="2294" spans="46:49" x14ac:dyDescent="0.2">
      <c r="AT2294">
        <v>2287</v>
      </c>
      <c r="AU2294" s="12">
        <v>-7.8590219182124956</v>
      </c>
      <c r="AV2294" s="12">
        <v>1.5150113439045148</v>
      </c>
      <c r="AW2294" s="12">
        <v>-41.051261556215671</v>
      </c>
    </row>
    <row r="2295" spans="46:49" x14ac:dyDescent="0.2">
      <c r="AT2295">
        <v>2288</v>
      </c>
      <c r="AU2295" s="12">
        <v>-5.1946525139850852</v>
      </c>
      <c r="AV2295" s="12">
        <v>-9.2285177975240007</v>
      </c>
      <c r="AW2295" s="12">
        <v>11.799691766397309</v>
      </c>
    </row>
    <row r="2296" spans="46:49" x14ac:dyDescent="0.2">
      <c r="AT2296">
        <v>2289</v>
      </c>
      <c r="AU2296" s="12">
        <v>2.6747760314113704</v>
      </c>
      <c r="AV2296" s="12">
        <v>-6.8684996927578181</v>
      </c>
      <c r="AW2296" s="12">
        <v>-6.8134648336146048E-2</v>
      </c>
    </row>
    <row r="2297" spans="46:49" x14ac:dyDescent="0.2">
      <c r="AT2297">
        <v>2290</v>
      </c>
      <c r="AU2297" s="12">
        <v>2.7436377220951176</v>
      </c>
      <c r="AV2297" s="12">
        <v>-13.477613737954783</v>
      </c>
      <c r="AW2297" s="12">
        <v>6.8252873441878279</v>
      </c>
    </row>
    <row r="2298" spans="46:49" x14ac:dyDescent="0.2">
      <c r="AT2298">
        <v>2291</v>
      </c>
      <c r="AU2298" s="12">
        <v>-1.6320299543200922</v>
      </c>
      <c r="AV2298" s="12">
        <v>25.954102867783813</v>
      </c>
      <c r="AW2298" s="12">
        <v>1.9252574681153642E-2</v>
      </c>
    </row>
    <row r="2299" spans="46:49" x14ac:dyDescent="0.2">
      <c r="AT2299">
        <v>2292</v>
      </c>
      <c r="AU2299" s="12">
        <v>-3.7942164023208096</v>
      </c>
      <c r="AV2299" s="12">
        <v>-5.4929815604062391</v>
      </c>
      <c r="AW2299" s="12">
        <v>9.4642621387186185</v>
      </c>
    </row>
    <row r="2300" spans="46:49" x14ac:dyDescent="0.2">
      <c r="AT2300">
        <v>2293</v>
      </c>
      <c r="AU2300" s="12">
        <v>-7.908282098231826</v>
      </c>
      <c r="AV2300" s="12">
        <v>11.902588234758136</v>
      </c>
      <c r="AW2300" s="12">
        <v>1.4202634730190968</v>
      </c>
    </row>
    <row r="2301" spans="46:49" x14ac:dyDescent="0.2">
      <c r="AT2301">
        <v>2294</v>
      </c>
      <c r="AU2301" s="12">
        <v>-1.6409740689785279</v>
      </c>
      <c r="AV2301" s="12">
        <v>-15.40362702162059</v>
      </c>
      <c r="AW2301" s="12">
        <v>7.2967655704066319</v>
      </c>
    </row>
    <row r="2302" spans="46:49" x14ac:dyDescent="0.2">
      <c r="AT2302">
        <v>2295</v>
      </c>
      <c r="AU2302" s="12">
        <v>-9.2783432042730549</v>
      </c>
      <c r="AV2302" s="12">
        <v>-1.7700504869017919</v>
      </c>
      <c r="AW2302" s="12">
        <v>1.1497188998573684</v>
      </c>
    </row>
    <row r="2303" spans="46:49" x14ac:dyDescent="0.2">
      <c r="AT2303">
        <v>2296</v>
      </c>
      <c r="AU2303" s="12">
        <v>-21.636975499476243</v>
      </c>
      <c r="AV2303" s="12">
        <v>9.6517692738603618</v>
      </c>
      <c r="AW2303" s="12">
        <v>-1.163335500937698</v>
      </c>
    </row>
    <row r="2304" spans="46:49" x14ac:dyDescent="0.2">
      <c r="AT2304">
        <v>2297</v>
      </c>
      <c r="AU2304" s="12">
        <v>4.3164295380885704</v>
      </c>
      <c r="AV2304" s="12">
        <v>7.3183025707011415</v>
      </c>
      <c r="AW2304" s="12">
        <v>-17.746448892359258</v>
      </c>
    </row>
    <row r="2305" spans="46:49" x14ac:dyDescent="0.2">
      <c r="AT2305">
        <v>2298</v>
      </c>
      <c r="AU2305" s="12">
        <v>5.1966353090129491</v>
      </c>
      <c r="AV2305" s="12">
        <v>7.4128731072013299</v>
      </c>
      <c r="AW2305" s="12">
        <v>4.3494627224746365</v>
      </c>
    </row>
    <row r="2306" spans="46:49" x14ac:dyDescent="0.2">
      <c r="AT2306">
        <v>2299</v>
      </c>
      <c r="AU2306" s="12">
        <v>-53.691510285619394</v>
      </c>
      <c r="AV2306" s="12">
        <v>6.8716959359999601</v>
      </c>
      <c r="AW2306" s="12">
        <v>0.7311504693026929</v>
      </c>
    </row>
    <row r="2307" spans="46:49" x14ac:dyDescent="0.2">
      <c r="AT2307">
        <v>2300</v>
      </c>
      <c r="AU2307" s="12">
        <v>-2.1428295512538442</v>
      </c>
      <c r="AV2307" s="12">
        <v>11.354127131011742</v>
      </c>
      <c r="AW2307" s="12">
        <v>-18.130638642253537</v>
      </c>
    </row>
    <row r="2308" spans="46:49" x14ac:dyDescent="0.2">
      <c r="AT2308">
        <v>2301</v>
      </c>
      <c r="AU2308" s="12">
        <v>0.28008530679830873</v>
      </c>
      <c r="AV2308" s="12">
        <v>-11.215753136296176</v>
      </c>
      <c r="AW2308" s="12">
        <v>-3.9806629949680317</v>
      </c>
    </row>
    <row r="2309" spans="46:49" x14ac:dyDescent="0.2">
      <c r="AT2309">
        <v>2302</v>
      </c>
      <c r="AU2309" s="12">
        <v>3.9019764601306113</v>
      </c>
      <c r="AV2309" s="12">
        <v>3.0369714983096787</v>
      </c>
      <c r="AW2309" s="12">
        <v>4.2712572920343197</v>
      </c>
    </row>
    <row r="2310" spans="46:49" x14ac:dyDescent="0.2">
      <c r="AT2310">
        <v>2303</v>
      </c>
      <c r="AU2310" s="12">
        <v>-1.9152177366622734</v>
      </c>
      <c r="AV2310" s="12">
        <v>17.262705879209587</v>
      </c>
      <c r="AW2310" s="12">
        <v>6.167799490947437</v>
      </c>
    </row>
    <row r="2311" spans="46:49" x14ac:dyDescent="0.2">
      <c r="AT2311">
        <v>2304</v>
      </c>
      <c r="AU2311" s="12">
        <v>3.5266089594201673</v>
      </c>
      <c r="AV2311" s="12">
        <v>-20.927491783885323</v>
      </c>
      <c r="AW2311" s="12">
        <v>6.9219383413467668</v>
      </c>
    </row>
    <row r="2312" spans="46:49" x14ac:dyDescent="0.2">
      <c r="AT2312">
        <v>2305</v>
      </c>
      <c r="AU2312" s="12">
        <v>-11.569655773367925</v>
      </c>
      <c r="AV2312" s="12">
        <v>9.0743686898337081</v>
      </c>
      <c r="AW2312" s="12">
        <v>-12.898922917097844</v>
      </c>
    </row>
    <row r="2313" spans="46:49" x14ac:dyDescent="0.2">
      <c r="AT2313">
        <v>2306</v>
      </c>
      <c r="AU2313" s="12">
        <v>-8.2375484969098185</v>
      </c>
      <c r="AV2313" s="12">
        <v>11.335376905505298</v>
      </c>
      <c r="AW2313" s="12">
        <v>-8.328105141265798</v>
      </c>
    </row>
    <row r="2314" spans="46:49" x14ac:dyDescent="0.2">
      <c r="AT2314">
        <v>2307</v>
      </c>
      <c r="AU2314" s="12">
        <v>6.3753836959966197</v>
      </c>
      <c r="AV2314" s="12">
        <v>15.407753724943067</v>
      </c>
      <c r="AW2314" s="12">
        <v>-5.9614337860726954</v>
      </c>
    </row>
    <row r="2315" spans="46:49" x14ac:dyDescent="0.2">
      <c r="AT2315">
        <v>2308</v>
      </c>
      <c r="AU2315" s="12">
        <v>-4.4303453227640643</v>
      </c>
      <c r="AV2315" s="12">
        <v>-1.2607544112603994</v>
      </c>
      <c r="AW2315" s="12">
        <v>-32.264393901751852</v>
      </c>
    </row>
    <row r="2316" spans="46:49" x14ac:dyDescent="0.2">
      <c r="AT2316">
        <v>2309</v>
      </c>
      <c r="AU2316" s="12">
        <v>-5.4450968047422652</v>
      </c>
      <c r="AV2316" s="12">
        <v>10.345681081665052</v>
      </c>
      <c r="AW2316" s="12">
        <v>-18.770274482153134</v>
      </c>
    </row>
    <row r="2317" spans="46:49" x14ac:dyDescent="0.2">
      <c r="AT2317">
        <v>2310</v>
      </c>
      <c r="AU2317" s="12">
        <v>0.98738075116333934</v>
      </c>
      <c r="AV2317" s="12">
        <v>41.116543491060973</v>
      </c>
      <c r="AW2317" s="12">
        <v>16.3740674665268</v>
      </c>
    </row>
    <row r="2318" spans="46:49" x14ac:dyDescent="0.2">
      <c r="AT2318">
        <v>2311</v>
      </c>
      <c r="AU2318" s="12">
        <v>2.64259795802954</v>
      </c>
      <c r="AV2318" s="12">
        <v>-15.320891760935888</v>
      </c>
      <c r="AW2318" s="12">
        <v>-21.760031052530643</v>
      </c>
    </row>
    <row r="2319" spans="46:49" x14ac:dyDescent="0.2">
      <c r="AT2319">
        <v>2312</v>
      </c>
      <c r="AU2319" s="12">
        <v>-0.14277865202217582</v>
      </c>
      <c r="AV2319" s="12">
        <v>-10.021135477097433</v>
      </c>
      <c r="AW2319" s="12">
        <v>11.370443243946351</v>
      </c>
    </row>
    <row r="2320" spans="46:49" x14ac:dyDescent="0.2">
      <c r="AT2320">
        <v>2313</v>
      </c>
      <c r="AU2320" s="12">
        <v>-14.558642303558356</v>
      </c>
      <c r="AV2320" s="12">
        <v>3.9969977568419033</v>
      </c>
      <c r="AW2320" s="12">
        <v>17.41819228198252</v>
      </c>
    </row>
    <row r="2321" spans="46:49" x14ac:dyDescent="0.2">
      <c r="AT2321">
        <v>2314</v>
      </c>
      <c r="AU2321" s="12">
        <v>5.0975613494934722</v>
      </c>
      <c r="AV2321" s="12">
        <v>9.9040299974140407</v>
      </c>
      <c r="AW2321" s="12">
        <v>-14.794874078764488</v>
      </c>
    </row>
    <row r="2322" spans="46:49" x14ac:dyDescent="0.2">
      <c r="AT2322">
        <v>2315</v>
      </c>
      <c r="AU2322" s="12">
        <v>1.0383539885507755</v>
      </c>
      <c r="AV2322" s="12">
        <v>3.4828928332373721</v>
      </c>
      <c r="AW2322" s="12">
        <v>-26.977680946561815</v>
      </c>
    </row>
    <row r="2323" spans="46:49" x14ac:dyDescent="0.2">
      <c r="AT2323">
        <v>2316</v>
      </c>
      <c r="AU2323" s="12">
        <v>1.8401119656512959</v>
      </c>
      <c r="AV2323" s="12">
        <v>15.414963204576594</v>
      </c>
      <c r="AW2323" s="12">
        <v>-7.7335001546842905</v>
      </c>
    </row>
    <row r="2324" spans="46:49" x14ac:dyDescent="0.2">
      <c r="AT2324">
        <v>2317</v>
      </c>
      <c r="AU2324" s="12">
        <v>-3.5824038927654098</v>
      </c>
      <c r="AV2324" s="12">
        <v>1.7927722721865065</v>
      </c>
      <c r="AW2324" s="12">
        <v>-27.043523771948085</v>
      </c>
    </row>
    <row r="2325" spans="46:49" x14ac:dyDescent="0.2">
      <c r="AT2325">
        <v>2318</v>
      </c>
      <c r="AU2325" s="12">
        <v>1.7588605056700304</v>
      </c>
      <c r="AV2325" s="12">
        <v>-15.094010638443898</v>
      </c>
      <c r="AW2325" s="12">
        <v>-17.298112995206573</v>
      </c>
    </row>
    <row r="2326" spans="46:49" x14ac:dyDescent="0.2">
      <c r="AT2326">
        <v>2319</v>
      </c>
      <c r="AU2326" s="12">
        <v>5.1459795102103918</v>
      </c>
      <c r="AV2326" s="12">
        <v>-2.5765629667860419</v>
      </c>
      <c r="AW2326" s="12">
        <v>-33.077913296935584</v>
      </c>
    </row>
    <row r="2327" spans="46:49" x14ac:dyDescent="0.2">
      <c r="AT2327">
        <v>2320</v>
      </c>
      <c r="AU2327" s="12">
        <v>-2.7127401065542913</v>
      </c>
      <c r="AV2327" s="12">
        <v>-2.5242638358823046</v>
      </c>
      <c r="AW2327" s="12">
        <v>-1.5720900880998827</v>
      </c>
    </row>
    <row r="2328" spans="46:49" x14ac:dyDescent="0.2">
      <c r="AT2328">
        <v>2321</v>
      </c>
      <c r="AU2328" s="12">
        <v>-10.691881332766391</v>
      </c>
      <c r="AV2328" s="12">
        <v>10.016720569578817</v>
      </c>
      <c r="AW2328" s="12">
        <v>4.9013755025807368</v>
      </c>
    </row>
    <row r="2329" spans="46:49" x14ac:dyDescent="0.2">
      <c r="AT2329">
        <v>2322</v>
      </c>
      <c r="AU2329" s="12">
        <v>-3.6718932626276866</v>
      </c>
      <c r="AV2329" s="12">
        <v>3.8004918419500933</v>
      </c>
      <c r="AW2329" s="12">
        <v>-6.7341447070823932</v>
      </c>
    </row>
    <row r="2330" spans="46:49" x14ac:dyDescent="0.2">
      <c r="AT2330">
        <v>2323</v>
      </c>
      <c r="AU2330" s="12">
        <v>-4.9567274141728319</v>
      </c>
      <c r="AV2330" s="12">
        <v>-4.8733925971263048</v>
      </c>
      <c r="AW2330" s="12">
        <v>-12.966778528144342</v>
      </c>
    </row>
    <row r="2331" spans="46:49" x14ac:dyDescent="0.2">
      <c r="AT2331">
        <v>2324</v>
      </c>
      <c r="AU2331" s="12">
        <v>2.500809726051302</v>
      </c>
      <c r="AV2331" s="12">
        <v>28.790457111132167</v>
      </c>
      <c r="AW2331" s="12">
        <v>12.087590896830676</v>
      </c>
    </row>
    <row r="2332" spans="46:49" x14ac:dyDescent="0.2">
      <c r="AT2332">
        <v>2325</v>
      </c>
      <c r="AU2332" s="12">
        <v>4.8933761356490919</v>
      </c>
      <c r="AV2332" s="12">
        <v>8.8804925094044602</v>
      </c>
      <c r="AW2332" s="12">
        <v>2.8278494268491463</v>
      </c>
    </row>
    <row r="2333" spans="46:49" x14ac:dyDescent="0.2">
      <c r="AT2333">
        <v>2326</v>
      </c>
      <c r="AU2333" s="12">
        <v>1.4515542013480631</v>
      </c>
      <c r="AV2333" s="12">
        <v>2.4252429243036713</v>
      </c>
      <c r="AW2333" s="12">
        <v>2.9810598020770476</v>
      </c>
    </row>
    <row r="2334" spans="46:49" x14ac:dyDescent="0.2">
      <c r="AT2334">
        <v>2327</v>
      </c>
      <c r="AU2334" s="12">
        <v>11.350625746655487</v>
      </c>
      <c r="AV2334" s="12">
        <v>15.165683678489573</v>
      </c>
      <c r="AW2334" s="12">
        <v>-16.239570028690345</v>
      </c>
    </row>
    <row r="2335" spans="46:49" x14ac:dyDescent="0.2">
      <c r="AT2335">
        <v>2328</v>
      </c>
      <c r="AU2335" s="12">
        <v>5.3187529131980957</v>
      </c>
      <c r="AV2335" s="12">
        <v>-6.9415548114904047</v>
      </c>
      <c r="AW2335" s="12">
        <v>-24.358194932989161</v>
      </c>
    </row>
    <row r="2336" spans="46:49" x14ac:dyDescent="0.2">
      <c r="AT2336">
        <v>2329</v>
      </c>
      <c r="AU2336" s="12">
        <v>-5.9742763987585512</v>
      </c>
      <c r="AV2336" s="12">
        <v>-3.312450464241008</v>
      </c>
      <c r="AW2336" s="12">
        <v>16.249182755228166</v>
      </c>
    </row>
    <row r="2337" spans="46:49" x14ac:dyDescent="0.2">
      <c r="AT2337">
        <v>2330</v>
      </c>
      <c r="AU2337" s="12">
        <v>2.8541419701900579</v>
      </c>
      <c r="AV2337" s="12">
        <v>4.6477934392756231</v>
      </c>
      <c r="AW2337" s="12">
        <v>5.2579125406979532</v>
      </c>
    </row>
    <row r="2338" spans="46:49" x14ac:dyDescent="0.2">
      <c r="AT2338">
        <v>2331</v>
      </c>
      <c r="AU2338" s="12">
        <v>-16.213325652899702</v>
      </c>
      <c r="AV2338" s="12">
        <v>3.6384818421778826</v>
      </c>
      <c r="AW2338" s="12">
        <v>-20.511356164177567</v>
      </c>
    </row>
    <row r="2339" spans="46:49" x14ac:dyDescent="0.2">
      <c r="AT2339">
        <v>2332</v>
      </c>
      <c r="AU2339" s="12">
        <v>5.4148999468782018</v>
      </c>
      <c r="AV2339" s="12">
        <v>12.540105963710854</v>
      </c>
      <c r="AW2339" s="12">
        <v>12.85801573022313</v>
      </c>
    </row>
    <row r="2340" spans="46:49" x14ac:dyDescent="0.2">
      <c r="AT2340">
        <v>2333</v>
      </c>
      <c r="AU2340" s="12">
        <v>-6.5181093425475112</v>
      </c>
      <c r="AV2340" s="12">
        <v>-6.8636460079977661</v>
      </c>
      <c r="AW2340" s="12">
        <v>3.3964702897954435</v>
      </c>
    </row>
    <row r="2341" spans="46:49" x14ac:dyDescent="0.2">
      <c r="AT2341">
        <v>2334</v>
      </c>
      <c r="AU2341" s="12">
        <v>-3.0373367008829275</v>
      </c>
      <c r="AV2341" s="12">
        <v>8.1346756029949336</v>
      </c>
      <c r="AW2341" s="12">
        <v>10.514239325246454</v>
      </c>
    </row>
    <row r="2342" spans="46:49" x14ac:dyDescent="0.2">
      <c r="AT2342">
        <v>2335</v>
      </c>
      <c r="AU2342" s="12">
        <v>-2.4708866314442877</v>
      </c>
      <c r="AV2342" s="12">
        <v>-10.165912039827532</v>
      </c>
      <c r="AW2342" s="12">
        <v>-12.975194364386411</v>
      </c>
    </row>
    <row r="2343" spans="46:49" x14ac:dyDescent="0.2">
      <c r="AT2343">
        <v>2336</v>
      </c>
      <c r="AU2343" s="12">
        <v>2.6148033162026572</v>
      </c>
      <c r="AV2343" s="12">
        <v>-15.217630410688255</v>
      </c>
      <c r="AW2343" s="12">
        <v>-3.1016538949346919</v>
      </c>
    </row>
    <row r="2344" spans="46:49" x14ac:dyDescent="0.2">
      <c r="AT2344">
        <v>2337</v>
      </c>
      <c r="AU2344" s="12">
        <v>1.5425939098192449</v>
      </c>
      <c r="AV2344" s="12">
        <v>-2.9751438771412695</v>
      </c>
      <c r="AW2344" s="12">
        <v>18.579187259186387</v>
      </c>
    </row>
    <row r="2345" spans="46:49" x14ac:dyDescent="0.2">
      <c r="AT2345">
        <v>2338</v>
      </c>
      <c r="AU2345" s="12">
        <v>-1.3699309412930112</v>
      </c>
      <c r="AV2345" s="12">
        <v>15.286563376305327</v>
      </c>
      <c r="AW2345" s="12">
        <v>-42.63357830104222</v>
      </c>
    </row>
    <row r="2346" spans="46:49" x14ac:dyDescent="0.2">
      <c r="AT2346">
        <v>2339</v>
      </c>
      <c r="AU2346" s="12">
        <v>11.405910500457322</v>
      </c>
      <c r="AV2346" s="12">
        <v>13.19258222572947</v>
      </c>
      <c r="AW2346" s="12">
        <v>-26.690148802937284</v>
      </c>
    </row>
    <row r="2347" spans="46:49" x14ac:dyDescent="0.2">
      <c r="AT2347">
        <v>2340</v>
      </c>
      <c r="AU2347" s="12">
        <v>0.69248735422726182</v>
      </c>
      <c r="AV2347" s="12">
        <v>-2.19089386756837</v>
      </c>
      <c r="AW2347" s="12">
        <v>-5.6324648783647726</v>
      </c>
    </row>
    <row r="2348" spans="46:49" x14ac:dyDescent="0.2">
      <c r="AT2348">
        <v>2341</v>
      </c>
      <c r="AU2348" s="12">
        <v>-1.4990757580781715</v>
      </c>
      <c r="AV2348" s="12">
        <v>-1.1031204218056845</v>
      </c>
      <c r="AW2348" s="12">
        <v>-33.888875893996456</v>
      </c>
    </row>
    <row r="2349" spans="46:49" x14ac:dyDescent="0.2">
      <c r="AT2349">
        <v>2342</v>
      </c>
      <c r="AU2349" s="12">
        <v>-1.3623838162294728</v>
      </c>
      <c r="AV2349" s="12">
        <v>4.5301781145422284</v>
      </c>
      <c r="AW2349" s="12">
        <v>-2.0572574630681069</v>
      </c>
    </row>
    <row r="2350" spans="46:49" x14ac:dyDescent="0.2">
      <c r="AT2350">
        <v>2343</v>
      </c>
      <c r="AU2350" s="12">
        <v>0.54271080054244203</v>
      </c>
      <c r="AV2350" s="12">
        <v>-16.016274468328735</v>
      </c>
      <c r="AW2350" s="12">
        <v>-2.1559421425061021</v>
      </c>
    </row>
    <row r="2351" spans="46:49" x14ac:dyDescent="0.2">
      <c r="AT2351">
        <v>2344</v>
      </c>
      <c r="AU2351" s="12">
        <v>-3.3859344618866971</v>
      </c>
      <c r="AV2351" s="12">
        <v>-10.931742435656627</v>
      </c>
      <c r="AW2351" s="12">
        <v>-21.494050760638377</v>
      </c>
    </row>
    <row r="2352" spans="46:49" x14ac:dyDescent="0.2">
      <c r="AT2352">
        <v>2345</v>
      </c>
      <c r="AU2352" s="12">
        <v>6.203230467934989</v>
      </c>
      <c r="AV2352" s="12">
        <v>40.100548488236868</v>
      </c>
      <c r="AW2352" s="12">
        <v>-9.5146909337863654</v>
      </c>
    </row>
    <row r="2353" spans="46:49" x14ac:dyDescent="0.2">
      <c r="AT2353">
        <v>2346</v>
      </c>
      <c r="AU2353" s="12">
        <v>-5.7762990697145513</v>
      </c>
      <c r="AV2353" s="12">
        <v>19.522194766159309</v>
      </c>
      <c r="AW2353" s="12">
        <v>-18.443644170590442</v>
      </c>
    </row>
    <row r="2354" spans="46:49" x14ac:dyDescent="0.2">
      <c r="AT2354">
        <v>2347</v>
      </c>
      <c r="AU2354" s="12">
        <v>-13.172476304321624</v>
      </c>
      <c r="AV2354" s="12">
        <v>-15.371567835089751</v>
      </c>
      <c r="AW2354" s="12">
        <v>-30.43680968760054</v>
      </c>
    </row>
    <row r="2355" spans="46:49" x14ac:dyDescent="0.2">
      <c r="AT2355">
        <v>2348</v>
      </c>
      <c r="AU2355" s="12">
        <v>2.8975983663247087</v>
      </c>
      <c r="AV2355" s="12">
        <v>-9.6334715055762139</v>
      </c>
      <c r="AW2355" s="12">
        <v>6.0366652466959403</v>
      </c>
    </row>
    <row r="2356" spans="46:49" x14ac:dyDescent="0.2">
      <c r="AT2356">
        <v>2349</v>
      </c>
      <c r="AU2356" s="12">
        <v>-5.8222640734583839</v>
      </c>
      <c r="AV2356" s="12">
        <v>3.4352934985558479</v>
      </c>
      <c r="AW2356" s="12">
        <v>13.585529580736301</v>
      </c>
    </row>
    <row r="2357" spans="46:49" x14ac:dyDescent="0.2">
      <c r="AT2357">
        <v>2350</v>
      </c>
      <c r="AU2357" s="12">
        <v>0.2053091492948497</v>
      </c>
      <c r="AV2357" s="12">
        <v>-2.0237957590109024</v>
      </c>
      <c r="AW2357" s="12">
        <v>-0.20609223714531683</v>
      </c>
    </row>
    <row r="2358" spans="46:49" x14ac:dyDescent="0.2">
      <c r="AT2358">
        <v>2351</v>
      </c>
      <c r="AU2358" s="12">
        <v>-10.926981259804094</v>
      </c>
      <c r="AV2358" s="12">
        <v>-1.7121332647772693</v>
      </c>
      <c r="AW2358" s="12">
        <v>17.444848197569911</v>
      </c>
    </row>
    <row r="2359" spans="46:49" x14ac:dyDescent="0.2">
      <c r="AT2359">
        <v>2352</v>
      </c>
      <c r="AU2359" s="12">
        <v>3.4348674429971332E-2</v>
      </c>
      <c r="AV2359" s="12">
        <v>9.6306029915165627</v>
      </c>
      <c r="AW2359" s="12">
        <v>-29.737665630247403</v>
      </c>
    </row>
    <row r="2360" spans="46:49" x14ac:dyDescent="0.2">
      <c r="AT2360">
        <v>2353</v>
      </c>
      <c r="AU2360" s="12">
        <v>-0.70672210317495754</v>
      </c>
      <c r="AV2360" s="12">
        <v>-0.76951537282647264</v>
      </c>
      <c r="AW2360" s="12">
        <v>21.917449245139611</v>
      </c>
    </row>
    <row r="2361" spans="46:49" x14ac:dyDescent="0.2">
      <c r="AT2361">
        <v>2354</v>
      </c>
      <c r="AU2361" s="12">
        <v>2.3713450367536066</v>
      </c>
      <c r="AV2361" s="12">
        <v>12.529429748890042</v>
      </c>
      <c r="AW2361" s="12">
        <v>16.123731572387246</v>
      </c>
    </row>
    <row r="2362" spans="46:49" x14ac:dyDescent="0.2">
      <c r="AT2362">
        <v>2355</v>
      </c>
      <c r="AU2362" s="12">
        <v>5.7364884451795852</v>
      </c>
      <c r="AV2362" s="12">
        <v>-6.8018678112537252</v>
      </c>
      <c r="AW2362" s="12">
        <v>14.543513256480617</v>
      </c>
    </row>
    <row r="2363" spans="46:49" x14ac:dyDescent="0.2">
      <c r="AT2363">
        <v>2356</v>
      </c>
      <c r="AU2363" s="12">
        <v>-3.405758811558607</v>
      </c>
      <c r="AV2363" s="12">
        <v>13.523627038171364</v>
      </c>
      <c r="AW2363" s="12">
        <v>-9.1111793143431115</v>
      </c>
    </row>
    <row r="2364" spans="46:49" x14ac:dyDescent="0.2">
      <c r="AT2364">
        <v>2357</v>
      </c>
      <c r="AU2364" s="12">
        <v>-0.21321697006054888</v>
      </c>
      <c r="AV2364" s="12">
        <v>6.9989611877020304</v>
      </c>
      <c r="AW2364" s="12">
        <v>-30.769799916291309</v>
      </c>
    </row>
    <row r="2365" spans="46:49" x14ac:dyDescent="0.2">
      <c r="AT2365">
        <v>2358</v>
      </c>
      <c r="AU2365" s="12">
        <v>2.8699636276087053</v>
      </c>
      <c r="AV2365" s="12">
        <v>-9.7653591675927984</v>
      </c>
      <c r="AW2365" s="12">
        <v>-12.573771138593109</v>
      </c>
    </row>
    <row r="2366" spans="46:49" x14ac:dyDescent="0.2">
      <c r="AT2366">
        <v>2359</v>
      </c>
      <c r="AU2366" s="12">
        <v>2.4943606112898391</v>
      </c>
      <c r="AV2366" s="12">
        <v>12.223806986364234</v>
      </c>
      <c r="AW2366" s="12">
        <v>-11.800340880683587</v>
      </c>
    </row>
    <row r="2367" spans="46:49" x14ac:dyDescent="0.2">
      <c r="AT2367">
        <v>2360</v>
      </c>
      <c r="AU2367" s="12">
        <v>-4.4368671521509073</v>
      </c>
      <c r="AV2367" s="12">
        <v>8.0732369932681536</v>
      </c>
      <c r="AW2367" s="12">
        <v>-5.0552921390844618</v>
      </c>
    </row>
    <row r="2368" spans="46:49" x14ac:dyDescent="0.2">
      <c r="AT2368">
        <v>2361</v>
      </c>
      <c r="AU2368" s="12">
        <v>8.8944937082984783</v>
      </c>
      <c r="AV2368" s="12">
        <v>-5.8662376632521678</v>
      </c>
      <c r="AW2368" s="12">
        <v>-12.570488919869327</v>
      </c>
    </row>
    <row r="2369" spans="46:49" x14ac:dyDescent="0.2">
      <c r="AT2369">
        <v>2362</v>
      </c>
      <c r="AU2369" s="12">
        <v>3.4207306997581335</v>
      </c>
      <c r="AV2369" s="12">
        <v>-0.80297840486330319</v>
      </c>
      <c r="AW2369" s="12">
        <v>4.9686748607194433</v>
      </c>
    </row>
    <row r="2370" spans="46:49" x14ac:dyDescent="0.2">
      <c r="AT2370">
        <v>2363</v>
      </c>
      <c r="AU2370" s="12">
        <v>-5.315021870180586</v>
      </c>
      <c r="AV2370" s="12">
        <v>-7.0101290967451613</v>
      </c>
      <c r="AW2370" s="12">
        <v>1.6455696835243268</v>
      </c>
    </row>
    <row r="2371" spans="46:49" x14ac:dyDescent="0.2">
      <c r="AT2371">
        <v>2364</v>
      </c>
      <c r="AU2371" s="12">
        <v>-2.1073824450291618</v>
      </c>
      <c r="AV2371" s="12">
        <v>43.747318807072062</v>
      </c>
      <c r="AW2371" s="12">
        <v>9.1485599153656469</v>
      </c>
    </row>
    <row r="2372" spans="46:49" x14ac:dyDescent="0.2">
      <c r="AT2372">
        <v>2365</v>
      </c>
      <c r="AU2372" s="12">
        <v>-0.98631130621052776</v>
      </c>
      <c r="AV2372" s="12">
        <v>3.4273625783225832</v>
      </c>
      <c r="AW2372" s="12">
        <v>7.2754772956729301</v>
      </c>
    </row>
    <row r="2373" spans="46:49" x14ac:dyDescent="0.2">
      <c r="AT2373">
        <v>2366</v>
      </c>
      <c r="AU2373" s="12">
        <v>-7.9446807636900569</v>
      </c>
      <c r="AV2373" s="12">
        <v>11.116866308376489</v>
      </c>
      <c r="AW2373" s="12">
        <v>-10.99565339519182</v>
      </c>
    </row>
    <row r="2374" spans="46:49" x14ac:dyDescent="0.2">
      <c r="AT2374">
        <v>2367</v>
      </c>
      <c r="AU2374" s="12">
        <v>-17.723948119127488</v>
      </c>
      <c r="AV2374" s="12">
        <v>-5.759026201420407</v>
      </c>
      <c r="AW2374" s="12">
        <v>-3.4869552919454074</v>
      </c>
    </row>
    <row r="2375" spans="46:49" x14ac:dyDescent="0.2">
      <c r="AT2375">
        <v>2368</v>
      </c>
      <c r="AU2375" s="12">
        <v>1.0473110549926106</v>
      </c>
      <c r="AV2375" s="12">
        <v>-3.3436135480076503</v>
      </c>
      <c r="AW2375" s="12">
        <v>-12.641614547391704</v>
      </c>
    </row>
    <row r="2376" spans="46:49" x14ac:dyDescent="0.2">
      <c r="AT2376">
        <v>2369</v>
      </c>
      <c r="AU2376" s="12">
        <v>-7.9564303558901743</v>
      </c>
      <c r="AV2376" s="12">
        <v>-9.1199521595216009</v>
      </c>
      <c r="AW2376" s="12">
        <v>7.9854932152607754</v>
      </c>
    </row>
    <row r="2377" spans="46:49" x14ac:dyDescent="0.2">
      <c r="AT2377">
        <v>2370</v>
      </c>
      <c r="AU2377" s="12">
        <v>-0.94626668298328365</v>
      </c>
      <c r="AV2377" s="12">
        <v>-22.997414540924026</v>
      </c>
      <c r="AW2377" s="12">
        <v>-111.618989503992</v>
      </c>
    </row>
    <row r="2378" spans="46:49" x14ac:dyDescent="0.2">
      <c r="AT2378">
        <v>2371</v>
      </c>
      <c r="AU2378" s="12">
        <v>-7.0171844948877524</v>
      </c>
      <c r="AV2378" s="12">
        <v>3.3449890256884314</v>
      </c>
      <c r="AW2378" s="12">
        <v>-21.391505052830972</v>
      </c>
    </row>
    <row r="2379" spans="46:49" x14ac:dyDescent="0.2">
      <c r="AT2379">
        <v>2372</v>
      </c>
      <c r="AU2379" s="12">
        <v>2.4803296093961742</v>
      </c>
      <c r="AV2379" s="12">
        <v>17.689420467690596</v>
      </c>
      <c r="AW2379" s="12">
        <v>-9.5170406648685475</v>
      </c>
    </row>
    <row r="2380" spans="46:49" x14ac:dyDescent="0.2">
      <c r="AT2380">
        <v>2373</v>
      </c>
      <c r="AU2380" s="12">
        <v>-2.0472593966409405</v>
      </c>
      <c r="AV2380" s="12">
        <v>-12.464550794513407</v>
      </c>
      <c r="AW2380" s="12">
        <v>0.41547178504407484</v>
      </c>
    </row>
    <row r="2381" spans="46:49" x14ac:dyDescent="0.2">
      <c r="AT2381">
        <v>2374</v>
      </c>
      <c r="AU2381" s="12">
        <v>5.1133290829724478</v>
      </c>
      <c r="AV2381" s="12">
        <v>-12.567415789372806</v>
      </c>
      <c r="AW2381" s="12">
        <v>42.149036323265086</v>
      </c>
    </row>
    <row r="2382" spans="46:49" x14ac:dyDescent="0.2">
      <c r="AT2382">
        <v>2375</v>
      </c>
      <c r="AU2382" s="12">
        <v>-50.092594594154235</v>
      </c>
      <c r="AV2382" s="12">
        <v>-13.839088736208069</v>
      </c>
      <c r="AW2382" s="12">
        <v>-10.43350859260036</v>
      </c>
    </row>
    <row r="2383" spans="46:49" x14ac:dyDescent="0.2">
      <c r="AT2383">
        <v>2376</v>
      </c>
      <c r="AU2383" s="12">
        <v>-2.4957687692524546</v>
      </c>
      <c r="AV2383" s="12">
        <v>2.563376224537302</v>
      </c>
      <c r="AW2383" s="12">
        <v>2.4404894343817074</v>
      </c>
    </row>
    <row r="2384" spans="46:49" x14ac:dyDescent="0.2">
      <c r="AT2384">
        <v>2377</v>
      </c>
      <c r="AU2384" s="12">
        <v>-4.8365744497876308</v>
      </c>
      <c r="AV2384" s="12">
        <v>-19.715909412661528</v>
      </c>
      <c r="AW2384" s="12">
        <v>3.6852680497521511</v>
      </c>
    </row>
    <row r="2385" spans="46:49" x14ac:dyDescent="0.2">
      <c r="AT2385">
        <v>2378</v>
      </c>
      <c r="AU2385" s="12">
        <v>-6.4277227989201062</v>
      </c>
      <c r="AV2385" s="12">
        <v>-9.8571378672029795</v>
      </c>
      <c r="AW2385" s="12">
        <v>6.9557895961902574</v>
      </c>
    </row>
    <row r="2386" spans="46:49" x14ac:dyDescent="0.2">
      <c r="AT2386">
        <v>2379</v>
      </c>
      <c r="AU2386" s="12">
        <v>-0.75627823307575592</v>
      </c>
      <c r="AV2386" s="12">
        <v>1.4071097059576474</v>
      </c>
      <c r="AW2386" s="12">
        <v>-25.053738721466758</v>
      </c>
    </row>
    <row r="2387" spans="46:49" x14ac:dyDescent="0.2">
      <c r="AT2387">
        <v>2380</v>
      </c>
      <c r="AU2387" s="12">
        <v>6.6088763144521296</v>
      </c>
      <c r="AV2387" s="12">
        <v>6.1921229569384373</v>
      </c>
      <c r="AW2387" s="12">
        <v>-23.688162629265744</v>
      </c>
    </row>
    <row r="2388" spans="46:49" x14ac:dyDescent="0.2">
      <c r="AT2388">
        <v>2381</v>
      </c>
      <c r="AU2388" s="12">
        <v>-3.2853956778318536</v>
      </c>
      <c r="AV2388" s="12">
        <v>13.770069139023368</v>
      </c>
      <c r="AW2388" s="12">
        <v>-4.8559884043325026</v>
      </c>
    </row>
    <row r="2389" spans="46:49" x14ac:dyDescent="0.2">
      <c r="AT2389">
        <v>2382</v>
      </c>
      <c r="AU2389" s="12">
        <v>1.1695527732955311</v>
      </c>
      <c r="AV2389" s="12">
        <v>3.1151689760485222</v>
      </c>
      <c r="AW2389" s="12">
        <v>5.0529859282203056</v>
      </c>
    </row>
    <row r="2390" spans="46:49" x14ac:dyDescent="0.2">
      <c r="AT2390">
        <v>2383</v>
      </c>
      <c r="AU2390" s="12">
        <v>-2.6486474867158631</v>
      </c>
      <c r="AV2390" s="12">
        <v>-93.965640479740998</v>
      </c>
      <c r="AW2390" s="12">
        <v>7.0041051556782197</v>
      </c>
    </row>
    <row r="2391" spans="46:49" x14ac:dyDescent="0.2">
      <c r="AT2391">
        <v>2384</v>
      </c>
      <c r="AU2391" s="12">
        <v>2.6364608897941544</v>
      </c>
      <c r="AV2391" s="12">
        <v>9.1803885276896846</v>
      </c>
      <c r="AW2391" s="12">
        <v>0.6088969851061401</v>
      </c>
    </row>
    <row r="2392" spans="46:49" x14ac:dyDescent="0.2">
      <c r="AT2392">
        <v>2385</v>
      </c>
      <c r="AU2392" s="12">
        <v>-1.402180597319072</v>
      </c>
      <c r="AV2392" s="12">
        <v>-11.596590221418491</v>
      </c>
      <c r="AW2392" s="12">
        <v>3.2933823665225104</v>
      </c>
    </row>
    <row r="2393" spans="46:49" x14ac:dyDescent="0.2">
      <c r="AT2393">
        <v>2386</v>
      </c>
      <c r="AU2393" s="12">
        <v>-24.738411306332242</v>
      </c>
      <c r="AV2393" s="12">
        <v>-4.7322879657153329</v>
      </c>
      <c r="AW2393" s="12">
        <v>-3.6679802666731613</v>
      </c>
    </row>
    <row r="2394" spans="46:49" x14ac:dyDescent="0.2">
      <c r="AT2394">
        <v>2387</v>
      </c>
      <c r="AU2394" s="12">
        <v>-8.2680988926358729</v>
      </c>
      <c r="AV2394" s="12">
        <v>37.440600792598403</v>
      </c>
      <c r="AW2394" s="12">
        <v>17.163649523178879</v>
      </c>
    </row>
    <row r="2395" spans="46:49" x14ac:dyDescent="0.2">
      <c r="AT2395">
        <v>2388</v>
      </c>
      <c r="AU2395" s="12">
        <v>-1.2952479169302518</v>
      </c>
      <c r="AV2395" s="12">
        <v>-66.813411276226191</v>
      </c>
      <c r="AW2395" s="12">
        <v>-12.118019186519078</v>
      </c>
    </row>
    <row r="2396" spans="46:49" x14ac:dyDescent="0.2">
      <c r="AT2396">
        <v>2389</v>
      </c>
      <c r="AU2396" s="12">
        <v>-8.2923891699508392</v>
      </c>
      <c r="AV2396" s="12">
        <v>-1.8847086825079726</v>
      </c>
      <c r="AW2396" s="12">
        <v>6.8050679589795537</v>
      </c>
    </row>
    <row r="2397" spans="46:49" x14ac:dyDescent="0.2">
      <c r="AT2397">
        <v>2390</v>
      </c>
      <c r="AU2397" s="12">
        <v>-4.4563901750106032</v>
      </c>
      <c r="AV2397" s="12">
        <v>0.54400268458112955</v>
      </c>
      <c r="AW2397" s="12">
        <v>-21.269575120450774</v>
      </c>
    </row>
    <row r="2398" spans="46:49" x14ac:dyDescent="0.2">
      <c r="AT2398">
        <v>2391</v>
      </c>
      <c r="AU2398" s="12">
        <v>1.3809345695267687</v>
      </c>
      <c r="AV2398" s="12">
        <v>-13.387967509587817</v>
      </c>
      <c r="AW2398" s="12">
        <v>-14.145191003647668</v>
      </c>
    </row>
    <row r="2399" spans="46:49" x14ac:dyDescent="0.2">
      <c r="AT2399">
        <v>2392</v>
      </c>
      <c r="AU2399" s="12">
        <v>-2.5645280476461445</v>
      </c>
      <c r="AV2399" s="12">
        <v>9.0812974961642254</v>
      </c>
      <c r="AW2399" s="12">
        <v>20.854684424445669</v>
      </c>
    </row>
    <row r="2400" spans="46:49" x14ac:dyDescent="0.2">
      <c r="AT2400">
        <v>2393</v>
      </c>
      <c r="AU2400" s="12">
        <v>0.90386609147249708</v>
      </c>
      <c r="AV2400" s="12">
        <v>-23.262877505726053</v>
      </c>
      <c r="AW2400" s="12">
        <v>-25.720629875602732</v>
      </c>
    </row>
    <row r="2401" spans="46:49" x14ac:dyDescent="0.2">
      <c r="AT2401">
        <v>2394</v>
      </c>
      <c r="AU2401" s="12">
        <v>-1.5416599442491739</v>
      </c>
      <c r="AV2401" s="12">
        <v>-8.3453637656011068</v>
      </c>
      <c r="AW2401" s="12">
        <v>-21.166217192697371</v>
      </c>
    </row>
    <row r="2402" spans="46:49" x14ac:dyDescent="0.2">
      <c r="AT2402">
        <v>2395</v>
      </c>
      <c r="AU2402" s="12">
        <v>3.8210405242049448</v>
      </c>
      <c r="AV2402" s="12">
        <v>0.2141583892317469</v>
      </c>
      <c r="AW2402" s="12">
        <v>-21.334796947825332</v>
      </c>
    </row>
    <row r="2403" spans="46:49" x14ac:dyDescent="0.2">
      <c r="AT2403">
        <v>2396</v>
      </c>
      <c r="AU2403" s="12">
        <v>-4.3925873989898498</v>
      </c>
      <c r="AV2403" s="12">
        <v>-7.1427347308472111</v>
      </c>
      <c r="AW2403" s="12">
        <v>-17.81607073235034</v>
      </c>
    </row>
    <row r="2404" spans="46:49" x14ac:dyDescent="0.2">
      <c r="AT2404">
        <v>2397</v>
      </c>
      <c r="AU2404" s="12">
        <v>-4.0683555250474557</v>
      </c>
      <c r="AV2404" s="12">
        <v>-16.240249247651956</v>
      </c>
      <c r="AW2404" s="12">
        <v>-8.4853429474998132E-2</v>
      </c>
    </row>
    <row r="2405" spans="46:49" x14ac:dyDescent="0.2">
      <c r="AT2405">
        <v>2398</v>
      </c>
      <c r="AU2405" s="12">
        <v>8.0209200790404793</v>
      </c>
      <c r="AV2405" s="12">
        <v>-6.6588739550615355</v>
      </c>
      <c r="AW2405" s="12">
        <v>-5.0716089655307366</v>
      </c>
    </row>
    <row r="2406" spans="46:49" x14ac:dyDescent="0.2">
      <c r="AT2406">
        <v>2399</v>
      </c>
      <c r="AU2406" s="12">
        <v>-2.7183501412012836</v>
      </c>
      <c r="AV2406" s="12">
        <v>3.1213688469720418</v>
      </c>
      <c r="AW2406" s="12">
        <v>-1.4168871128865153</v>
      </c>
    </row>
    <row r="2407" spans="46:49" x14ac:dyDescent="0.2">
      <c r="AT2407">
        <v>2400</v>
      </c>
      <c r="AU2407" s="12">
        <v>-3.8949104968470829</v>
      </c>
      <c r="AV2407" s="12">
        <v>1.9988875587226258</v>
      </c>
      <c r="AW2407" s="12">
        <v>-10.438320310010349</v>
      </c>
    </row>
    <row r="2408" spans="46:49" x14ac:dyDescent="0.2">
      <c r="AT2408">
        <v>2401</v>
      </c>
      <c r="AU2408" s="12">
        <v>2.0399100700905217</v>
      </c>
      <c r="AV2408" s="12">
        <v>-1.0980310854003432</v>
      </c>
      <c r="AW2408" s="12">
        <v>-40.152218923278454</v>
      </c>
    </row>
    <row r="2409" spans="46:49" x14ac:dyDescent="0.2">
      <c r="AT2409">
        <v>2402</v>
      </c>
      <c r="AU2409" s="12">
        <v>11.620752146628218</v>
      </c>
      <c r="AV2409" s="12">
        <v>1.2420221491172267</v>
      </c>
      <c r="AW2409" s="12">
        <v>-32.287115957251373</v>
      </c>
    </row>
    <row r="2410" spans="46:49" x14ac:dyDescent="0.2">
      <c r="AT2410">
        <v>2403</v>
      </c>
      <c r="AU2410" s="12">
        <v>-3.2361244464631609</v>
      </c>
      <c r="AV2410" s="12">
        <v>-12.403134087202007</v>
      </c>
      <c r="AW2410" s="12">
        <v>9.888535061579125</v>
      </c>
    </row>
    <row r="2411" spans="46:49" x14ac:dyDescent="0.2">
      <c r="AT2411">
        <v>2404</v>
      </c>
      <c r="AU2411" s="12">
        <v>0.65231644291520918</v>
      </c>
      <c r="AV2411" s="12">
        <v>-10.837579895933086</v>
      </c>
      <c r="AW2411" s="12">
        <v>6.7938224429184819</v>
      </c>
    </row>
    <row r="2412" spans="46:49" x14ac:dyDescent="0.2">
      <c r="AT2412">
        <v>2405</v>
      </c>
      <c r="AU2412" s="12">
        <v>0.9742057286010215</v>
      </c>
      <c r="AV2412" s="12">
        <v>-9.6553852518513583</v>
      </c>
      <c r="AW2412" s="12">
        <v>2.3324874299138565</v>
      </c>
    </row>
    <row r="2413" spans="46:49" x14ac:dyDescent="0.2">
      <c r="AT2413">
        <v>2406</v>
      </c>
      <c r="AU2413" s="12">
        <v>-0.53051959024888951</v>
      </c>
      <c r="AV2413" s="12">
        <v>1.6620526468479402</v>
      </c>
      <c r="AW2413" s="12">
        <v>-33.913514518382428</v>
      </c>
    </row>
    <row r="2414" spans="46:49" x14ac:dyDescent="0.2">
      <c r="AT2414">
        <v>2407</v>
      </c>
      <c r="AU2414" s="12">
        <v>7.1431997870855746</v>
      </c>
      <c r="AV2414" s="12">
        <v>-0.56176571453547175</v>
      </c>
      <c r="AW2414" s="12">
        <v>-4.1177750295890023</v>
      </c>
    </row>
    <row r="2415" spans="46:49" x14ac:dyDescent="0.2">
      <c r="AT2415">
        <v>2408</v>
      </c>
      <c r="AU2415" s="12">
        <v>6.3305815364607669</v>
      </c>
      <c r="AV2415" s="12">
        <v>0.28227993678097851</v>
      </c>
      <c r="AW2415" s="12">
        <v>7.868773975086266</v>
      </c>
    </row>
    <row r="2416" spans="46:49" x14ac:dyDescent="0.2">
      <c r="AT2416">
        <v>2409</v>
      </c>
      <c r="AU2416" s="12">
        <v>4.3040522363814171</v>
      </c>
      <c r="AV2416" s="12">
        <v>5.2291542706157808</v>
      </c>
      <c r="AW2416" s="12">
        <v>-19.990586375081463</v>
      </c>
    </row>
    <row r="2417" spans="46:49" x14ac:dyDescent="0.2">
      <c r="AT2417">
        <v>2410</v>
      </c>
      <c r="AU2417" s="12">
        <v>-3.4224373181128991</v>
      </c>
      <c r="AV2417" s="12">
        <v>3.6267694777751629</v>
      </c>
      <c r="AW2417" s="12">
        <v>11.487552054777629</v>
      </c>
    </row>
    <row r="2418" spans="46:49" x14ac:dyDescent="0.2">
      <c r="AT2418">
        <v>2411</v>
      </c>
      <c r="AU2418" s="12">
        <v>-2.1089166810938065</v>
      </c>
      <c r="AV2418" s="12">
        <v>7.391642565448433</v>
      </c>
      <c r="AW2418" s="12">
        <v>-39.768401555793957</v>
      </c>
    </row>
    <row r="2419" spans="46:49" x14ac:dyDescent="0.2">
      <c r="AT2419">
        <v>2412</v>
      </c>
      <c r="AU2419" s="12">
        <v>0.55126423296213078</v>
      </c>
      <c r="AV2419" s="12">
        <v>27.296018882206496</v>
      </c>
      <c r="AW2419" s="12">
        <v>-48.899447191787111</v>
      </c>
    </row>
    <row r="2420" spans="46:49" x14ac:dyDescent="0.2">
      <c r="AT2420">
        <v>2413</v>
      </c>
      <c r="AU2420" s="12">
        <v>23.995555011439905</v>
      </c>
      <c r="AV2420" s="12">
        <v>-9.6727904959946773</v>
      </c>
      <c r="AW2420" s="12">
        <v>-25.650136377360081</v>
      </c>
    </row>
    <row r="2421" spans="46:49" x14ac:dyDescent="0.2">
      <c r="AT2421">
        <v>2414</v>
      </c>
      <c r="AU2421" s="12">
        <v>-1.552201572600352</v>
      </c>
      <c r="AV2421" s="12">
        <v>1.2245704481591173</v>
      </c>
      <c r="AW2421" s="12">
        <v>17.549666109111349</v>
      </c>
    </row>
    <row r="2422" spans="46:49" x14ac:dyDescent="0.2">
      <c r="AT2422">
        <v>2415</v>
      </c>
      <c r="AU2422" s="12">
        <v>9.9510611392629418</v>
      </c>
      <c r="AV2422" s="12">
        <v>1.0073048425575299</v>
      </c>
      <c r="AW2422" s="12">
        <v>-5.0755575024466637</v>
      </c>
    </row>
    <row r="2423" spans="46:49" x14ac:dyDescent="0.2">
      <c r="AT2423">
        <v>2416</v>
      </c>
      <c r="AU2423" s="12">
        <v>1.4547106993686512</v>
      </c>
      <c r="AV2423" s="12">
        <v>10.255597390592623</v>
      </c>
      <c r="AW2423" s="12">
        <v>-26.661906807082058</v>
      </c>
    </row>
    <row r="2424" spans="46:49" x14ac:dyDescent="0.2">
      <c r="AT2424">
        <v>2417</v>
      </c>
      <c r="AU2424" s="12">
        <v>8.9261611316754674</v>
      </c>
      <c r="AV2424" s="12">
        <v>-3.0067403865183846</v>
      </c>
      <c r="AW2424" s="12">
        <v>24.17016256500478</v>
      </c>
    </row>
    <row r="2425" spans="46:49" x14ac:dyDescent="0.2">
      <c r="AT2425">
        <v>2418</v>
      </c>
      <c r="AU2425" s="12">
        <v>-3.2694692751709984</v>
      </c>
      <c r="AV2425" s="12">
        <v>-8.7263142321817835</v>
      </c>
      <c r="AW2425" s="12">
        <v>3.1078567093580007</v>
      </c>
    </row>
    <row r="2426" spans="46:49" x14ac:dyDescent="0.2">
      <c r="AT2426">
        <v>2419</v>
      </c>
      <c r="AU2426" s="12">
        <v>-5.9560518759006524E-2</v>
      </c>
      <c r="AV2426" s="12">
        <v>-11.313025429201746</v>
      </c>
      <c r="AW2426" s="12">
        <v>15.304230189951577</v>
      </c>
    </row>
    <row r="2427" spans="46:49" x14ac:dyDescent="0.2">
      <c r="AT2427">
        <v>2420</v>
      </c>
      <c r="AU2427" s="12">
        <v>1.5820689013497855</v>
      </c>
      <c r="AV2427" s="12">
        <v>-1.7017081920437125</v>
      </c>
      <c r="AW2427" s="12">
        <v>-25.87205250833507</v>
      </c>
    </row>
    <row r="2428" spans="46:49" x14ac:dyDescent="0.2">
      <c r="AT2428">
        <v>2421</v>
      </c>
      <c r="AU2428" s="12">
        <v>-11.310288351773455</v>
      </c>
      <c r="AV2428" s="12">
        <v>-46.049056948501615</v>
      </c>
      <c r="AW2428" s="12">
        <v>-28.945075771049741</v>
      </c>
    </row>
    <row r="2429" spans="46:49" x14ac:dyDescent="0.2">
      <c r="AT2429">
        <v>2422</v>
      </c>
      <c r="AU2429" s="12">
        <v>0.61137202730133433</v>
      </c>
      <c r="AV2429" s="12">
        <v>-3.8162105036871212</v>
      </c>
      <c r="AW2429" s="12">
        <v>11.575334044230836</v>
      </c>
    </row>
    <row r="2430" spans="46:49" x14ac:dyDescent="0.2">
      <c r="AT2430">
        <v>2423</v>
      </c>
      <c r="AU2430" s="12">
        <v>2.6968414535654204</v>
      </c>
      <c r="AV2430" s="12">
        <v>8.8194519878157394</v>
      </c>
      <c r="AW2430" s="12">
        <v>-2.3386594343393736</v>
      </c>
    </row>
    <row r="2431" spans="46:49" x14ac:dyDescent="0.2">
      <c r="AT2431">
        <v>2424</v>
      </c>
      <c r="AU2431" s="12">
        <v>-8.3018804673165913</v>
      </c>
      <c r="AV2431" s="12">
        <v>-11.344790375739169</v>
      </c>
      <c r="AW2431" s="12">
        <v>-3.5643928927842397</v>
      </c>
    </row>
    <row r="2432" spans="46:49" x14ac:dyDescent="0.2">
      <c r="AT2432">
        <v>2425</v>
      </c>
      <c r="AU2432" s="12">
        <v>1.6321609164837267</v>
      </c>
      <c r="AV2432" s="12">
        <v>-7.8089551391432073</v>
      </c>
      <c r="AW2432" s="12">
        <v>1.9810065726258852</v>
      </c>
    </row>
    <row r="2433" spans="46:49" x14ac:dyDescent="0.2">
      <c r="AT2433">
        <v>2426</v>
      </c>
      <c r="AU2433" s="12">
        <v>-1.0406698768805209</v>
      </c>
      <c r="AV2433" s="12">
        <v>-4.8703229480227295</v>
      </c>
      <c r="AW2433" s="12">
        <v>-4.7014871144052819</v>
      </c>
    </row>
    <row r="2434" spans="46:49" x14ac:dyDescent="0.2">
      <c r="AT2434">
        <v>2427</v>
      </c>
      <c r="AU2434" s="12">
        <v>-7.8774987384633439</v>
      </c>
      <c r="AV2434" s="12">
        <v>-11.752180539136763</v>
      </c>
      <c r="AW2434" s="12">
        <v>-14.495165922064013</v>
      </c>
    </row>
    <row r="2435" spans="46:49" x14ac:dyDescent="0.2">
      <c r="AT2435">
        <v>2428</v>
      </c>
      <c r="AU2435" s="12">
        <v>-10.517094804128979</v>
      </c>
      <c r="AV2435" s="12">
        <v>-17.453569272645357</v>
      </c>
      <c r="AW2435" s="12">
        <v>-19.207735874895292</v>
      </c>
    </row>
    <row r="2436" spans="46:49" x14ac:dyDescent="0.2">
      <c r="AT2436">
        <v>2429</v>
      </c>
      <c r="AU2436" s="12">
        <v>1.0344330331857505</v>
      </c>
      <c r="AV2436" s="12">
        <v>-18.802668854152564</v>
      </c>
      <c r="AW2436" s="12">
        <v>-16.666783102425928</v>
      </c>
    </row>
    <row r="2437" spans="46:49" x14ac:dyDescent="0.2">
      <c r="AT2437">
        <v>2430</v>
      </c>
      <c r="AU2437" s="12">
        <v>0.95944357479540421</v>
      </c>
      <c r="AV2437" s="12">
        <v>-0.35541766631397548</v>
      </c>
      <c r="AW2437" s="12">
        <v>-19.979650839632175</v>
      </c>
    </row>
    <row r="2438" spans="46:49" x14ac:dyDescent="0.2">
      <c r="AT2438">
        <v>2431</v>
      </c>
      <c r="AU2438" s="12">
        <v>23.474042258015377</v>
      </c>
      <c r="AV2438" s="12">
        <v>3.2481631369846435</v>
      </c>
      <c r="AW2438" s="12">
        <v>7.6671131617689001</v>
      </c>
    </row>
    <row r="2439" spans="46:49" x14ac:dyDescent="0.2">
      <c r="AT2439">
        <v>2432</v>
      </c>
      <c r="AU2439" s="12">
        <v>3.7033394210311616</v>
      </c>
      <c r="AV2439" s="12">
        <v>-10.87204026584933</v>
      </c>
      <c r="AW2439" s="12">
        <v>-47.799223193568814</v>
      </c>
    </row>
    <row r="2440" spans="46:49" x14ac:dyDescent="0.2">
      <c r="AT2440">
        <v>2433</v>
      </c>
      <c r="AU2440" s="12">
        <v>-3.1206464412384864</v>
      </c>
      <c r="AV2440" s="12">
        <v>22.288456133227474</v>
      </c>
      <c r="AW2440" s="12">
        <v>8.1448676570912966</v>
      </c>
    </row>
    <row r="2441" spans="46:49" x14ac:dyDescent="0.2">
      <c r="AT2441">
        <v>2434</v>
      </c>
      <c r="AU2441" s="12">
        <v>-14.014845884064687</v>
      </c>
      <c r="AV2441" s="12">
        <v>-6.7857124942941658</v>
      </c>
      <c r="AW2441" s="12">
        <v>-6.5254198643702219</v>
      </c>
    </row>
    <row r="2442" spans="46:49" x14ac:dyDescent="0.2">
      <c r="AT2442">
        <v>2435</v>
      </c>
      <c r="AU2442" s="12">
        <v>3.396784474940965</v>
      </c>
      <c r="AV2442" s="12">
        <v>30.920583410426143</v>
      </c>
      <c r="AW2442" s="12">
        <v>-18.380434729223765</v>
      </c>
    </row>
    <row r="2443" spans="46:49" x14ac:dyDescent="0.2">
      <c r="AT2443">
        <v>2436</v>
      </c>
      <c r="AU2443" s="12">
        <v>5.3918871461378783</v>
      </c>
      <c r="AV2443" s="12">
        <v>-2.7507712779965798</v>
      </c>
      <c r="AW2443" s="12">
        <v>-9.8930392246103143</v>
      </c>
    </row>
    <row r="2444" spans="46:49" x14ac:dyDescent="0.2">
      <c r="AT2444">
        <v>2437</v>
      </c>
      <c r="AU2444" s="12">
        <v>-3.0001995475788115</v>
      </c>
      <c r="AV2444" s="12">
        <v>-4.8174326762599051</v>
      </c>
      <c r="AW2444" s="12">
        <v>-8.6540181286400006</v>
      </c>
    </row>
    <row r="2445" spans="46:49" x14ac:dyDescent="0.2">
      <c r="AT2445">
        <v>2438</v>
      </c>
      <c r="AU2445" s="12">
        <v>-7.0877644192946452</v>
      </c>
      <c r="AV2445" s="12">
        <v>-5.8865072988621314</v>
      </c>
      <c r="AW2445" s="12">
        <v>-2.4155061698069589</v>
      </c>
    </row>
    <row r="2446" spans="46:49" x14ac:dyDescent="0.2">
      <c r="AT2446">
        <v>2439</v>
      </c>
      <c r="AU2446" s="12">
        <v>4.2120634353100632</v>
      </c>
      <c r="AV2446" s="12">
        <v>-3.2710455587727814</v>
      </c>
      <c r="AW2446" s="12">
        <v>14.054047028270578</v>
      </c>
    </row>
    <row r="2447" spans="46:49" x14ac:dyDescent="0.2">
      <c r="AT2447">
        <v>2440</v>
      </c>
      <c r="AU2447" s="12">
        <v>-9.0710491031430429</v>
      </c>
      <c r="AV2447" s="12">
        <v>-6.3659385328231597</v>
      </c>
      <c r="AW2447" s="12">
        <v>-19.614852597379713</v>
      </c>
    </row>
    <row r="2448" spans="46:49" x14ac:dyDescent="0.2">
      <c r="AT2448">
        <v>2441</v>
      </c>
      <c r="AU2448" s="12">
        <v>-0.78426858045003411</v>
      </c>
      <c r="AV2448" s="12">
        <v>16.41634327391289</v>
      </c>
      <c r="AW2448" s="12">
        <v>1.1603552460772419</v>
      </c>
    </row>
    <row r="2449" spans="46:49" x14ac:dyDescent="0.2">
      <c r="AT2449">
        <v>2442</v>
      </c>
      <c r="AU2449" s="12">
        <v>10.184985605590175</v>
      </c>
      <c r="AV2449" s="12">
        <v>4.6382583226477418</v>
      </c>
      <c r="AW2449" s="12">
        <v>-6.7340850000451917</v>
      </c>
    </row>
    <row r="2450" spans="46:49" x14ac:dyDescent="0.2">
      <c r="AT2450">
        <v>2443</v>
      </c>
      <c r="AU2450" s="12">
        <v>3.0313676260014142</v>
      </c>
      <c r="AV2450" s="12">
        <v>2.8155819733757901</v>
      </c>
      <c r="AW2450" s="12">
        <v>0.63625056838342464</v>
      </c>
    </row>
    <row r="2451" spans="46:49" x14ac:dyDescent="0.2">
      <c r="AT2451">
        <v>2444</v>
      </c>
      <c r="AU2451" s="12">
        <v>8.1209890888689813</v>
      </c>
      <c r="AV2451" s="12">
        <v>-1.7940504331053659</v>
      </c>
      <c r="AW2451" s="12">
        <v>50.600939584385934</v>
      </c>
    </row>
    <row r="2452" spans="46:49" x14ac:dyDescent="0.2">
      <c r="AT2452">
        <v>2445</v>
      </c>
      <c r="AU2452" s="12">
        <v>6.3753931740299929</v>
      </c>
      <c r="AV2452" s="12">
        <v>-17.913512428065772</v>
      </c>
      <c r="AW2452" s="12">
        <v>-43.435296291241372</v>
      </c>
    </row>
    <row r="2453" spans="46:49" x14ac:dyDescent="0.2">
      <c r="AT2453">
        <v>2446</v>
      </c>
      <c r="AU2453" s="12">
        <v>0.84356238734706768</v>
      </c>
      <c r="AV2453" s="12">
        <v>-12.559620099805116</v>
      </c>
      <c r="AW2453" s="12">
        <v>-31.378483986168206</v>
      </c>
    </row>
    <row r="2454" spans="46:49" x14ac:dyDescent="0.2">
      <c r="AT2454">
        <v>2447</v>
      </c>
      <c r="AU2454" s="12">
        <v>2.6441003648985113</v>
      </c>
      <c r="AV2454" s="12">
        <v>4.7934789461206391</v>
      </c>
      <c r="AW2454" s="12">
        <v>-17.762317137971145</v>
      </c>
    </row>
    <row r="2455" spans="46:49" x14ac:dyDescent="0.2">
      <c r="AT2455">
        <v>2448</v>
      </c>
      <c r="AU2455" s="12">
        <v>8.9914071462720759</v>
      </c>
      <c r="AV2455" s="12">
        <v>-63.346551369778361</v>
      </c>
      <c r="AW2455" s="12">
        <v>-55.586849437630811</v>
      </c>
    </row>
    <row r="2456" spans="46:49" x14ac:dyDescent="0.2">
      <c r="AT2456">
        <v>2449</v>
      </c>
      <c r="AU2456" s="12">
        <v>-0.52342869915140477</v>
      </c>
      <c r="AV2456" s="12">
        <v>-27.060899345366963</v>
      </c>
      <c r="AW2456" s="12">
        <v>-4.4536057112700345</v>
      </c>
    </row>
    <row r="2457" spans="46:49" x14ac:dyDescent="0.2">
      <c r="AT2457">
        <v>2450</v>
      </c>
      <c r="AU2457" s="12">
        <v>-7.656899428261152</v>
      </c>
      <c r="AV2457" s="12">
        <v>16.492731652025743</v>
      </c>
      <c r="AW2457" s="12">
        <v>9.4534795101831683</v>
      </c>
    </row>
    <row r="2458" spans="46:49" x14ac:dyDescent="0.2">
      <c r="AT2458">
        <v>2451</v>
      </c>
      <c r="AU2458" s="12">
        <v>-3.4333122032685521</v>
      </c>
      <c r="AV2458" s="12">
        <v>-8.673452241419243</v>
      </c>
      <c r="AW2458" s="12">
        <v>-26.488552949474489</v>
      </c>
    </row>
    <row r="2459" spans="46:49" x14ac:dyDescent="0.2">
      <c r="AT2459">
        <v>2452</v>
      </c>
      <c r="AU2459" s="12">
        <v>7.3802625890447695</v>
      </c>
      <c r="AV2459" s="12">
        <v>-2.8790938958623999</v>
      </c>
      <c r="AW2459" s="12">
        <v>-8.8570269404475468</v>
      </c>
    </row>
    <row r="2460" spans="46:49" x14ac:dyDescent="0.2">
      <c r="AT2460">
        <v>2453</v>
      </c>
      <c r="AU2460" s="12">
        <v>-10.051520552008405</v>
      </c>
      <c r="AV2460" s="12">
        <v>6.2227263887697255</v>
      </c>
      <c r="AW2460" s="12">
        <v>-7.0018346329128081</v>
      </c>
    </row>
    <row r="2461" spans="46:49" x14ac:dyDescent="0.2">
      <c r="AT2461">
        <v>2454</v>
      </c>
      <c r="AU2461" s="12">
        <v>-0.708967981547452</v>
      </c>
      <c r="AV2461" s="12">
        <v>-2.2846858468646989</v>
      </c>
      <c r="AW2461" s="12">
        <v>-2.577438043626747</v>
      </c>
    </row>
    <row r="2462" spans="46:49" x14ac:dyDescent="0.2">
      <c r="AT2462">
        <v>2455</v>
      </c>
      <c r="AU2462" s="12">
        <v>6.3926285549287289</v>
      </c>
      <c r="AV2462" s="12">
        <v>18.82881023760115</v>
      </c>
      <c r="AW2462" s="12">
        <v>50.314724945896593</v>
      </c>
    </row>
    <row r="2463" spans="46:49" x14ac:dyDescent="0.2">
      <c r="AT2463">
        <v>2456</v>
      </c>
      <c r="AU2463" s="12">
        <v>1.8669061873303465</v>
      </c>
      <c r="AV2463" s="12">
        <v>-9.2560460830350664</v>
      </c>
      <c r="AW2463" s="12">
        <v>-59.283994296901582</v>
      </c>
    </row>
    <row r="2464" spans="46:49" x14ac:dyDescent="0.2">
      <c r="AT2464">
        <v>2457</v>
      </c>
      <c r="AU2464" s="12">
        <v>6.4329087878426314</v>
      </c>
      <c r="AV2464" s="12">
        <v>22.130519822851255</v>
      </c>
      <c r="AW2464" s="12">
        <v>-17.450917804903735</v>
      </c>
    </row>
    <row r="2465" spans="46:49" x14ac:dyDescent="0.2">
      <c r="AT2465">
        <v>2458</v>
      </c>
      <c r="AU2465" s="12">
        <v>10.811666331907407</v>
      </c>
      <c r="AV2465" s="12">
        <v>-10.235601785984803</v>
      </c>
      <c r="AW2465" s="12">
        <v>-9.661193792986758</v>
      </c>
    </row>
    <row r="2466" spans="46:49" x14ac:dyDescent="0.2">
      <c r="AT2466">
        <v>2459</v>
      </c>
      <c r="AU2466" s="12">
        <v>3.8595348372876628</v>
      </c>
      <c r="AV2466" s="12">
        <v>13.16158883632666</v>
      </c>
      <c r="AW2466" s="12">
        <v>-6.7477058219880561</v>
      </c>
    </row>
    <row r="2467" spans="46:49" x14ac:dyDescent="0.2">
      <c r="AT2467">
        <v>2460</v>
      </c>
      <c r="AU2467" s="12">
        <v>7.6116769177950276</v>
      </c>
      <c r="AV2467" s="12">
        <v>12.08783821268095</v>
      </c>
      <c r="AW2467" s="12">
        <v>13.416971873288544</v>
      </c>
    </row>
    <row r="2468" spans="46:49" x14ac:dyDescent="0.2">
      <c r="AT2468">
        <v>2461</v>
      </c>
      <c r="AU2468" s="12">
        <v>-8.2600951111410712</v>
      </c>
      <c r="AV2468" s="12">
        <v>0.53121504114781914</v>
      </c>
      <c r="AW2468" s="12">
        <v>40.76191693017347</v>
      </c>
    </row>
    <row r="2469" spans="46:49" x14ac:dyDescent="0.2">
      <c r="AT2469">
        <v>2462</v>
      </c>
      <c r="AU2469" s="12">
        <v>11.588694703179641</v>
      </c>
      <c r="AV2469" s="12">
        <v>-6.0255550415863102</v>
      </c>
      <c r="AW2469" s="12">
        <v>75.900225074005135</v>
      </c>
    </row>
    <row r="2470" spans="46:49" x14ac:dyDescent="0.2">
      <c r="AT2470">
        <v>2463</v>
      </c>
      <c r="AU2470" s="12">
        <v>-0.87129314540974201</v>
      </c>
      <c r="AV2470" s="12">
        <v>-2.7821281855132241</v>
      </c>
      <c r="AW2470" s="12">
        <v>-20.994491090655988</v>
      </c>
    </row>
    <row r="2471" spans="46:49" x14ac:dyDescent="0.2">
      <c r="AT2471">
        <v>2464</v>
      </c>
      <c r="AU2471" s="12">
        <v>-17.769398609527219</v>
      </c>
      <c r="AV2471" s="12">
        <v>-27.201052921495275</v>
      </c>
      <c r="AW2471" s="12">
        <v>-44.707499216641679</v>
      </c>
    </row>
    <row r="2472" spans="46:49" x14ac:dyDescent="0.2">
      <c r="AT2472">
        <v>2465</v>
      </c>
      <c r="AU2472" s="12">
        <v>4.4148351678345659</v>
      </c>
      <c r="AV2472" s="12">
        <v>-11.45301217979479</v>
      </c>
      <c r="AW2472" s="12">
        <v>-14.025457289518764</v>
      </c>
    </row>
    <row r="2473" spans="46:49" x14ac:dyDescent="0.2">
      <c r="AT2473">
        <v>2466</v>
      </c>
      <c r="AU2473" s="12">
        <v>-6.8504065545424817</v>
      </c>
      <c r="AV2473" s="12">
        <v>-10.593092039900352</v>
      </c>
      <c r="AW2473" s="12">
        <v>-31.32157667751444</v>
      </c>
    </row>
    <row r="2474" spans="46:49" x14ac:dyDescent="0.2">
      <c r="AT2474">
        <v>2467</v>
      </c>
      <c r="AU2474" s="12">
        <v>3.4967705949889334</v>
      </c>
      <c r="AV2474" s="12">
        <v>23.552494279696084</v>
      </c>
      <c r="AW2474" s="12">
        <v>10.327022118750069</v>
      </c>
    </row>
    <row r="2475" spans="46:49" x14ac:dyDescent="0.2">
      <c r="AT2475">
        <v>2468</v>
      </c>
      <c r="AU2475" s="12">
        <v>-5.6878034136577078</v>
      </c>
      <c r="AV2475" s="12">
        <v>2.4280801167977639</v>
      </c>
      <c r="AW2475" s="12">
        <v>-21.311844652360602</v>
      </c>
    </row>
    <row r="2476" spans="46:49" x14ac:dyDescent="0.2">
      <c r="AT2476">
        <v>2469</v>
      </c>
      <c r="AU2476" s="12">
        <v>5.5541040736938951</v>
      </c>
      <c r="AV2476" s="12">
        <v>-7.2878079621604046</v>
      </c>
      <c r="AW2476" s="12">
        <v>3.3092401558216702</v>
      </c>
    </row>
    <row r="2477" spans="46:49" x14ac:dyDescent="0.2">
      <c r="AT2477">
        <v>2470</v>
      </c>
      <c r="AU2477" s="12">
        <v>0.77774649125149742</v>
      </c>
      <c r="AV2477" s="12">
        <v>-9.9597851817162955</v>
      </c>
      <c r="AW2477" s="12">
        <v>-22.262701623681675</v>
      </c>
    </row>
    <row r="2478" spans="46:49" x14ac:dyDescent="0.2">
      <c r="AT2478">
        <v>2471</v>
      </c>
      <c r="AU2478" s="12">
        <v>5.0447077451391342</v>
      </c>
      <c r="AV2478" s="12">
        <v>2.7023329220520074</v>
      </c>
      <c r="AW2478" s="12">
        <v>-48.496051862446073</v>
      </c>
    </row>
    <row r="2479" spans="46:49" x14ac:dyDescent="0.2">
      <c r="AT2479">
        <v>2472</v>
      </c>
      <c r="AU2479" s="12">
        <v>-3.5931741727899094</v>
      </c>
      <c r="AV2479" s="12">
        <v>5.669753668277524</v>
      </c>
      <c r="AW2479" s="12">
        <v>8.365427347168092</v>
      </c>
    </row>
    <row r="2480" spans="46:49" x14ac:dyDescent="0.2">
      <c r="AT2480">
        <v>2473</v>
      </c>
      <c r="AU2480" s="12">
        <v>7.703445254367816</v>
      </c>
      <c r="AV2480" s="12">
        <v>25.111180819980511</v>
      </c>
      <c r="AW2480" s="12">
        <v>-12.526783881114953</v>
      </c>
    </row>
    <row r="2481" spans="46:49" x14ac:dyDescent="0.2">
      <c r="AT2481">
        <v>2474</v>
      </c>
      <c r="AU2481" s="12">
        <v>1.5691099322607536</v>
      </c>
      <c r="AV2481" s="12">
        <v>-4.4165353067906432</v>
      </c>
      <c r="AW2481" s="12">
        <v>40.399855445486381</v>
      </c>
    </row>
    <row r="2482" spans="46:49" x14ac:dyDescent="0.2">
      <c r="AT2482">
        <v>2475</v>
      </c>
      <c r="AU2482" s="12">
        <v>2.0930381942136083</v>
      </c>
      <c r="AV2482" s="12">
        <v>-34.248722200651791</v>
      </c>
      <c r="AW2482" s="12">
        <v>-22.572317272898918</v>
      </c>
    </row>
    <row r="2483" spans="46:49" x14ac:dyDescent="0.2">
      <c r="AT2483">
        <v>2476</v>
      </c>
      <c r="AU2483" s="12">
        <v>0.42445560056758164</v>
      </c>
      <c r="AV2483" s="12">
        <v>0.82639174414079042</v>
      </c>
      <c r="AW2483" s="12">
        <v>-27.317878961179375</v>
      </c>
    </row>
    <row r="2484" spans="46:49" x14ac:dyDescent="0.2">
      <c r="AT2484">
        <v>2477</v>
      </c>
      <c r="AU2484" s="12">
        <v>10.834219936750086</v>
      </c>
      <c r="AV2484" s="12">
        <v>-5.7753004231599077</v>
      </c>
      <c r="AW2484" s="12">
        <v>-4.0411300287159895</v>
      </c>
    </row>
    <row r="2485" spans="46:49" x14ac:dyDescent="0.2">
      <c r="AT2485">
        <v>2478</v>
      </c>
      <c r="AU2485" s="12">
        <v>-2.1595618883975578</v>
      </c>
      <c r="AV2485" s="12">
        <v>-3.4267926415807408</v>
      </c>
      <c r="AW2485" s="12">
        <v>-8.4544291508141161</v>
      </c>
    </row>
    <row r="2486" spans="46:49" x14ac:dyDescent="0.2">
      <c r="AT2486">
        <v>2479</v>
      </c>
      <c r="AU2486" s="12">
        <v>0.20495353463903343</v>
      </c>
      <c r="AV2486" s="12">
        <v>2.5084872983513611</v>
      </c>
      <c r="AW2486" s="12">
        <v>-6.4011978920911785</v>
      </c>
    </row>
    <row r="2487" spans="46:49" x14ac:dyDescent="0.2">
      <c r="AT2487">
        <v>2480</v>
      </c>
      <c r="AU2487" s="12">
        <v>-1.5441311896547449</v>
      </c>
      <c r="AV2487" s="12">
        <v>-1.9359879402806901</v>
      </c>
      <c r="AW2487" s="12">
        <v>-25.972071771372271</v>
      </c>
    </row>
    <row r="2488" spans="46:49" x14ac:dyDescent="0.2">
      <c r="AT2488">
        <v>2481</v>
      </c>
      <c r="AU2488" s="12">
        <v>-2.004365115539548E-2</v>
      </c>
      <c r="AV2488" s="12">
        <v>-0.25411250427303611</v>
      </c>
      <c r="AW2488" s="12">
        <v>-44.624744234917792</v>
      </c>
    </row>
    <row r="2489" spans="46:49" x14ac:dyDescent="0.2">
      <c r="AT2489">
        <v>2482</v>
      </c>
      <c r="AU2489" s="12">
        <v>2.3144541420209754</v>
      </c>
      <c r="AV2489" s="12">
        <v>1.0942571749925991</v>
      </c>
      <c r="AW2489" s="12">
        <v>-11.89861708530279</v>
      </c>
    </row>
    <row r="2490" spans="46:49" x14ac:dyDescent="0.2">
      <c r="AT2490">
        <v>2483</v>
      </c>
      <c r="AU2490" s="12">
        <v>-6.0604218307571918</v>
      </c>
      <c r="AV2490" s="12">
        <v>6.6511469206666414</v>
      </c>
      <c r="AW2490" s="12">
        <v>-5.0075776299676038</v>
      </c>
    </row>
    <row r="2491" spans="46:49" x14ac:dyDescent="0.2">
      <c r="AT2491">
        <v>2484</v>
      </c>
      <c r="AU2491" s="12">
        <v>3.2313531665970192</v>
      </c>
      <c r="AV2491" s="12">
        <v>3.1188567963578224</v>
      </c>
      <c r="AW2491" s="12">
        <v>-33.811383284654767</v>
      </c>
    </row>
    <row r="2492" spans="46:49" x14ac:dyDescent="0.2">
      <c r="AT2492">
        <v>2485</v>
      </c>
      <c r="AU2492" s="12">
        <v>5.4970207295879892</v>
      </c>
      <c r="AV2492" s="12">
        <v>-1.0582292463858831</v>
      </c>
      <c r="AW2492" s="12">
        <v>-34.477727892410698</v>
      </c>
    </row>
    <row r="2493" spans="46:49" x14ac:dyDescent="0.2">
      <c r="AT2493">
        <v>2486</v>
      </c>
      <c r="AU2493" s="12">
        <v>-1.9358860127569562</v>
      </c>
      <c r="AV2493" s="12">
        <v>-8.2344751511277234</v>
      </c>
      <c r="AW2493" s="12">
        <v>22.485910939982876</v>
      </c>
    </row>
    <row r="2494" spans="46:49" x14ac:dyDescent="0.2">
      <c r="AT2494">
        <v>2487</v>
      </c>
      <c r="AU2494" s="12">
        <v>6.4606448847921607</v>
      </c>
      <c r="AV2494" s="12">
        <v>-15.998793729267691</v>
      </c>
      <c r="AW2494" s="12">
        <v>-21.5891515606436</v>
      </c>
    </row>
    <row r="2495" spans="46:49" x14ac:dyDescent="0.2">
      <c r="AT2495">
        <v>2488</v>
      </c>
      <c r="AU2495" s="12">
        <v>7.4342193584204761</v>
      </c>
      <c r="AV2495" s="12">
        <v>-7.1475311755347537</v>
      </c>
      <c r="AW2495" s="12">
        <v>-36.862636666797663</v>
      </c>
    </row>
    <row r="2496" spans="46:49" x14ac:dyDescent="0.2">
      <c r="AT2496">
        <v>2489</v>
      </c>
      <c r="AU2496" s="12">
        <v>1.6941495008696823</v>
      </c>
      <c r="AV2496" s="12">
        <v>-8.1246227372949349</v>
      </c>
      <c r="AW2496" s="12">
        <v>-17.159540357567753</v>
      </c>
    </row>
    <row r="2497" spans="46:49" x14ac:dyDescent="0.2">
      <c r="AT2497">
        <v>2490</v>
      </c>
      <c r="AU2497" s="12">
        <v>1.9329922202807137</v>
      </c>
      <c r="AV2497" s="12">
        <v>4.439940894879669</v>
      </c>
      <c r="AW2497" s="12">
        <v>1.4037777830927163</v>
      </c>
    </row>
    <row r="2498" spans="46:49" x14ac:dyDescent="0.2">
      <c r="AT2498">
        <v>2491</v>
      </c>
      <c r="AU2498" s="12">
        <v>-9.8671582272018643</v>
      </c>
      <c r="AV2498" s="12">
        <v>-21.060799856842198</v>
      </c>
      <c r="AW2498" s="12">
        <v>11.038068854417178</v>
      </c>
    </row>
    <row r="2499" spans="46:49" x14ac:dyDescent="0.2">
      <c r="AT2499">
        <v>2492</v>
      </c>
      <c r="AU2499" s="12">
        <v>-4.2990076082406761</v>
      </c>
      <c r="AV2499" s="12">
        <v>-0.72579290503934346</v>
      </c>
      <c r="AW2499" s="12">
        <v>7.0548181900438509</v>
      </c>
    </row>
    <row r="2500" spans="46:49" x14ac:dyDescent="0.2">
      <c r="AT2500">
        <v>2493</v>
      </c>
      <c r="AU2500" s="12">
        <v>-3.0904969976939389</v>
      </c>
      <c r="AV2500" s="12">
        <v>-0.54260709810061991</v>
      </c>
      <c r="AW2500" s="12">
        <v>-5.8744406934846065</v>
      </c>
    </row>
    <row r="2501" spans="46:49" x14ac:dyDescent="0.2">
      <c r="AT2501">
        <v>2494</v>
      </c>
      <c r="AU2501" s="12">
        <v>8.9173332149122264E-2</v>
      </c>
      <c r="AV2501" s="12">
        <v>-19.770123876511722</v>
      </c>
      <c r="AW2501" s="12">
        <v>-70.850244536280556</v>
      </c>
    </row>
    <row r="2502" spans="46:49" x14ac:dyDescent="0.2">
      <c r="AT2502">
        <v>2495</v>
      </c>
      <c r="AU2502" s="12">
        <v>-6.885537320390414</v>
      </c>
      <c r="AV2502" s="12">
        <v>10.969059819101821</v>
      </c>
      <c r="AW2502" s="12">
        <v>18.801235757734482</v>
      </c>
    </row>
    <row r="2503" spans="46:49" x14ac:dyDescent="0.2">
      <c r="AT2503">
        <v>2496</v>
      </c>
      <c r="AU2503" s="12">
        <v>-5.6238637868889709</v>
      </c>
      <c r="AV2503" s="12">
        <v>2.592143066434073</v>
      </c>
      <c r="AW2503" s="12">
        <v>-8.9794656108390534</v>
      </c>
    </row>
    <row r="2504" spans="46:49" x14ac:dyDescent="0.2">
      <c r="AT2504">
        <v>2497</v>
      </c>
      <c r="AU2504" s="12">
        <v>-2.8502409324156663</v>
      </c>
      <c r="AV2504" s="12">
        <v>-9.3970141993125154</v>
      </c>
      <c r="AW2504" s="12">
        <v>30.077660236205485</v>
      </c>
    </row>
    <row r="2505" spans="46:49" x14ac:dyDescent="0.2">
      <c r="AT2505">
        <v>2498</v>
      </c>
      <c r="AU2505" s="12">
        <v>-1.5880468760825918E-2</v>
      </c>
      <c r="AV2505" s="12">
        <v>-17.080957009756219</v>
      </c>
      <c r="AW2505" s="12">
        <v>-20.558536632639814</v>
      </c>
    </row>
    <row r="2506" spans="46:49" x14ac:dyDescent="0.2">
      <c r="AT2506">
        <v>2499</v>
      </c>
      <c r="AU2506" s="12">
        <v>0.45190567961069117</v>
      </c>
      <c r="AV2506" s="12">
        <v>-0.70274883194318338</v>
      </c>
      <c r="AW2506" s="12">
        <v>-1.3190299211406737</v>
      </c>
    </row>
    <row r="2507" spans="46:49" x14ac:dyDescent="0.2">
      <c r="AT2507">
        <v>2500</v>
      </c>
      <c r="AU2507" s="12">
        <v>-3.0917012464398415</v>
      </c>
      <c r="AV2507" s="12">
        <v>14.860659413046056</v>
      </c>
      <c r="AW2507" s="12">
        <v>-0.50648174295270065</v>
      </c>
    </row>
    <row r="2508" spans="46:49" x14ac:dyDescent="0.2">
      <c r="AT2508">
        <v>2501</v>
      </c>
      <c r="AU2508" s="12">
        <v>3.1006470899500496</v>
      </c>
      <c r="AV2508" s="12">
        <v>-0.67546281280650544</v>
      </c>
      <c r="AW2508" s="12">
        <v>-7.7274932201096176</v>
      </c>
    </row>
    <row r="2509" spans="46:49" x14ac:dyDescent="0.2">
      <c r="AT2509">
        <v>2502</v>
      </c>
      <c r="AU2509" s="12">
        <v>2.9269079531836142</v>
      </c>
      <c r="AV2509" s="12">
        <v>14.602044383948002</v>
      </c>
      <c r="AW2509" s="12">
        <v>25.761794253962968</v>
      </c>
    </row>
    <row r="2510" spans="46:49" x14ac:dyDescent="0.2">
      <c r="AT2510">
        <v>2503</v>
      </c>
      <c r="AU2510" s="12">
        <v>0.32582080835759625</v>
      </c>
      <c r="AV2510" s="12">
        <v>-29.970344542932455</v>
      </c>
      <c r="AW2510" s="12">
        <v>-2.7177103500680633</v>
      </c>
    </row>
    <row r="2511" spans="46:49" x14ac:dyDescent="0.2">
      <c r="AT2511">
        <v>2504</v>
      </c>
      <c r="AU2511" s="12">
        <v>-4.7368697466418119</v>
      </c>
      <c r="AV2511" s="12">
        <v>9.3849922337115377</v>
      </c>
      <c r="AW2511" s="12">
        <v>-6.3418351219078382</v>
      </c>
    </row>
    <row r="2512" spans="46:49" x14ac:dyDescent="0.2">
      <c r="AT2512">
        <v>2505</v>
      </c>
      <c r="AU2512" s="12">
        <v>5.0974569684627076</v>
      </c>
      <c r="AV2512" s="12">
        <v>-30.634332600126481</v>
      </c>
      <c r="AW2512" s="12">
        <v>-16.971873541221044</v>
      </c>
    </row>
    <row r="2513" spans="46:49" x14ac:dyDescent="0.2">
      <c r="AT2513">
        <v>2506</v>
      </c>
      <c r="AU2513" s="12">
        <v>7.0869712344293134</v>
      </c>
      <c r="AV2513" s="12">
        <v>-10.451743835600748</v>
      </c>
      <c r="AW2513" s="12">
        <v>-29.234273557620629</v>
      </c>
    </row>
    <row r="2514" spans="46:49" x14ac:dyDescent="0.2">
      <c r="AT2514">
        <v>2507</v>
      </c>
      <c r="AU2514" s="12">
        <v>1.5252245572534227</v>
      </c>
      <c r="AV2514" s="12">
        <v>-12.234867927150782</v>
      </c>
      <c r="AW2514" s="12">
        <v>27.544113989051429</v>
      </c>
    </row>
    <row r="2515" spans="46:49" x14ac:dyDescent="0.2">
      <c r="AT2515">
        <v>2508</v>
      </c>
      <c r="AU2515" s="12">
        <v>-7.5122904711145422</v>
      </c>
      <c r="AV2515" s="12">
        <v>-3.1761509628023696</v>
      </c>
      <c r="AW2515" s="12">
        <v>-32.986683143693782</v>
      </c>
    </row>
    <row r="2516" spans="46:49" x14ac:dyDescent="0.2">
      <c r="AT2516">
        <v>2509</v>
      </c>
      <c r="AU2516" s="12">
        <v>-4.4259717848626199</v>
      </c>
      <c r="AV2516" s="12">
        <v>-21.170108083903386</v>
      </c>
      <c r="AW2516" s="12">
        <v>4.2164967214004463</v>
      </c>
    </row>
    <row r="2517" spans="46:49" x14ac:dyDescent="0.2">
      <c r="AT2517">
        <v>2510</v>
      </c>
      <c r="AU2517" s="12">
        <v>2.0392706953648849</v>
      </c>
      <c r="AV2517" s="12">
        <v>9.0317722155060203</v>
      </c>
      <c r="AW2517" s="12">
        <v>-17.955107687367043</v>
      </c>
    </row>
    <row r="2518" spans="46:49" x14ac:dyDescent="0.2">
      <c r="AT2518">
        <v>2511</v>
      </c>
      <c r="AU2518" s="12">
        <v>3.9527465914216156</v>
      </c>
      <c r="AV2518" s="12">
        <v>11.028209921634277</v>
      </c>
      <c r="AW2518" s="12">
        <v>-29.494635111733984</v>
      </c>
    </row>
    <row r="2519" spans="46:49" x14ac:dyDescent="0.2">
      <c r="AT2519">
        <v>2512</v>
      </c>
      <c r="AU2519" s="12">
        <v>3.1859058918086949</v>
      </c>
      <c r="AV2519" s="12">
        <v>-7.1048631985024215</v>
      </c>
      <c r="AW2519" s="12">
        <v>1.1684943443853801</v>
      </c>
    </row>
    <row r="2520" spans="46:49" x14ac:dyDescent="0.2">
      <c r="AT2520">
        <v>2513</v>
      </c>
      <c r="AU2520" s="12">
        <v>-2.1445217816039648</v>
      </c>
      <c r="AV2520" s="12">
        <v>-25.217067157059848</v>
      </c>
      <c r="AW2520" s="12">
        <v>-47.294226466577548</v>
      </c>
    </row>
    <row r="2521" spans="46:49" x14ac:dyDescent="0.2">
      <c r="AT2521">
        <v>2514</v>
      </c>
      <c r="AU2521" s="12">
        <v>0.24890872536555897</v>
      </c>
      <c r="AV2521" s="12">
        <v>-10.484590047407922</v>
      </c>
      <c r="AW2521" s="12">
        <v>2.9394278583148199</v>
      </c>
    </row>
    <row r="2522" spans="46:49" x14ac:dyDescent="0.2">
      <c r="AT2522">
        <v>2515</v>
      </c>
      <c r="AU2522" s="12">
        <v>-0.96670030668312978</v>
      </c>
      <c r="AV2522" s="12">
        <v>-1.9105877712771007</v>
      </c>
      <c r="AW2522" s="12">
        <v>-3.8894012645139053</v>
      </c>
    </row>
    <row r="2523" spans="46:49" x14ac:dyDescent="0.2">
      <c r="AT2523">
        <v>2516</v>
      </c>
      <c r="AU2523" s="12">
        <v>4.4811783643147605</v>
      </c>
      <c r="AV2523" s="12">
        <v>-2.2879743815081706</v>
      </c>
      <c r="AW2523" s="12">
        <v>-11.797750481748656</v>
      </c>
    </row>
    <row r="2524" spans="46:49" x14ac:dyDescent="0.2">
      <c r="AT2524">
        <v>2517</v>
      </c>
      <c r="AU2524" s="12">
        <v>-10.165196218768111</v>
      </c>
      <c r="AV2524" s="12">
        <v>-8.665213529906401</v>
      </c>
      <c r="AW2524" s="12">
        <v>-8.1757638713341461</v>
      </c>
    </row>
    <row r="2525" spans="46:49" x14ac:dyDescent="0.2">
      <c r="AT2525">
        <v>2518</v>
      </c>
      <c r="AU2525" s="12">
        <v>-1.5080071211797079</v>
      </c>
      <c r="AV2525" s="12">
        <v>-4.401224087507706</v>
      </c>
      <c r="AW2525" s="12">
        <v>16.658900618348081</v>
      </c>
    </row>
    <row r="2526" spans="46:49" x14ac:dyDescent="0.2">
      <c r="AT2526">
        <v>2519</v>
      </c>
      <c r="AU2526" s="12">
        <v>-5.6513888444341758</v>
      </c>
      <c r="AV2526" s="12">
        <v>4.0287968464501089</v>
      </c>
      <c r="AW2526" s="12">
        <v>-4.9608011652268873</v>
      </c>
    </row>
    <row r="2527" spans="46:49" x14ac:dyDescent="0.2">
      <c r="AT2527">
        <v>2520</v>
      </c>
      <c r="AU2527" s="12">
        <v>-6.266220400389428</v>
      </c>
      <c r="AV2527" s="12">
        <v>-8.116972033650093</v>
      </c>
      <c r="AW2527" s="12">
        <v>0.64132527487754853</v>
      </c>
    </row>
    <row r="2528" spans="46:49" x14ac:dyDescent="0.2">
      <c r="AT2528">
        <v>2521</v>
      </c>
      <c r="AU2528" s="12">
        <v>-9.0563151753531947</v>
      </c>
      <c r="AV2528" s="12">
        <v>-5.9575964338662413</v>
      </c>
      <c r="AW2528" s="12">
        <v>-15.370947331760179</v>
      </c>
    </row>
    <row r="2529" spans="46:49" x14ac:dyDescent="0.2">
      <c r="AT2529">
        <v>2522</v>
      </c>
      <c r="AU2529" s="12">
        <v>0.85264816667690502</v>
      </c>
      <c r="AV2529" s="12">
        <v>-5.9149136613056168</v>
      </c>
      <c r="AW2529" s="12">
        <v>-3.3264030290745121</v>
      </c>
    </row>
    <row r="2530" spans="46:49" x14ac:dyDescent="0.2">
      <c r="AT2530">
        <v>2523</v>
      </c>
      <c r="AU2530" s="12">
        <v>-2.4434681147187542</v>
      </c>
      <c r="AV2530" s="12">
        <v>-5.389545389412679</v>
      </c>
      <c r="AW2530" s="12">
        <v>-12.559989112439792</v>
      </c>
    </row>
    <row r="2531" spans="46:49" x14ac:dyDescent="0.2">
      <c r="AT2531">
        <v>2524</v>
      </c>
      <c r="AU2531" s="12">
        <v>-6.6273967556599533</v>
      </c>
      <c r="AV2531" s="12">
        <v>-15.09361468388051</v>
      </c>
      <c r="AW2531" s="12">
        <v>-1.7038199687925075</v>
      </c>
    </row>
    <row r="2532" spans="46:49" x14ac:dyDescent="0.2">
      <c r="AT2532">
        <v>2525</v>
      </c>
      <c r="AU2532" s="12">
        <v>3.3035358042977832</v>
      </c>
      <c r="AV2532" s="12">
        <v>-1.0399074630830805</v>
      </c>
      <c r="AW2532" s="12">
        <v>-2.203972901500391</v>
      </c>
    </row>
    <row r="2533" spans="46:49" x14ac:dyDescent="0.2">
      <c r="AT2533">
        <v>2526</v>
      </c>
      <c r="AU2533" s="12">
        <v>-22.196579640529865</v>
      </c>
      <c r="AV2533" s="12">
        <v>-85.882015602182406</v>
      </c>
      <c r="AW2533" s="12">
        <v>-5.0041787018028883</v>
      </c>
    </row>
    <row r="2534" spans="46:49" x14ac:dyDescent="0.2">
      <c r="AT2534">
        <v>2527</v>
      </c>
      <c r="AU2534" s="12">
        <v>3.4067388132443921</v>
      </c>
      <c r="AV2534" s="12">
        <v>18.151985842516943</v>
      </c>
      <c r="AW2534" s="12">
        <v>-4.0717274749124721</v>
      </c>
    </row>
    <row r="2535" spans="46:49" x14ac:dyDescent="0.2">
      <c r="AT2535">
        <v>2528</v>
      </c>
      <c r="AU2535" s="12">
        <v>-4.7177079466738698</v>
      </c>
      <c r="AV2535" s="12">
        <v>-11.323684289938591</v>
      </c>
      <c r="AW2535" s="12">
        <v>1.3354836792858837</v>
      </c>
    </row>
    <row r="2536" spans="46:49" x14ac:dyDescent="0.2">
      <c r="AT2536">
        <v>2529</v>
      </c>
      <c r="AU2536" s="12">
        <v>-0.5201170607338359</v>
      </c>
      <c r="AV2536" s="12">
        <v>7.1839244725527562</v>
      </c>
      <c r="AW2536" s="12">
        <v>6.5142080334047376</v>
      </c>
    </row>
    <row r="2537" spans="46:49" x14ac:dyDescent="0.2">
      <c r="AT2537">
        <v>2530</v>
      </c>
      <c r="AU2537" s="12">
        <v>1.4205548513982647</v>
      </c>
      <c r="AV2537" s="12">
        <v>2.5291550488909427</v>
      </c>
      <c r="AW2537" s="12">
        <v>7.6150022724876907</v>
      </c>
    </row>
    <row r="2538" spans="46:49" x14ac:dyDescent="0.2">
      <c r="AT2538">
        <v>2531</v>
      </c>
      <c r="AU2538" s="12">
        <v>11.765416164922394</v>
      </c>
      <c r="AV2538" s="12">
        <v>-29.725166970189761</v>
      </c>
      <c r="AW2538" s="12">
        <v>12.555860542994788</v>
      </c>
    </row>
    <row r="2539" spans="46:49" x14ac:dyDescent="0.2">
      <c r="AT2539">
        <v>2532</v>
      </c>
      <c r="AU2539" s="12">
        <v>-4.0599175558111709</v>
      </c>
      <c r="AV2539" s="12">
        <v>-2.9046950187041976</v>
      </c>
      <c r="AW2539" s="12">
        <v>8.0004010861423609</v>
      </c>
    </row>
    <row r="2540" spans="46:49" x14ac:dyDescent="0.2">
      <c r="AT2540">
        <v>2533</v>
      </c>
      <c r="AU2540" s="12">
        <v>-0.8252285723277526</v>
      </c>
      <c r="AV2540" s="12">
        <v>5.0401649887958166</v>
      </c>
      <c r="AW2540" s="12">
        <v>17.187601419460432</v>
      </c>
    </row>
    <row r="2541" spans="46:49" x14ac:dyDescent="0.2">
      <c r="AT2541">
        <v>2534</v>
      </c>
      <c r="AU2541" s="12">
        <v>1.0809317124230746</v>
      </c>
      <c r="AV2541" s="12">
        <v>-1.3017922335446657</v>
      </c>
      <c r="AW2541" s="12">
        <v>-55.214594254629176</v>
      </c>
    </row>
    <row r="2542" spans="46:49" x14ac:dyDescent="0.2">
      <c r="AT2542">
        <v>2535</v>
      </c>
      <c r="AU2542" s="12">
        <v>2.8574552459994411</v>
      </c>
      <c r="AV2542" s="12">
        <v>-5.9030715961973499</v>
      </c>
      <c r="AW2542" s="12">
        <v>-7.4152313832631815</v>
      </c>
    </row>
    <row r="2543" spans="46:49" x14ac:dyDescent="0.2">
      <c r="AT2543">
        <v>2536</v>
      </c>
      <c r="AU2543" s="12">
        <v>5.4619165525625153</v>
      </c>
      <c r="AV2543" s="12">
        <v>21.453079261428446</v>
      </c>
      <c r="AW2543" s="12">
        <v>18.989111701046049</v>
      </c>
    </row>
    <row r="2544" spans="46:49" x14ac:dyDescent="0.2">
      <c r="AT2544">
        <v>2537</v>
      </c>
      <c r="AU2544" s="12">
        <v>7.3312277787303692</v>
      </c>
      <c r="AV2544" s="12">
        <v>-13.711186501215774</v>
      </c>
      <c r="AW2544" s="12">
        <v>-5.224016583678444</v>
      </c>
    </row>
    <row r="2545" spans="46:49" x14ac:dyDescent="0.2">
      <c r="AT2545">
        <v>2538</v>
      </c>
      <c r="AU2545" s="12">
        <v>5.05815550693523</v>
      </c>
      <c r="AV2545" s="12">
        <v>-12.232726483488218</v>
      </c>
      <c r="AW2545" s="12">
        <v>2.0687390697307202</v>
      </c>
    </row>
    <row r="2546" spans="46:49" x14ac:dyDescent="0.2">
      <c r="AT2546">
        <v>2539</v>
      </c>
      <c r="AU2546" s="12">
        <v>-7.2337770102348307</v>
      </c>
      <c r="AV2546" s="12">
        <v>-0.70790475277287701</v>
      </c>
      <c r="AW2546" s="12">
        <v>17.993049338046479</v>
      </c>
    </row>
    <row r="2547" spans="46:49" x14ac:dyDescent="0.2">
      <c r="AT2547">
        <v>2540</v>
      </c>
      <c r="AU2547" s="12">
        <v>3.6771493757850653</v>
      </c>
      <c r="AV2547" s="12">
        <v>-6.1392888769143994</v>
      </c>
      <c r="AW2547" s="12">
        <v>-23.298542487596425</v>
      </c>
    </row>
    <row r="2548" spans="46:49" x14ac:dyDescent="0.2">
      <c r="AT2548">
        <v>2541</v>
      </c>
      <c r="AU2548" s="12">
        <v>-0.20161405572343558</v>
      </c>
      <c r="AV2548" s="12">
        <v>5.2750274742718561</v>
      </c>
      <c r="AW2548" s="12">
        <v>0.96580030528824612</v>
      </c>
    </row>
    <row r="2549" spans="46:49" x14ac:dyDescent="0.2">
      <c r="AT2549">
        <v>2542</v>
      </c>
      <c r="AU2549" s="12">
        <v>6.1843662728141071</v>
      </c>
      <c r="AV2549" s="12">
        <v>-2.98479342961924</v>
      </c>
      <c r="AW2549" s="12">
        <v>27.252588862801307</v>
      </c>
    </row>
    <row r="2550" spans="46:49" x14ac:dyDescent="0.2">
      <c r="AT2550">
        <v>2543</v>
      </c>
      <c r="AU2550" s="12">
        <v>-5.7278934703787039</v>
      </c>
      <c r="AV2550" s="12">
        <v>-7.2506868413660746</v>
      </c>
      <c r="AW2550" s="12">
        <v>-3.6445501813160024</v>
      </c>
    </row>
    <row r="2551" spans="46:49" x14ac:dyDescent="0.2">
      <c r="AT2551">
        <v>2544</v>
      </c>
      <c r="AU2551" s="12">
        <v>-5.5476022902667088</v>
      </c>
      <c r="AV2551" s="12">
        <v>1.3695302447439599</v>
      </c>
      <c r="AW2551" s="12">
        <v>19.07211720150951</v>
      </c>
    </row>
    <row r="2552" spans="46:49" x14ac:dyDescent="0.2">
      <c r="AT2552">
        <v>2545</v>
      </c>
      <c r="AU2552" s="12">
        <v>-22.884633865424941</v>
      </c>
      <c r="AV2552" s="12">
        <v>-8.3348878882801216</v>
      </c>
      <c r="AW2552" s="12">
        <v>62.769462923995832</v>
      </c>
    </row>
    <row r="2553" spans="46:49" x14ac:dyDescent="0.2">
      <c r="AT2553">
        <v>2546</v>
      </c>
      <c r="AU2553" s="12">
        <v>11.272164538151145</v>
      </c>
      <c r="AV2553" s="12">
        <v>0.54346539308869557</v>
      </c>
      <c r="AW2553" s="12">
        <v>2.8119123957184837</v>
      </c>
    </row>
    <row r="2554" spans="46:49" x14ac:dyDescent="0.2">
      <c r="AT2554">
        <v>2547</v>
      </c>
      <c r="AU2554" s="12">
        <v>-3.8151781013706847</v>
      </c>
      <c r="AV2554" s="12">
        <v>-18.90320380213862</v>
      </c>
      <c r="AW2554" s="12">
        <v>22.177233384801735</v>
      </c>
    </row>
    <row r="2555" spans="46:49" x14ac:dyDescent="0.2">
      <c r="AT2555">
        <v>2548</v>
      </c>
      <c r="AU2555" s="12">
        <v>2.505175924629639</v>
      </c>
      <c r="AV2555" s="12">
        <v>5.457141469519958</v>
      </c>
      <c r="AW2555" s="12">
        <v>23.804469918776803</v>
      </c>
    </row>
    <row r="2556" spans="46:49" x14ac:dyDescent="0.2">
      <c r="AT2556">
        <v>2549</v>
      </c>
      <c r="AU2556" s="12">
        <v>2.0801825006139296</v>
      </c>
      <c r="AV2556" s="12">
        <v>2.9628835097832025</v>
      </c>
      <c r="AW2556" s="12">
        <v>-18.461804194202323</v>
      </c>
    </row>
    <row r="2557" spans="46:49" x14ac:dyDescent="0.2">
      <c r="AT2557">
        <v>2550</v>
      </c>
      <c r="AU2557" s="12">
        <v>-4.4542551269478405</v>
      </c>
      <c r="AV2557" s="12">
        <v>-10.615838789359302</v>
      </c>
      <c r="AW2557" s="12">
        <v>-19.277292756589585</v>
      </c>
    </row>
    <row r="2558" spans="46:49" x14ac:dyDescent="0.2">
      <c r="AT2558">
        <v>2551</v>
      </c>
      <c r="AU2558" s="12">
        <v>-0.70490441883015731</v>
      </c>
      <c r="AV2558" s="12">
        <v>-7.9638495650016976</v>
      </c>
      <c r="AW2558" s="12">
        <v>3.6999561363672702</v>
      </c>
    </row>
    <row r="2559" spans="46:49" x14ac:dyDescent="0.2">
      <c r="AT2559">
        <v>2552</v>
      </c>
      <c r="AU2559" s="12">
        <v>-2.0196622798533075</v>
      </c>
      <c r="AV2559" s="12">
        <v>-132.03967319651926</v>
      </c>
      <c r="AW2559" s="12">
        <v>6.7092251034507857</v>
      </c>
    </row>
    <row r="2560" spans="46:49" x14ac:dyDescent="0.2">
      <c r="AT2560">
        <v>2553</v>
      </c>
      <c r="AU2560" s="12">
        <v>4.7696799723909278</v>
      </c>
      <c r="AV2560" s="12">
        <v>-7.5755723991818016</v>
      </c>
      <c r="AW2560" s="12">
        <v>-8.9668743968276399</v>
      </c>
    </row>
    <row r="2561" spans="46:49" x14ac:dyDescent="0.2">
      <c r="AT2561">
        <v>2554</v>
      </c>
      <c r="AU2561" s="12">
        <v>4.6748652587510238</v>
      </c>
      <c r="AV2561" s="12">
        <v>-18.346411260271115</v>
      </c>
      <c r="AW2561" s="12">
        <v>-2.8709489198927125</v>
      </c>
    </row>
    <row r="2562" spans="46:49" x14ac:dyDescent="0.2">
      <c r="AT2562">
        <v>2555</v>
      </c>
      <c r="AU2562" s="12">
        <v>-7.0026286143786081</v>
      </c>
      <c r="AV2562" s="12">
        <v>12.947741027573006</v>
      </c>
      <c r="AW2562" s="12">
        <v>-6.0505845273164436</v>
      </c>
    </row>
    <row r="2563" spans="46:49" x14ac:dyDescent="0.2">
      <c r="AT2563">
        <v>2556</v>
      </c>
      <c r="AU2563" s="12">
        <v>-0.29846915397703011</v>
      </c>
      <c r="AV2563" s="12">
        <v>-19.678296341390624</v>
      </c>
      <c r="AW2563" s="12">
        <v>-17.826830523311386</v>
      </c>
    </row>
    <row r="2564" spans="46:49" x14ac:dyDescent="0.2">
      <c r="AT2564">
        <v>2557</v>
      </c>
      <c r="AU2564" s="12">
        <v>-5.5562513668350642</v>
      </c>
      <c r="AV2564" s="12">
        <v>54.739945648715256</v>
      </c>
      <c r="AW2564" s="12">
        <v>9.3863497908925932</v>
      </c>
    </row>
    <row r="2565" spans="46:49" x14ac:dyDescent="0.2">
      <c r="AT2565">
        <v>2558</v>
      </c>
      <c r="AU2565" s="12">
        <v>-1.3123838793387836</v>
      </c>
      <c r="AV2565" s="12">
        <v>6.8984036095688639</v>
      </c>
      <c r="AW2565" s="12">
        <v>2.7622560575957866</v>
      </c>
    </row>
    <row r="2566" spans="46:49" x14ac:dyDescent="0.2">
      <c r="AT2566">
        <v>2559</v>
      </c>
      <c r="AU2566" s="12">
        <v>-8.2767792990068809</v>
      </c>
      <c r="AV2566" s="12">
        <v>-8.2535095065014534</v>
      </c>
      <c r="AW2566" s="12">
        <v>-3.9630563948698105</v>
      </c>
    </row>
    <row r="2567" spans="46:49" x14ac:dyDescent="0.2">
      <c r="AT2567">
        <v>2560</v>
      </c>
      <c r="AU2567" s="12">
        <v>2.1240294029616194</v>
      </c>
      <c r="AV2567" s="12">
        <v>-3.1540698743251565</v>
      </c>
      <c r="AW2567" s="12">
        <v>-44.423326771169712</v>
      </c>
    </row>
    <row r="2568" spans="46:49" x14ac:dyDescent="0.2">
      <c r="AT2568">
        <v>2561</v>
      </c>
      <c r="AU2568" s="12">
        <v>7.8167451466278948</v>
      </c>
      <c r="AV2568" s="12">
        <v>-4.1062243672917811</v>
      </c>
      <c r="AW2568" s="12">
        <v>0.64345059042177455</v>
      </c>
    </row>
    <row r="2569" spans="46:49" x14ac:dyDescent="0.2">
      <c r="AT2569">
        <v>2562</v>
      </c>
      <c r="AU2569" s="12">
        <v>-0.5821467395802653</v>
      </c>
      <c r="AV2569" s="12">
        <v>-2.7972171748674435</v>
      </c>
      <c r="AW2569" s="12">
        <v>-18.657654368402625</v>
      </c>
    </row>
    <row r="2570" spans="46:49" x14ac:dyDescent="0.2">
      <c r="AT2570">
        <v>2563</v>
      </c>
      <c r="AU2570" s="12">
        <v>-9.0315640556623258</v>
      </c>
      <c r="AV2570" s="12">
        <v>-75.079324762034332</v>
      </c>
      <c r="AW2570" s="12">
        <v>-13.528535728188888</v>
      </c>
    </row>
    <row r="2571" spans="46:49" x14ac:dyDescent="0.2">
      <c r="AT2571">
        <v>2564</v>
      </c>
      <c r="AU2571" s="12">
        <v>-0.98114716283260139</v>
      </c>
      <c r="AV2571" s="12">
        <v>-25.064315364060089</v>
      </c>
      <c r="AW2571" s="12">
        <v>-4.9196722734038385</v>
      </c>
    </row>
    <row r="2572" spans="46:49" x14ac:dyDescent="0.2">
      <c r="AT2572">
        <v>2565</v>
      </c>
      <c r="AU2572" s="12">
        <v>12.73531147967859</v>
      </c>
      <c r="AV2572" s="12">
        <v>-2.5560211400338702</v>
      </c>
      <c r="AW2572" s="12">
        <v>-10.447371353018552</v>
      </c>
    </row>
    <row r="2573" spans="46:49" x14ac:dyDescent="0.2">
      <c r="AT2573">
        <v>2566</v>
      </c>
      <c r="AU2573" s="12">
        <v>1.6234038026621724</v>
      </c>
      <c r="AV2573" s="12">
        <v>1.2152082051906523</v>
      </c>
      <c r="AW2573" s="12">
        <v>-19.00580521299041</v>
      </c>
    </row>
    <row r="2574" spans="46:49" x14ac:dyDescent="0.2">
      <c r="AT2574">
        <v>2567</v>
      </c>
      <c r="AU2574" s="12">
        <v>-9.7950400147429768</v>
      </c>
      <c r="AV2574" s="12">
        <v>-6.0147416898558435</v>
      </c>
      <c r="AW2574" s="12">
        <v>-8.0933317494566239</v>
      </c>
    </row>
    <row r="2575" spans="46:49" x14ac:dyDescent="0.2">
      <c r="AT2575">
        <v>2568</v>
      </c>
      <c r="AU2575" s="12">
        <v>-2.6994529648324415</v>
      </c>
      <c r="AV2575" s="12">
        <v>-1.129124752141583</v>
      </c>
      <c r="AW2575" s="12">
        <v>18.489030060029599</v>
      </c>
    </row>
    <row r="2576" spans="46:49" x14ac:dyDescent="0.2">
      <c r="AT2576">
        <v>2569</v>
      </c>
      <c r="AU2576" s="12">
        <v>-5.8021164803880936</v>
      </c>
      <c r="AV2576" s="12">
        <v>-34.167889139970512</v>
      </c>
      <c r="AW2576" s="12">
        <v>20.482162789965766</v>
      </c>
    </row>
    <row r="2577" spans="46:49" x14ac:dyDescent="0.2">
      <c r="AT2577">
        <v>2570</v>
      </c>
      <c r="AU2577" s="12">
        <v>-6.2866959867813863</v>
      </c>
      <c r="AV2577" s="12">
        <v>13.428537569299712</v>
      </c>
      <c r="AW2577" s="12">
        <v>28.393072213652651</v>
      </c>
    </row>
    <row r="2578" spans="46:49" x14ac:dyDescent="0.2">
      <c r="AT2578">
        <v>2571</v>
      </c>
      <c r="AU2578" s="12">
        <v>-6.242569079648848</v>
      </c>
      <c r="AV2578" s="12">
        <v>-10.870893491847932</v>
      </c>
      <c r="AW2578" s="12">
        <v>-23.125069132937682</v>
      </c>
    </row>
    <row r="2579" spans="46:49" x14ac:dyDescent="0.2">
      <c r="AT2579">
        <v>2572</v>
      </c>
      <c r="AU2579" s="12">
        <v>-3.036880288205059</v>
      </c>
      <c r="AV2579" s="12">
        <v>10.120672683964694</v>
      </c>
      <c r="AW2579" s="12">
        <v>-36.807353036986797</v>
      </c>
    </row>
    <row r="2580" spans="46:49" x14ac:dyDescent="0.2">
      <c r="AT2580">
        <v>2573</v>
      </c>
      <c r="AU2580" s="12">
        <v>-4.1431732137615027</v>
      </c>
      <c r="AV2580" s="12">
        <v>3.0396902763639537</v>
      </c>
      <c r="AW2580" s="12">
        <v>-84.214464060544742</v>
      </c>
    </row>
    <row r="2581" spans="46:49" x14ac:dyDescent="0.2">
      <c r="AT2581">
        <v>2574</v>
      </c>
      <c r="AU2581" s="12">
        <v>3.4394348151843945</v>
      </c>
      <c r="AV2581" s="12">
        <v>1.2670615782335468</v>
      </c>
      <c r="AW2581" s="12">
        <v>-30.252379343548181</v>
      </c>
    </row>
    <row r="2582" spans="46:49" x14ac:dyDescent="0.2">
      <c r="AT2582">
        <v>2575</v>
      </c>
      <c r="AU2582" s="12">
        <v>4.7906593765236352</v>
      </c>
      <c r="AV2582" s="12">
        <v>-7.6985702572187105</v>
      </c>
      <c r="AW2582" s="12">
        <v>-10.94290406786865</v>
      </c>
    </row>
    <row r="2583" spans="46:49" x14ac:dyDescent="0.2">
      <c r="AT2583">
        <v>2576</v>
      </c>
      <c r="AU2583" s="12">
        <v>-8.3161490146392847</v>
      </c>
      <c r="AV2583" s="12">
        <v>-2.4254751530197787</v>
      </c>
      <c r="AW2583" s="12">
        <v>9.4129148990715201</v>
      </c>
    </row>
    <row r="2584" spans="46:49" x14ac:dyDescent="0.2">
      <c r="AT2584">
        <v>2577</v>
      </c>
      <c r="AU2584" s="12">
        <v>6.7458283591625197</v>
      </c>
      <c r="AV2584" s="12">
        <v>-23.033872407856908</v>
      </c>
      <c r="AW2584" s="12">
        <v>-5.7565439089564086</v>
      </c>
    </row>
    <row r="2585" spans="46:49" x14ac:dyDescent="0.2">
      <c r="AT2585">
        <v>2578</v>
      </c>
      <c r="AU2585" s="12">
        <v>7.8497435590703857</v>
      </c>
      <c r="AV2585" s="12">
        <v>2.3815675701396648</v>
      </c>
      <c r="AW2585" s="12">
        <v>-24.351280422855691</v>
      </c>
    </row>
    <row r="2586" spans="46:49" x14ac:dyDescent="0.2">
      <c r="AT2586">
        <v>2579</v>
      </c>
      <c r="AU2586" s="12">
        <v>-1.1160036696143574</v>
      </c>
      <c r="AV2586" s="12">
        <v>9.8150194616540585</v>
      </c>
      <c r="AW2586" s="12">
        <v>11.584095104613642</v>
      </c>
    </row>
    <row r="2587" spans="46:49" x14ac:dyDescent="0.2">
      <c r="AT2587">
        <v>2580</v>
      </c>
      <c r="AU2587" s="12">
        <v>4.9813994430380735</v>
      </c>
      <c r="AV2587" s="12">
        <v>-32.838979392389987</v>
      </c>
      <c r="AW2587" s="12">
        <v>-1.0876768354336515</v>
      </c>
    </row>
    <row r="2588" spans="46:49" x14ac:dyDescent="0.2">
      <c r="AT2588">
        <v>2581</v>
      </c>
      <c r="AU2588" s="12">
        <v>2.5008151534514207</v>
      </c>
      <c r="AV2588" s="12">
        <v>12.857377086398374</v>
      </c>
      <c r="AW2588" s="12">
        <v>-21.021971858912952</v>
      </c>
    </row>
    <row r="2589" spans="46:49" x14ac:dyDescent="0.2">
      <c r="AT2589">
        <v>2582</v>
      </c>
      <c r="AU2589" s="12">
        <v>-1.5873203433624055</v>
      </c>
      <c r="AV2589" s="12">
        <v>6.5790150081296144</v>
      </c>
      <c r="AW2589" s="12">
        <v>14.132260435799168</v>
      </c>
    </row>
    <row r="2590" spans="46:49" x14ac:dyDescent="0.2">
      <c r="AT2590">
        <v>2583</v>
      </c>
      <c r="AU2590" s="12">
        <v>10.60642812678695</v>
      </c>
      <c r="AV2590" s="12">
        <v>1.655722039314274</v>
      </c>
      <c r="AW2590" s="12">
        <v>-16.063212793207612</v>
      </c>
    </row>
    <row r="2591" spans="46:49" x14ac:dyDescent="0.2">
      <c r="AT2591">
        <v>2584</v>
      </c>
      <c r="AU2591" s="12">
        <v>-42.678343191244871</v>
      </c>
      <c r="AV2591" s="12">
        <v>8.5237556236219891</v>
      </c>
      <c r="AW2591" s="12">
        <v>10.8488626302565</v>
      </c>
    </row>
    <row r="2592" spans="46:49" x14ac:dyDescent="0.2">
      <c r="AT2592">
        <v>2585</v>
      </c>
      <c r="AU2592" s="12">
        <v>17.367994100619526</v>
      </c>
      <c r="AV2592" s="12">
        <v>1.0392549051930946</v>
      </c>
      <c r="AW2592" s="12">
        <v>-13.296833606396593</v>
      </c>
    </row>
    <row r="2593" spans="46:49" x14ac:dyDescent="0.2">
      <c r="AT2593">
        <v>2586</v>
      </c>
      <c r="AU2593" s="12">
        <v>-3.7210892418356143</v>
      </c>
      <c r="AV2593" s="12">
        <v>-21.74097160705098</v>
      </c>
      <c r="AW2593" s="12">
        <v>-17.136417421050517</v>
      </c>
    </row>
    <row r="2594" spans="46:49" x14ac:dyDescent="0.2">
      <c r="AT2594">
        <v>2587</v>
      </c>
      <c r="AU2594" s="12">
        <v>2.0097155273987228</v>
      </c>
      <c r="AV2594" s="12">
        <v>1.7807532059846101</v>
      </c>
      <c r="AW2594" s="12">
        <v>-11.783104448071866</v>
      </c>
    </row>
    <row r="2595" spans="46:49" x14ac:dyDescent="0.2">
      <c r="AT2595">
        <v>2588</v>
      </c>
      <c r="AU2595" s="12">
        <v>-1.6741663387799131</v>
      </c>
      <c r="AV2595" s="12">
        <v>-11.765124369137499</v>
      </c>
      <c r="AW2595" s="12">
        <v>-2.0804519227153309</v>
      </c>
    </row>
    <row r="2596" spans="46:49" x14ac:dyDescent="0.2">
      <c r="AT2596">
        <v>2589</v>
      </c>
      <c r="AU2596" s="12">
        <v>-1.0242053816602465</v>
      </c>
      <c r="AV2596" s="12">
        <v>-13.40778768540051</v>
      </c>
      <c r="AW2596" s="12">
        <v>13.188449196066699</v>
      </c>
    </row>
    <row r="2597" spans="46:49" x14ac:dyDescent="0.2">
      <c r="AT2597">
        <v>2590</v>
      </c>
      <c r="AU2597" s="12">
        <v>-14.023916923294241</v>
      </c>
      <c r="AV2597" s="12">
        <v>2.6545907772533806</v>
      </c>
      <c r="AW2597" s="12">
        <v>0.23077231394582717</v>
      </c>
    </row>
    <row r="2598" spans="46:49" x14ac:dyDescent="0.2">
      <c r="AT2598">
        <v>2591</v>
      </c>
      <c r="AU2598" s="12">
        <v>6.2526353634029492</v>
      </c>
      <c r="AV2598" s="12">
        <v>-19.040556622018652</v>
      </c>
      <c r="AW2598" s="12">
        <v>-5.0327514137214262</v>
      </c>
    </row>
    <row r="2599" spans="46:49" x14ac:dyDescent="0.2">
      <c r="AT2599">
        <v>2592</v>
      </c>
      <c r="AU2599" s="12">
        <v>8.2880986285097684</v>
      </c>
      <c r="AV2599" s="12">
        <v>-7.1242166761250365</v>
      </c>
      <c r="AW2599" s="12">
        <v>-30.036306006635996</v>
      </c>
    </row>
    <row r="2600" spans="46:49" x14ac:dyDescent="0.2">
      <c r="AT2600">
        <v>2593</v>
      </c>
      <c r="AU2600" s="12">
        <v>-4.5963975733185807</v>
      </c>
      <c r="AV2600" s="12">
        <v>7.8617479043918559</v>
      </c>
      <c r="AW2600" s="12">
        <v>-14.406736766949525</v>
      </c>
    </row>
    <row r="2601" spans="46:49" x14ac:dyDescent="0.2">
      <c r="AT2601">
        <v>2594</v>
      </c>
      <c r="AU2601" s="12">
        <v>-3.4405953884203666</v>
      </c>
      <c r="AV2601" s="12">
        <v>-0.60431789152982973</v>
      </c>
      <c r="AW2601" s="12">
        <v>-13.648952392905148</v>
      </c>
    </row>
    <row r="2602" spans="46:49" x14ac:dyDescent="0.2">
      <c r="AT2602">
        <v>2595</v>
      </c>
      <c r="AU2602" s="12">
        <v>-19.360204062555528</v>
      </c>
      <c r="AV2602" s="12">
        <v>-4.6401633478212894</v>
      </c>
      <c r="AW2602" s="12">
        <v>-7.1953069635356002</v>
      </c>
    </row>
    <row r="2603" spans="46:49" x14ac:dyDescent="0.2">
      <c r="AT2603">
        <v>2596</v>
      </c>
      <c r="AU2603" s="12">
        <v>7.4052497098828374</v>
      </c>
      <c r="AV2603" s="12">
        <v>-2.3275670237235468</v>
      </c>
      <c r="AW2603" s="12">
        <v>-11.385923907087887</v>
      </c>
    </row>
    <row r="2604" spans="46:49" x14ac:dyDescent="0.2">
      <c r="AT2604">
        <v>2597</v>
      </c>
      <c r="AU2604" s="12">
        <v>2.355662810633278</v>
      </c>
      <c r="AV2604" s="12">
        <v>2.1507531863377358</v>
      </c>
      <c r="AW2604" s="12">
        <v>6.3935349752426047</v>
      </c>
    </row>
    <row r="2605" spans="46:49" x14ac:dyDescent="0.2">
      <c r="AT2605">
        <v>2598</v>
      </c>
      <c r="AU2605" s="12">
        <v>-5.0526871677712757</v>
      </c>
      <c r="AV2605" s="12">
        <v>-12.129536188851221</v>
      </c>
      <c r="AW2605" s="12">
        <v>-27.1874461903334</v>
      </c>
    </row>
    <row r="2606" spans="46:49" x14ac:dyDescent="0.2">
      <c r="AT2606">
        <v>2599</v>
      </c>
      <c r="AU2606" s="12">
        <v>-3.0298045613777176</v>
      </c>
      <c r="AV2606" s="12">
        <v>11.830910184770518</v>
      </c>
      <c r="AW2606" s="12">
        <v>9.7577291891538742</v>
      </c>
    </row>
    <row r="2607" spans="46:49" x14ac:dyDescent="0.2">
      <c r="AT2607">
        <v>2600</v>
      </c>
      <c r="AU2607" s="12">
        <v>-1.9125212478776157</v>
      </c>
      <c r="AV2607" s="12">
        <v>-14.822213813545382</v>
      </c>
      <c r="AW2607" s="12">
        <v>-24.09837618058403</v>
      </c>
    </row>
    <row r="2608" spans="46:49" x14ac:dyDescent="0.2">
      <c r="AT2608">
        <v>2601</v>
      </c>
      <c r="AU2608" s="12">
        <v>7.6742613414268412E-2</v>
      </c>
      <c r="AV2608" s="12">
        <v>-37.915631857777079</v>
      </c>
      <c r="AW2608" s="12">
        <v>12.830252246663642</v>
      </c>
    </row>
    <row r="2609" spans="46:49" x14ac:dyDescent="0.2">
      <c r="AT2609">
        <v>2602</v>
      </c>
      <c r="AU2609" s="12">
        <v>7.8378907689096486</v>
      </c>
      <c r="AV2609" s="12">
        <v>-6.9614905437503545</v>
      </c>
      <c r="AW2609" s="12">
        <v>-18.885238133249977</v>
      </c>
    </row>
    <row r="2610" spans="46:49" x14ac:dyDescent="0.2">
      <c r="AT2610">
        <v>2603</v>
      </c>
      <c r="AU2610" s="12">
        <v>-2.6174572417902047</v>
      </c>
      <c r="AV2610" s="12">
        <v>-3.3520694088140193</v>
      </c>
      <c r="AW2610" s="12">
        <v>-96.98409646658105</v>
      </c>
    </row>
    <row r="2611" spans="46:49" x14ac:dyDescent="0.2">
      <c r="AT2611">
        <v>2604</v>
      </c>
      <c r="AU2611" s="12">
        <v>-2.5001775136148008</v>
      </c>
      <c r="AV2611" s="12">
        <v>3.3395152419129945</v>
      </c>
      <c r="AW2611" s="12">
        <v>-16.640718266073396</v>
      </c>
    </row>
    <row r="2612" spans="46:49" x14ac:dyDescent="0.2">
      <c r="AT2612">
        <v>2605</v>
      </c>
      <c r="AU2612" s="12">
        <v>-1.0478169870065854</v>
      </c>
      <c r="AV2612" s="12">
        <v>1.7146684971975232</v>
      </c>
      <c r="AW2612" s="12">
        <v>-18.535885745606194</v>
      </c>
    </row>
    <row r="2613" spans="46:49" x14ac:dyDescent="0.2">
      <c r="AT2613">
        <v>2606</v>
      </c>
      <c r="AU2613" s="12">
        <v>4.3829866950497394</v>
      </c>
      <c r="AV2613" s="12">
        <v>-1.1306989349687018</v>
      </c>
      <c r="AW2613" s="12">
        <v>-15.271107074781071</v>
      </c>
    </row>
    <row r="2614" spans="46:49" x14ac:dyDescent="0.2">
      <c r="AT2614">
        <v>2607</v>
      </c>
      <c r="AU2614" s="12">
        <v>1.2624392131234603</v>
      </c>
      <c r="AV2614" s="12">
        <v>-17.478149037824828</v>
      </c>
      <c r="AW2614" s="12">
        <v>7.2414857492127416</v>
      </c>
    </row>
    <row r="2615" spans="46:49" x14ac:dyDescent="0.2">
      <c r="AT2615">
        <v>2608</v>
      </c>
      <c r="AU2615" s="12">
        <v>1.5204407564648443</v>
      </c>
      <c r="AV2615" s="12">
        <v>-10.187354694470725</v>
      </c>
      <c r="AW2615" s="12">
        <v>14.323705900697203</v>
      </c>
    </row>
    <row r="2616" spans="46:49" x14ac:dyDescent="0.2">
      <c r="AT2616">
        <v>2609</v>
      </c>
      <c r="AU2616" s="12">
        <v>-0.44324771040548211</v>
      </c>
      <c r="AV2616" s="12">
        <v>9.6350438461100456</v>
      </c>
      <c r="AW2616" s="12">
        <v>-10.261443272914693</v>
      </c>
    </row>
    <row r="2617" spans="46:49" x14ac:dyDescent="0.2">
      <c r="AT2617">
        <v>2610</v>
      </c>
      <c r="AU2617" s="12">
        <v>0.48200302524261346</v>
      </c>
      <c r="AV2617" s="12">
        <v>-4.1497032262630036</v>
      </c>
      <c r="AW2617" s="12">
        <v>5.2767762797238662</v>
      </c>
    </row>
    <row r="2618" spans="46:49" x14ac:dyDescent="0.2">
      <c r="AT2618">
        <v>2611</v>
      </c>
      <c r="AU2618" s="12">
        <v>0.44298450770533132</v>
      </c>
      <c r="AV2618" s="12">
        <v>35.093159902347459</v>
      </c>
      <c r="AW2618" s="12">
        <v>11.124538624958921</v>
      </c>
    </row>
    <row r="2619" spans="46:49" x14ac:dyDescent="0.2">
      <c r="AT2619">
        <v>2612</v>
      </c>
      <c r="AU2619" s="12">
        <v>6.4908903087288961</v>
      </c>
      <c r="AV2619" s="12">
        <v>-48.875499685261325</v>
      </c>
      <c r="AW2619" s="12">
        <v>1.0165833868416598</v>
      </c>
    </row>
    <row r="2620" spans="46:49" x14ac:dyDescent="0.2">
      <c r="AT2620">
        <v>2613</v>
      </c>
      <c r="AU2620" s="12">
        <v>4.2011170570113388</v>
      </c>
      <c r="AV2620" s="12">
        <v>-26.409711003942121</v>
      </c>
      <c r="AW2620" s="12">
        <v>-52.497958762263778</v>
      </c>
    </row>
    <row r="2621" spans="46:49" x14ac:dyDescent="0.2">
      <c r="AT2621">
        <v>2614</v>
      </c>
      <c r="AU2621" s="12">
        <v>-9.9956924573800357E-2</v>
      </c>
      <c r="AV2621" s="12">
        <v>7.7905415219944638</v>
      </c>
      <c r="AW2621" s="12">
        <v>-29.072804487761477</v>
      </c>
    </row>
    <row r="2622" spans="46:49" x14ac:dyDescent="0.2">
      <c r="AT2622">
        <v>2615</v>
      </c>
      <c r="AU2622" s="12">
        <v>-13.179223043896238</v>
      </c>
      <c r="AV2622" s="12">
        <v>-16.744675255830412</v>
      </c>
      <c r="AW2622" s="12">
        <v>-21.999164342180237</v>
      </c>
    </row>
    <row r="2623" spans="46:49" x14ac:dyDescent="0.2">
      <c r="AT2623">
        <v>2616</v>
      </c>
      <c r="AU2623" s="12">
        <v>-8.1214884876771976</v>
      </c>
      <c r="AV2623" s="12">
        <v>2.2163474102405871</v>
      </c>
      <c r="AW2623" s="12">
        <v>7.2386327473319518</v>
      </c>
    </row>
    <row r="2624" spans="46:49" x14ac:dyDescent="0.2">
      <c r="AT2624">
        <v>2617</v>
      </c>
      <c r="AU2624" s="12">
        <v>-14.085997950394328</v>
      </c>
      <c r="AV2624" s="12">
        <v>-3.956535875938187</v>
      </c>
      <c r="AW2624" s="12">
        <v>1.9777146309191369</v>
      </c>
    </row>
    <row r="2625" spans="46:49" x14ac:dyDescent="0.2">
      <c r="AT2625">
        <v>2618</v>
      </c>
      <c r="AU2625" s="12">
        <v>1.8500376771601399</v>
      </c>
      <c r="AV2625" s="12">
        <v>-13.340201662041993</v>
      </c>
      <c r="AW2625" s="12">
        <v>-12.051451288092755</v>
      </c>
    </row>
    <row r="2626" spans="46:49" x14ac:dyDescent="0.2">
      <c r="AT2626">
        <v>2619</v>
      </c>
      <c r="AU2626" s="12">
        <v>-4.4635151557863608</v>
      </c>
      <c r="AV2626" s="12">
        <v>7.1233723078121693</v>
      </c>
      <c r="AW2626" s="12">
        <v>-46.71129118604351</v>
      </c>
    </row>
    <row r="2627" spans="46:49" x14ac:dyDescent="0.2">
      <c r="AT2627">
        <v>2620</v>
      </c>
      <c r="AU2627" s="12">
        <v>-26.150426716382761</v>
      </c>
      <c r="AV2627" s="12">
        <v>-2.2542059833642636</v>
      </c>
      <c r="AW2627" s="12">
        <v>24.454754262615033</v>
      </c>
    </row>
    <row r="2628" spans="46:49" x14ac:dyDescent="0.2">
      <c r="AT2628">
        <v>2621</v>
      </c>
      <c r="AU2628" s="12">
        <v>-0.51258210939093884</v>
      </c>
      <c r="AV2628" s="12">
        <v>2.9783412366246149</v>
      </c>
      <c r="AW2628" s="12">
        <v>-12.944520244412812</v>
      </c>
    </row>
    <row r="2629" spans="46:49" x14ac:dyDescent="0.2">
      <c r="AT2629">
        <v>2622</v>
      </c>
      <c r="AU2629" s="12">
        <v>3.888473859007719</v>
      </c>
      <c r="AV2629" s="12">
        <v>-0.87977085040985525</v>
      </c>
      <c r="AW2629" s="12">
        <v>-113.71042818254405</v>
      </c>
    </row>
    <row r="2630" spans="46:49" x14ac:dyDescent="0.2">
      <c r="AT2630">
        <v>2623</v>
      </c>
      <c r="AU2630" s="12">
        <v>-7.3878057529766199</v>
      </c>
      <c r="AV2630" s="12">
        <v>3.4562295863817809</v>
      </c>
      <c r="AW2630" s="12">
        <v>29.863801986207616</v>
      </c>
    </row>
    <row r="2631" spans="46:49" x14ac:dyDescent="0.2">
      <c r="AT2631">
        <v>2624</v>
      </c>
      <c r="AU2631" s="12">
        <v>2.7298433187793507</v>
      </c>
      <c r="AV2631" s="12">
        <v>-4.9687893846026672</v>
      </c>
      <c r="AW2631" s="12">
        <v>-19.078396391677799</v>
      </c>
    </row>
    <row r="2632" spans="46:49" x14ac:dyDescent="0.2">
      <c r="AT2632">
        <v>2625</v>
      </c>
      <c r="AU2632" s="12">
        <v>-7.853555794204917</v>
      </c>
      <c r="AV2632" s="12">
        <v>-12.622514027811567</v>
      </c>
      <c r="AW2632" s="12">
        <v>-13.163145372341281</v>
      </c>
    </row>
    <row r="2633" spans="46:49" x14ac:dyDescent="0.2">
      <c r="AT2633">
        <v>2626</v>
      </c>
      <c r="AU2633" s="12">
        <v>-2.9764138201281831</v>
      </c>
      <c r="AV2633" s="12">
        <v>16.49721370561317</v>
      </c>
      <c r="AW2633" s="12">
        <v>4.2488281240241887</v>
      </c>
    </row>
    <row r="2634" spans="46:49" x14ac:dyDescent="0.2">
      <c r="AT2634">
        <v>2627</v>
      </c>
      <c r="AU2634" s="12">
        <v>27.816717327086376</v>
      </c>
      <c r="AV2634" s="12">
        <v>-15.700268000974686</v>
      </c>
      <c r="AW2634" s="12">
        <v>-8.5501151690782677</v>
      </c>
    </row>
    <row r="2635" spans="46:49" x14ac:dyDescent="0.2">
      <c r="AT2635">
        <v>2628</v>
      </c>
      <c r="AU2635" s="12">
        <v>3.5994406706203601</v>
      </c>
      <c r="AV2635" s="12">
        <v>-36.104885487021505</v>
      </c>
      <c r="AW2635" s="12">
        <v>-41.308135700927714</v>
      </c>
    </row>
    <row r="2636" spans="46:49" x14ac:dyDescent="0.2">
      <c r="AT2636">
        <v>2629</v>
      </c>
      <c r="AU2636" s="12">
        <v>-3.0477088759025985</v>
      </c>
      <c r="AV2636" s="12">
        <v>-10.001890642841342</v>
      </c>
      <c r="AW2636" s="12">
        <v>-15.361007763672843</v>
      </c>
    </row>
    <row r="2637" spans="46:49" x14ac:dyDescent="0.2">
      <c r="AT2637">
        <v>2630</v>
      </c>
      <c r="AU2637" s="12">
        <v>-2.2312019263455452</v>
      </c>
      <c r="AV2637" s="12">
        <v>-20.868166021315805</v>
      </c>
      <c r="AW2637" s="12">
        <v>-36.659797471723166</v>
      </c>
    </row>
    <row r="2638" spans="46:49" x14ac:dyDescent="0.2">
      <c r="AT2638">
        <v>2631</v>
      </c>
      <c r="AU2638" s="12">
        <v>4.096094358839812</v>
      </c>
      <c r="AV2638" s="12">
        <v>11.845089736402969</v>
      </c>
      <c r="AW2638" s="12">
        <v>-10.962894663448102</v>
      </c>
    </row>
    <row r="2639" spans="46:49" x14ac:dyDescent="0.2">
      <c r="AT2639">
        <v>2632</v>
      </c>
      <c r="AU2639" s="12">
        <v>-19.204530241224237</v>
      </c>
      <c r="AV2639" s="12">
        <v>-19.332086602395801</v>
      </c>
      <c r="AW2639" s="12">
        <v>-10.565042305982889</v>
      </c>
    </row>
    <row r="2640" spans="46:49" x14ac:dyDescent="0.2">
      <c r="AT2640">
        <v>2633</v>
      </c>
      <c r="AU2640" s="12">
        <v>-6.2834769949369349</v>
      </c>
      <c r="AV2640" s="12">
        <v>-5.9871566746507376</v>
      </c>
      <c r="AW2640" s="12">
        <v>-6.3410166632553748</v>
      </c>
    </row>
    <row r="2641" spans="46:49" x14ac:dyDescent="0.2">
      <c r="AT2641">
        <v>2634</v>
      </c>
      <c r="AU2641" s="12">
        <v>10.119456056790119</v>
      </c>
      <c r="AV2641" s="12">
        <v>-9.6866590924877833</v>
      </c>
      <c r="AW2641" s="12">
        <v>-9.7120474006048969</v>
      </c>
    </row>
    <row r="2642" spans="46:49" x14ac:dyDescent="0.2">
      <c r="AT2642">
        <v>2635</v>
      </c>
      <c r="AU2642" s="12">
        <v>0.7618527331163315</v>
      </c>
      <c r="AV2642" s="12">
        <v>-46.695989929835797</v>
      </c>
      <c r="AW2642" s="12">
        <v>10.912017794409918</v>
      </c>
    </row>
    <row r="2643" spans="46:49" x14ac:dyDescent="0.2">
      <c r="AT2643">
        <v>2636</v>
      </c>
      <c r="AU2643" s="12">
        <v>-3.030348176424468</v>
      </c>
      <c r="AV2643" s="12">
        <v>3.284882143225635</v>
      </c>
      <c r="AW2643" s="12">
        <v>-52.386509388996984</v>
      </c>
    </row>
    <row r="2644" spans="46:49" x14ac:dyDescent="0.2">
      <c r="AT2644">
        <v>2637</v>
      </c>
      <c r="AU2644" s="12">
        <v>4.707102845738647</v>
      </c>
      <c r="AV2644" s="12">
        <v>13.958112198530825</v>
      </c>
      <c r="AW2644" s="12">
        <v>-52.264627165292666</v>
      </c>
    </row>
    <row r="2645" spans="46:49" x14ac:dyDescent="0.2">
      <c r="AT2645">
        <v>2638</v>
      </c>
      <c r="AU2645" s="12">
        <v>-4.344394242768983</v>
      </c>
      <c r="AV2645" s="12">
        <v>-11.152762403462246</v>
      </c>
      <c r="AW2645" s="12">
        <v>59.356641224994377</v>
      </c>
    </row>
    <row r="2646" spans="46:49" x14ac:dyDescent="0.2">
      <c r="AT2646">
        <v>2639</v>
      </c>
      <c r="AU2646" s="12">
        <v>2.3998342083231048</v>
      </c>
      <c r="AV2646" s="12">
        <v>0.98305982454383234</v>
      </c>
      <c r="AW2646" s="12">
        <v>10.980994941173099</v>
      </c>
    </row>
    <row r="2647" spans="46:49" x14ac:dyDescent="0.2">
      <c r="AT2647">
        <v>2640</v>
      </c>
      <c r="AU2647" s="12">
        <v>-1.1031815141824153</v>
      </c>
      <c r="AV2647" s="12">
        <v>0.55366005305282873</v>
      </c>
      <c r="AW2647" s="12">
        <v>-39.094986938619272</v>
      </c>
    </row>
    <row r="2648" spans="46:49" x14ac:dyDescent="0.2">
      <c r="AT2648">
        <v>2641</v>
      </c>
      <c r="AU2648" s="12">
        <v>-5.0456992168540884</v>
      </c>
      <c r="AV2648" s="12">
        <v>-4.1470496737210878</v>
      </c>
      <c r="AW2648" s="12">
        <v>16.80953162269633</v>
      </c>
    </row>
    <row r="2649" spans="46:49" x14ac:dyDescent="0.2">
      <c r="AT2649">
        <v>2642</v>
      </c>
      <c r="AU2649" s="12">
        <v>2.9626537352505049</v>
      </c>
      <c r="AV2649" s="12">
        <v>-2.4355092474869324</v>
      </c>
      <c r="AW2649" s="12">
        <v>6.4615495056092005</v>
      </c>
    </row>
    <row r="2650" spans="46:49" x14ac:dyDescent="0.2">
      <c r="AT2650">
        <v>2643</v>
      </c>
      <c r="AU2650" s="12">
        <v>-5.054354054479524</v>
      </c>
      <c r="AV2650" s="12">
        <v>6.8097434029205832</v>
      </c>
      <c r="AW2650" s="12">
        <v>16.341756515403478</v>
      </c>
    </row>
    <row r="2651" spans="46:49" x14ac:dyDescent="0.2">
      <c r="AT2651">
        <v>2644</v>
      </c>
      <c r="AU2651" s="12">
        <v>-3.0606753683817924</v>
      </c>
      <c r="AV2651" s="12">
        <v>-3.8520513287122227</v>
      </c>
      <c r="AW2651" s="12">
        <v>-9.0122077694849061</v>
      </c>
    </row>
    <row r="2652" spans="46:49" x14ac:dyDescent="0.2">
      <c r="AT2652">
        <v>2645</v>
      </c>
      <c r="AU2652" s="12">
        <v>-7.8808606406109121</v>
      </c>
      <c r="AV2652" s="12">
        <v>5.1713755535092396</v>
      </c>
      <c r="AW2652" s="12">
        <v>-18.08053496809119</v>
      </c>
    </row>
    <row r="2653" spans="46:49" x14ac:dyDescent="0.2">
      <c r="AT2653">
        <v>2646</v>
      </c>
      <c r="AU2653" s="12">
        <v>3.6384740139041916</v>
      </c>
      <c r="AV2653" s="12">
        <v>-17.689636275918748</v>
      </c>
      <c r="AW2653" s="12">
        <v>-7.9855010386074792</v>
      </c>
    </row>
    <row r="2654" spans="46:49" x14ac:dyDescent="0.2">
      <c r="AT2654">
        <v>2647</v>
      </c>
      <c r="AU2654" s="12">
        <v>-8.9938546766104341</v>
      </c>
      <c r="AV2654" s="12">
        <v>-18.948568446791114</v>
      </c>
      <c r="AW2654" s="12">
        <v>-21.649778602517468</v>
      </c>
    </row>
    <row r="2655" spans="46:49" x14ac:dyDescent="0.2">
      <c r="AT2655">
        <v>2648</v>
      </c>
      <c r="AU2655" s="12">
        <v>-16.54481626365676</v>
      </c>
      <c r="AV2655" s="12">
        <v>10.419978254640792</v>
      </c>
      <c r="AW2655" s="12">
        <v>54.238346452113184</v>
      </c>
    </row>
    <row r="2656" spans="46:49" x14ac:dyDescent="0.2">
      <c r="AT2656">
        <v>2649</v>
      </c>
      <c r="AU2656" s="12">
        <v>5.1501752447224209</v>
      </c>
      <c r="AV2656" s="12">
        <v>5.8035170328750176</v>
      </c>
      <c r="AW2656" s="12">
        <v>-37.459624177266832</v>
      </c>
    </row>
    <row r="2657" spans="46:49" x14ac:dyDescent="0.2">
      <c r="AT2657">
        <v>2650</v>
      </c>
      <c r="AU2657" s="12">
        <v>0.60616007936249139</v>
      </c>
      <c r="AV2657" s="12">
        <v>9.2862710269288051</v>
      </c>
      <c r="AW2657" s="12">
        <v>11.046054550960569</v>
      </c>
    </row>
    <row r="2658" spans="46:49" x14ac:dyDescent="0.2">
      <c r="AT2658">
        <v>2651</v>
      </c>
      <c r="AU2658" s="12">
        <v>3.9356003517438878</v>
      </c>
      <c r="AV2658" s="12">
        <v>4.2877349821480708</v>
      </c>
      <c r="AW2658" s="12">
        <v>-1.7941110295898057</v>
      </c>
    </row>
    <row r="2659" spans="46:49" x14ac:dyDescent="0.2">
      <c r="AT2659">
        <v>2652</v>
      </c>
      <c r="AU2659" s="12">
        <v>14.911156369053662</v>
      </c>
      <c r="AV2659" s="12">
        <v>13.951189715491742</v>
      </c>
      <c r="AW2659" s="12">
        <v>-22.752732849808179</v>
      </c>
    </row>
    <row r="2660" spans="46:49" x14ac:dyDescent="0.2">
      <c r="AT2660">
        <v>2653</v>
      </c>
      <c r="AU2660" s="12">
        <v>-1.1320846266425291</v>
      </c>
      <c r="AV2660" s="12">
        <v>-15.231840802940313</v>
      </c>
      <c r="AW2660" s="12">
        <v>-11.150175368176455</v>
      </c>
    </row>
    <row r="2661" spans="46:49" x14ac:dyDescent="0.2">
      <c r="AT2661">
        <v>2654</v>
      </c>
      <c r="AU2661" s="12">
        <v>-1.4691796723525115</v>
      </c>
      <c r="AV2661" s="12">
        <v>-12.185243543564727</v>
      </c>
      <c r="AW2661" s="12">
        <v>17.769079351027212</v>
      </c>
    </row>
    <row r="2662" spans="46:49" x14ac:dyDescent="0.2">
      <c r="AT2662">
        <v>2655</v>
      </c>
      <c r="AU2662" s="12">
        <v>-12.869628591010585</v>
      </c>
      <c r="AV2662" s="12">
        <v>5.4801205508297892</v>
      </c>
      <c r="AW2662" s="12">
        <v>-2.3016003487107186</v>
      </c>
    </row>
    <row r="2663" spans="46:49" x14ac:dyDescent="0.2">
      <c r="AT2663">
        <v>2656</v>
      </c>
      <c r="AU2663" s="12">
        <v>3.590190161632755</v>
      </c>
      <c r="AV2663" s="12">
        <v>-19.084059375796368</v>
      </c>
      <c r="AW2663" s="12">
        <v>1.8313966167065492</v>
      </c>
    </row>
    <row r="2664" spans="46:49" x14ac:dyDescent="0.2">
      <c r="AT2664">
        <v>2657</v>
      </c>
      <c r="AU2664" s="12">
        <v>2.0562797170915843</v>
      </c>
      <c r="AV2664" s="12">
        <v>-50.157116083143968</v>
      </c>
      <c r="AW2664" s="12">
        <v>-15.875458517080874</v>
      </c>
    </row>
    <row r="2665" spans="46:49" x14ac:dyDescent="0.2">
      <c r="AT2665">
        <v>2658</v>
      </c>
      <c r="AU2665" s="12">
        <v>3.8381308498637092</v>
      </c>
      <c r="AV2665" s="12">
        <v>-10.941146664935955</v>
      </c>
      <c r="AW2665" s="12">
        <v>-8.8845994896089557</v>
      </c>
    </row>
    <row r="2666" spans="46:49" x14ac:dyDescent="0.2">
      <c r="AT2666">
        <v>2659</v>
      </c>
      <c r="AU2666" s="12">
        <v>-12.170760155315861</v>
      </c>
      <c r="AV2666" s="12">
        <v>-136.34792333951313</v>
      </c>
      <c r="AW2666" s="12">
        <v>31.592717793180558</v>
      </c>
    </row>
    <row r="2667" spans="46:49" x14ac:dyDescent="0.2">
      <c r="AT2667">
        <v>2660</v>
      </c>
      <c r="AU2667" s="12">
        <v>-0.58908163525581714</v>
      </c>
      <c r="AV2667" s="12">
        <v>-1.5893672132011642E-2</v>
      </c>
      <c r="AW2667" s="12">
        <v>-11.101463514356627</v>
      </c>
    </row>
    <row r="2668" spans="46:49" x14ac:dyDescent="0.2">
      <c r="AT2668">
        <v>2661</v>
      </c>
      <c r="AU2668" s="12">
        <v>-5.915055658004631</v>
      </c>
      <c r="AV2668" s="12">
        <v>-8.9623512589895959</v>
      </c>
      <c r="AW2668" s="12">
        <v>-1.7810802027167771</v>
      </c>
    </row>
    <row r="2669" spans="46:49" x14ac:dyDescent="0.2">
      <c r="AT2669">
        <v>2662</v>
      </c>
      <c r="AU2669" s="12">
        <v>-1.6726607183016184</v>
      </c>
      <c r="AV2669" s="12">
        <v>-7.957375076708801</v>
      </c>
      <c r="AW2669" s="12">
        <v>-34.299379078702735</v>
      </c>
    </row>
    <row r="2670" spans="46:49" x14ac:dyDescent="0.2">
      <c r="AT2670">
        <v>2663</v>
      </c>
      <c r="AU2670" s="12">
        <v>3.1579867600761178</v>
      </c>
      <c r="AV2670" s="12">
        <v>-21.038257753559286</v>
      </c>
      <c r="AW2670" s="12">
        <v>-19.929765611493867</v>
      </c>
    </row>
    <row r="2671" spans="46:49" x14ac:dyDescent="0.2">
      <c r="AT2671">
        <v>2664</v>
      </c>
      <c r="AU2671" s="12">
        <v>0.92507074982147897</v>
      </c>
      <c r="AV2671" s="12">
        <v>0.86391344200935649</v>
      </c>
      <c r="AW2671" s="12">
        <v>11.613689240519776</v>
      </c>
    </row>
    <row r="2672" spans="46:49" x14ac:dyDescent="0.2">
      <c r="AT2672">
        <v>2665</v>
      </c>
      <c r="AU2672" s="12">
        <v>-2.921572636894068</v>
      </c>
      <c r="AV2672" s="12">
        <v>6.9187062400456396</v>
      </c>
      <c r="AW2672" s="12">
        <v>18.66269193355425</v>
      </c>
    </row>
    <row r="2673" spans="46:49" x14ac:dyDescent="0.2">
      <c r="AT2673">
        <v>2666</v>
      </c>
      <c r="AU2673" s="12">
        <v>2.8064938378519293</v>
      </c>
      <c r="AV2673" s="12">
        <v>-26.211148802508422</v>
      </c>
      <c r="AW2673" s="12">
        <v>-74.171562288351936</v>
      </c>
    </row>
    <row r="2674" spans="46:49" x14ac:dyDescent="0.2">
      <c r="AT2674">
        <v>2667</v>
      </c>
      <c r="AU2674" s="12">
        <v>-7.9089067321441906</v>
      </c>
      <c r="AV2674" s="12">
        <v>0.24379767541275657</v>
      </c>
      <c r="AW2674" s="12">
        <v>7.3096608216121686</v>
      </c>
    </row>
    <row r="2675" spans="46:49" x14ac:dyDescent="0.2">
      <c r="AT2675">
        <v>2668</v>
      </c>
      <c r="AU2675" s="12">
        <v>4.98120185884087</v>
      </c>
      <c r="AV2675" s="12">
        <v>-5.5593052442198214</v>
      </c>
      <c r="AW2675" s="12">
        <v>-31.894259157364047</v>
      </c>
    </row>
    <row r="2676" spans="46:49" x14ac:dyDescent="0.2">
      <c r="AT2676">
        <v>2669</v>
      </c>
      <c r="AU2676" s="12">
        <v>5.2268193655469588</v>
      </c>
      <c r="AV2676" s="12">
        <v>-0.17484159958165829</v>
      </c>
      <c r="AW2676" s="12">
        <v>-9.6593113902139098</v>
      </c>
    </row>
    <row r="2677" spans="46:49" x14ac:dyDescent="0.2">
      <c r="AT2677">
        <v>2670</v>
      </c>
      <c r="AU2677" s="12">
        <v>-0.28898650245638235</v>
      </c>
      <c r="AV2677" s="12">
        <v>-14.183991712259211</v>
      </c>
      <c r="AW2677" s="12">
        <v>14.652029678354427</v>
      </c>
    </row>
    <row r="2678" spans="46:49" x14ac:dyDescent="0.2">
      <c r="AT2678">
        <v>2671</v>
      </c>
      <c r="AU2678" s="12">
        <v>0.46652783734099584</v>
      </c>
      <c r="AV2678" s="12">
        <v>0.14025192819163218</v>
      </c>
      <c r="AW2678" s="12">
        <v>0.8861267763792452</v>
      </c>
    </row>
    <row r="2679" spans="46:49" x14ac:dyDescent="0.2">
      <c r="AT2679">
        <v>2672</v>
      </c>
      <c r="AU2679" s="12">
        <v>3.3388800781777981</v>
      </c>
      <c r="AV2679" s="12">
        <v>-12.099416917869089</v>
      </c>
      <c r="AW2679" s="12">
        <v>-21.384412889193054</v>
      </c>
    </row>
    <row r="2680" spans="46:49" x14ac:dyDescent="0.2">
      <c r="AT2680">
        <v>2673</v>
      </c>
      <c r="AU2680" s="12">
        <v>-0.47553456542335504</v>
      </c>
      <c r="AV2680" s="12">
        <v>3.4605424065869244</v>
      </c>
      <c r="AW2680" s="12">
        <v>-15.056824176706868</v>
      </c>
    </row>
    <row r="2681" spans="46:49" x14ac:dyDescent="0.2">
      <c r="AT2681">
        <v>2674</v>
      </c>
      <c r="AU2681" s="12">
        <v>-0.96910840430804202</v>
      </c>
      <c r="AV2681" s="12">
        <v>-2.7072454135461244</v>
      </c>
      <c r="AW2681" s="12">
        <v>-68.966496387011077</v>
      </c>
    </row>
    <row r="2682" spans="46:49" x14ac:dyDescent="0.2">
      <c r="AT2682">
        <v>2675</v>
      </c>
      <c r="AU2682" s="12">
        <v>0.92994954572506139</v>
      </c>
      <c r="AV2682" s="12">
        <v>-0.30798134357729373</v>
      </c>
      <c r="AW2682" s="12">
        <v>64.681225015381216</v>
      </c>
    </row>
    <row r="2683" spans="46:49" x14ac:dyDescent="0.2">
      <c r="AT2683">
        <v>2676</v>
      </c>
      <c r="AU2683" s="12">
        <v>0.23297185392896172</v>
      </c>
      <c r="AV2683" s="12">
        <v>-8.0866200142075844</v>
      </c>
      <c r="AW2683" s="12">
        <v>-2.7830509371035146</v>
      </c>
    </row>
    <row r="2684" spans="46:49" x14ac:dyDescent="0.2">
      <c r="AT2684">
        <v>2677</v>
      </c>
      <c r="AU2684" s="12">
        <v>-13.513813054014037</v>
      </c>
      <c r="AV2684" s="12">
        <v>-14.980605368814194</v>
      </c>
      <c r="AW2684" s="12">
        <v>-9.1814385120737807</v>
      </c>
    </row>
    <row r="2685" spans="46:49" x14ac:dyDescent="0.2">
      <c r="AT2685">
        <v>2678</v>
      </c>
      <c r="AU2685" s="12">
        <v>0.77489341466785788</v>
      </c>
      <c r="AV2685" s="12">
        <v>-4.7774005809594726</v>
      </c>
      <c r="AW2685" s="12">
        <v>-1.4226237466930458</v>
      </c>
    </row>
    <row r="2686" spans="46:49" x14ac:dyDescent="0.2">
      <c r="AT2686">
        <v>2679</v>
      </c>
      <c r="AU2686" s="12">
        <v>-2.1475527981389453</v>
      </c>
      <c r="AV2686" s="12">
        <v>-37.409535409836252</v>
      </c>
      <c r="AW2686" s="12">
        <v>27.128790696372118</v>
      </c>
    </row>
    <row r="2687" spans="46:49" x14ac:dyDescent="0.2">
      <c r="AT2687">
        <v>2680</v>
      </c>
      <c r="AU2687" s="12">
        <v>3.2310850135789972</v>
      </c>
      <c r="AV2687" s="12">
        <v>-1.8131532878558605</v>
      </c>
      <c r="AW2687" s="12">
        <v>-24.956853280135711</v>
      </c>
    </row>
    <row r="2688" spans="46:49" x14ac:dyDescent="0.2">
      <c r="AT2688">
        <v>2681</v>
      </c>
      <c r="AU2688" s="12">
        <v>-40.862363861705965</v>
      </c>
      <c r="AV2688" s="12">
        <v>-24.913368900426271</v>
      </c>
      <c r="AW2688" s="12">
        <v>-13.219199443568744</v>
      </c>
    </row>
    <row r="2689" spans="46:49" x14ac:dyDescent="0.2">
      <c r="AT2689">
        <v>2682</v>
      </c>
      <c r="AU2689" s="12">
        <v>0.75507400583505624</v>
      </c>
      <c r="AV2689" s="12">
        <v>-15.273402223609372</v>
      </c>
      <c r="AW2689" s="12">
        <v>-16.633573357931461</v>
      </c>
    </row>
    <row r="2690" spans="46:49" x14ac:dyDescent="0.2">
      <c r="AT2690">
        <v>2683</v>
      </c>
      <c r="AU2690" s="12">
        <v>-0.53192062762419179</v>
      </c>
      <c r="AV2690" s="12">
        <v>5.0221780332212651</v>
      </c>
      <c r="AW2690" s="12">
        <v>26.53540655040808</v>
      </c>
    </row>
    <row r="2691" spans="46:49" x14ac:dyDescent="0.2">
      <c r="AT2691">
        <v>2684</v>
      </c>
      <c r="AU2691" s="12">
        <v>-2.810230279351305</v>
      </c>
      <c r="AV2691" s="12">
        <v>-16.36400251983698</v>
      </c>
      <c r="AW2691" s="12">
        <v>3.7870843993468206</v>
      </c>
    </row>
    <row r="2692" spans="46:49" x14ac:dyDescent="0.2">
      <c r="AT2692">
        <v>2685</v>
      </c>
      <c r="AU2692" s="12">
        <v>-5.6461422525773282</v>
      </c>
      <c r="AV2692" s="12">
        <v>3.3926628109451222</v>
      </c>
      <c r="AW2692" s="12">
        <v>-11.270963500068223</v>
      </c>
    </row>
    <row r="2693" spans="46:49" x14ac:dyDescent="0.2">
      <c r="AT2693">
        <v>2686</v>
      </c>
      <c r="AU2693" s="12">
        <v>-1.0374347550888661</v>
      </c>
      <c r="AV2693" s="12">
        <v>-2.9999668242483746</v>
      </c>
      <c r="AW2693" s="12">
        <v>24.273492045211821</v>
      </c>
    </row>
    <row r="2694" spans="46:49" x14ac:dyDescent="0.2">
      <c r="AT2694">
        <v>2687</v>
      </c>
      <c r="AU2694" s="12">
        <v>-0.58245248702049945</v>
      </c>
      <c r="AV2694" s="12">
        <v>1.9245124448494639</v>
      </c>
      <c r="AW2694" s="12">
        <v>-3.9462776099269581</v>
      </c>
    </row>
    <row r="2695" spans="46:49" x14ac:dyDescent="0.2">
      <c r="AT2695">
        <v>2688</v>
      </c>
      <c r="AU2695" s="12">
        <v>4.008904780979897</v>
      </c>
      <c r="AV2695" s="12">
        <v>-12.080345680025593</v>
      </c>
      <c r="AW2695" s="12">
        <v>9.986168578367387</v>
      </c>
    </row>
    <row r="2696" spans="46:49" x14ac:dyDescent="0.2">
      <c r="AT2696">
        <v>2689</v>
      </c>
      <c r="AU2696" s="12">
        <v>-1.0870637159795327</v>
      </c>
      <c r="AV2696" s="12">
        <v>-15.246137137573696</v>
      </c>
      <c r="AW2696" s="12">
        <v>13.324936970813452</v>
      </c>
    </row>
    <row r="2697" spans="46:49" x14ac:dyDescent="0.2">
      <c r="AT2697">
        <v>2690</v>
      </c>
      <c r="AU2697" s="12">
        <v>3.2968365376308553</v>
      </c>
      <c r="AV2697" s="12">
        <v>-3.5554753955754639</v>
      </c>
      <c r="AW2697" s="12">
        <v>-6.6591579358762907</v>
      </c>
    </row>
    <row r="2698" spans="46:49" x14ac:dyDescent="0.2">
      <c r="AT2698">
        <v>2691</v>
      </c>
      <c r="AU2698" s="12">
        <v>-7.7472722099316504</v>
      </c>
      <c r="AV2698" s="12">
        <v>0.43740334977742484</v>
      </c>
      <c r="AW2698" s="12">
        <v>-2.2432676232803654</v>
      </c>
    </row>
    <row r="2699" spans="46:49" x14ac:dyDescent="0.2">
      <c r="AT2699">
        <v>2692</v>
      </c>
      <c r="AU2699" s="12">
        <v>4.4470629412223257</v>
      </c>
      <c r="AV2699" s="12">
        <v>5.4896417367600403</v>
      </c>
      <c r="AW2699" s="12">
        <v>-15.351546549155792</v>
      </c>
    </row>
    <row r="2700" spans="46:49" x14ac:dyDescent="0.2">
      <c r="AT2700">
        <v>2693</v>
      </c>
      <c r="AU2700" s="12">
        <v>4.2773259884447734</v>
      </c>
      <c r="AV2700" s="12">
        <v>-4.7850416462754586</v>
      </c>
      <c r="AW2700" s="12">
        <v>-21.953716867542422</v>
      </c>
    </row>
    <row r="2701" spans="46:49" x14ac:dyDescent="0.2">
      <c r="AT2701">
        <v>2694</v>
      </c>
      <c r="AU2701" s="12">
        <v>3.3160076239843979</v>
      </c>
      <c r="AV2701" s="12">
        <v>2.9270457493532502</v>
      </c>
      <c r="AW2701" s="12">
        <v>16.206299177427333</v>
      </c>
    </row>
    <row r="2702" spans="46:49" x14ac:dyDescent="0.2">
      <c r="AT2702">
        <v>2695</v>
      </c>
      <c r="AU2702" s="12">
        <v>13.460620214632389</v>
      </c>
      <c r="AV2702" s="12">
        <v>-2.8550035105360623</v>
      </c>
      <c r="AW2702" s="12">
        <v>-55.570321715523164</v>
      </c>
    </row>
    <row r="2703" spans="46:49" x14ac:dyDescent="0.2">
      <c r="AT2703">
        <v>2696</v>
      </c>
      <c r="AU2703" s="12">
        <v>3.1205350616295986</v>
      </c>
      <c r="AV2703" s="12">
        <v>13.558141258169705</v>
      </c>
      <c r="AW2703" s="12">
        <v>32.442713958670268</v>
      </c>
    </row>
    <row r="2704" spans="46:49" x14ac:dyDescent="0.2">
      <c r="AT2704">
        <v>2697</v>
      </c>
      <c r="AU2704" s="12">
        <v>4.9009692116519954</v>
      </c>
      <c r="AV2704" s="12">
        <v>-5.6593769830708585</v>
      </c>
      <c r="AW2704" s="12">
        <v>11.052992761963393</v>
      </c>
    </row>
    <row r="2705" spans="46:49" x14ac:dyDescent="0.2">
      <c r="AT2705">
        <v>2698</v>
      </c>
      <c r="AU2705" s="12">
        <v>-7.3783138648345066</v>
      </c>
      <c r="AV2705" s="12">
        <v>8.4909903708600272</v>
      </c>
      <c r="AW2705" s="12">
        <v>3.0163073296741949</v>
      </c>
    </row>
    <row r="2706" spans="46:49" x14ac:dyDescent="0.2">
      <c r="AT2706">
        <v>2699</v>
      </c>
      <c r="AU2706" s="12">
        <v>9.872067824937325</v>
      </c>
      <c r="AV2706" s="12">
        <v>-3.2356778749608295</v>
      </c>
      <c r="AW2706" s="12">
        <v>-10.509184660730533</v>
      </c>
    </row>
    <row r="2707" spans="46:49" x14ac:dyDescent="0.2">
      <c r="AT2707">
        <v>2700</v>
      </c>
      <c r="AU2707" s="12">
        <v>-0.48816770989652492</v>
      </c>
      <c r="AV2707" s="12">
        <v>12.69693304676227</v>
      </c>
      <c r="AW2707" s="12">
        <v>5.1958946467654314</v>
      </c>
    </row>
    <row r="2708" spans="46:49" x14ac:dyDescent="0.2">
      <c r="AT2708">
        <v>2701</v>
      </c>
      <c r="AU2708" s="12">
        <v>6.3354078471477466</v>
      </c>
      <c r="AV2708" s="12">
        <v>-3.4448179322810115</v>
      </c>
      <c r="AW2708" s="12">
        <v>-23.617019448159347</v>
      </c>
    </row>
    <row r="2709" spans="46:49" x14ac:dyDescent="0.2">
      <c r="AT2709">
        <v>2702</v>
      </c>
      <c r="AU2709" s="12">
        <v>1.833074938089984</v>
      </c>
      <c r="AV2709" s="12">
        <v>-1.9733329585286903</v>
      </c>
      <c r="AW2709" s="12">
        <v>2.244809875512447</v>
      </c>
    </row>
    <row r="2710" spans="46:49" x14ac:dyDescent="0.2">
      <c r="AT2710">
        <v>2703</v>
      </c>
      <c r="AU2710" s="12">
        <v>-0.84893514257029545</v>
      </c>
      <c r="AV2710" s="12">
        <v>-27.864283195989394</v>
      </c>
      <c r="AW2710" s="12">
        <v>1.4897354163161867</v>
      </c>
    </row>
    <row r="2711" spans="46:49" x14ac:dyDescent="0.2">
      <c r="AT2711">
        <v>2704</v>
      </c>
      <c r="AU2711" s="12">
        <v>-1.0676167201607665</v>
      </c>
      <c r="AV2711" s="12">
        <v>-2.3675789067539981</v>
      </c>
      <c r="AW2711" s="12">
        <v>27.713298480168167</v>
      </c>
    </row>
    <row r="2712" spans="46:49" x14ac:dyDescent="0.2">
      <c r="AT2712">
        <v>2705</v>
      </c>
      <c r="AU2712" s="12">
        <v>-10.183810897776148</v>
      </c>
      <c r="AV2712" s="12">
        <v>-12.470984606824361</v>
      </c>
      <c r="AW2712" s="12">
        <v>16.414375613990401</v>
      </c>
    </row>
    <row r="2713" spans="46:49" x14ac:dyDescent="0.2">
      <c r="AT2713">
        <v>2706</v>
      </c>
      <c r="AU2713" s="12">
        <v>0.76309810593086691</v>
      </c>
      <c r="AV2713" s="12">
        <v>1.2721680539748883</v>
      </c>
      <c r="AW2713" s="12">
        <v>0.2490060667969469</v>
      </c>
    </row>
    <row r="2714" spans="46:49" x14ac:dyDescent="0.2">
      <c r="AT2714">
        <v>2707</v>
      </c>
      <c r="AU2714" s="12">
        <v>-12.640904170196478</v>
      </c>
      <c r="AV2714" s="12">
        <v>-18.439682561778458</v>
      </c>
      <c r="AW2714" s="12">
        <v>-28.294262065171861</v>
      </c>
    </row>
    <row r="2715" spans="46:49" x14ac:dyDescent="0.2">
      <c r="AT2715">
        <v>2708</v>
      </c>
      <c r="AU2715" s="12">
        <v>-22.351674000179212</v>
      </c>
      <c r="AV2715" s="12">
        <v>14.176079954101521</v>
      </c>
      <c r="AW2715" s="12">
        <v>-23.200234742325392</v>
      </c>
    </row>
    <row r="2716" spans="46:49" x14ac:dyDescent="0.2">
      <c r="AT2716">
        <v>2709</v>
      </c>
      <c r="AU2716" s="12">
        <v>0.55829732814657318</v>
      </c>
      <c r="AV2716" s="12">
        <v>9.302414702386347</v>
      </c>
      <c r="AW2716" s="12">
        <v>-12.92589138718121</v>
      </c>
    </row>
    <row r="2717" spans="46:49" x14ac:dyDescent="0.2">
      <c r="AT2717">
        <v>2710</v>
      </c>
      <c r="AU2717" s="12">
        <v>-6.8895653882245389</v>
      </c>
      <c r="AV2717" s="12">
        <v>4.5775414725855059</v>
      </c>
      <c r="AW2717" s="12">
        <v>-2.7078920103990591</v>
      </c>
    </row>
    <row r="2718" spans="46:49" x14ac:dyDescent="0.2">
      <c r="AT2718">
        <v>2711</v>
      </c>
      <c r="AU2718" s="12">
        <v>3.8510839997921402</v>
      </c>
      <c r="AV2718" s="12">
        <v>-15.440299022895756</v>
      </c>
      <c r="AW2718" s="12">
        <v>-9.139918998347591</v>
      </c>
    </row>
    <row r="2719" spans="46:49" x14ac:dyDescent="0.2">
      <c r="AT2719">
        <v>2712</v>
      </c>
      <c r="AU2719" s="12">
        <v>2.5160885601066854</v>
      </c>
      <c r="AV2719" s="12">
        <v>-9.6925404289613066</v>
      </c>
      <c r="AW2719" s="12">
        <v>-22.281930642437494</v>
      </c>
    </row>
    <row r="2720" spans="46:49" x14ac:dyDescent="0.2">
      <c r="AT2720">
        <v>2713</v>
      </c>
      <c r="AU2720" s="12">
        <v>5.6003005474808303</v>
      </c>
      <c r="AV2720" s="12">
        <v>8.5053804828030337</v>
      </c>
      <c r="AW2720" s="12">
        <v>-12.440695254770826</v>
      </c>
    </row>
    <row r="2721" spans="46:49" x14ac:dyDescent="0.2">
      <c r="AT2721">
        <v>2714</v>
      </c>
      <c r="AU2721" s="12">
        <v>12.906661214888752</v>
      </c>
      <c r="AV2721" s="12">
        <v>7.46991876789403</v>
      </c>
      <c r="AW2721" s="12">
        <v>-19.587559825072379</v>
      </c>
    </row>
    <row r="2722" spans="46:49" x14ac:dyDescent="0.2">
      <c r="AT2722">
        <v>2715</v>
      </c>
      <c r="AU2722" s="12">
        <v>1.1967597805916728</v>
      </c>
      <c r="AV2722" s="12">
        <v>-16.255269027381306</v>
      </c>
      <c r="AW2722" s="12">
        <v>-5.8917733945340798</v>
      </c>
    </row>
    <row r="2723" spans="46:49" x14ac:dyDescent="0.2">
      <c r="AT2723">
        <v>2716</v>
      </c>
      <c r="AU2723" s="12">
        <v>8.8611179709503194</v>
      </c>
      <c r="AV2723" s="12">
        <v>-10.360017541537598</v>
      </c>
      <c r="AW2723" s="12">
        <v>-8.0406410541055848</v>
      </c>
    </row>
    <row r="2724" spans="46:49" x14ac:dyDescent="0.2">
      <c r="AT2724">
        <v>2717</v>
      </c>
      <c r="AU2724" s="12">
        <v>-2.9715067725487154</v>
      </c>
      <c r="AV2724" s="12">
        <v>33.194084195313188</v>
      </c>
      <c r="AW2724" s="12">
        <v>-24.231371018133053</v>
      </c>
    </row>
    <row r="2725" spans="46:49" x14ac:dyDescent="0.2">
      <c r="AT2725">
        <v>2718</v>
      </c>
      <c r="AU2725" s="12">
        <v>-1.8429593259893673</v>
      </c>
      <c r="AV2725" s="12">
        <v>4.1463844666969942</v>
      </c>
      <c r="AW2725" s="12">
        <v>-4.3395857799058364</v>
      </c>
    </row>
    <row r="2726" spans="46:49" x14ac:dyDescent="0.2">
      <c r="AT2726">
        <v>2719</v>
      </c>
      <c r="AU2726" s="12">
        <v>1.6970140222193359</v>
      </c>
      <c r="AV2726" s="12">
        <v>-28.821980583801107</v>
      </c>
      <c r="AW2726" s="12">
        <v>-19.727759576996252</v>
      </c>
    </row>
    <row r="2727" spans="46:49" x14ac:dyDescent="0.2">
      <c r="AT2727">
        <v>2720</v>
      </c>
      <c r="AU2727" s="12">
        <v>-4.5527754781551799</v>
      </c>
      <c r="AV2727" s="12">
        <v>-25.271971975283662</v>
      </c>
      <c r="AW2727" s="12">
        <v>15.97781189828496</v>
      </c>
    </row>
    <row r="2728" spans="46:49" x14ac:dyDescent="0.2">
      <c r="AT2728">
        <v>2721</v>
      </c>
      <c r="AU2728" s="12">
        <v>-1.433665371418704</v>
      </c>
      <c r="AV2728" s="12">
        <v>-12.070189072677831</v>
      </c>
      <c r="AW2728" s="12">
        <v>-3.544238284583654</v>
      </c>
    </row>
    <row r="2729" spans="46:49" x14ac:dyDescent="0.2">
      <c r="AT2729">
        <v>2722</v>
      </c>
      <c r="AU2729" s="12">
        <v>-13.05540381479954</v>
      </c>
      <c r="AV2729" s="12">
        <v>-3.7916044115337382</v>
      </c>
      <c r="AW2729" s="12">
        <v>-23.372127881880321</v>
      </c>
    </row>
    <row r="2730" spans="46:49" x14ac:dyDescent="0.2">
      <c r="AT2730">
        <v>2723</v>
      </c>
      <c r="AU2730" s="12">
        <v>-3.0643523987300307</v>
      </c>
      <c r="AV2730" s="12">
        <v>56.108214697427805</v>
      </c>
      <c r="AW2730" s="12">
        <v>19.131533238394244</v>
      </c>
    </row>
    <row r="2731" spans="46:49" x14ac:dyDescent="0.2">
      <c r="AT2731">
        <v>2724</v>
      </c>
      <c r="AU2731" s="12">
        <v>-3.1601149518839846</v>
      </c>
      <c r="AV2731" s="12">
        <v>8.7760729761145839</v>
      </c>
      <c r="AW2731" s="12">
        <v>-15.701382697590619</v>
      </c>
    </row>
    <row r="2732" spans="46:49" x14ac:dyDescent="0.2">
      <c r="AT2732">
        <v>2725</v>
      </c>
      <c r="AU2732" s="12">
        <v>-6.6266049994541136</v>
      </c>
      <c r="AV2732" s="12">
        <v>6.888480286719818</v>
      </c>
      <c r="AW2732" s="12">
        <v>-8.5516182349767771</v>
      </c>
    </row>
    <row r="2733" spans="46:49" x14ac:dyDescent="0.2">
      <c r="AT2733">
        <v>2726</v>
      </c>
      <c r="AU2733" s="12">
        <v>10.712890051059132</v>
      </c>
      <c r="AV2733" s="12">
        <v>-8.0360703781975964</v>
      </c>
      <c r="AW2733" s="12">
        <v>4.4273941202287643</v>
      </c>
    </row>
    <row r="2734" spans="46:49" x14ac:dyDescent="0.2">
      <c r="AT2734">
        <v>2727</v>
      </c>
      <c r="AU2734" s="12">
        <v>0.30731626437661874</v>
      </c>
      <c r="AV2734" s="12">
        <v>-1.9262362871332408</v>
      </c>
      <c r="AW2734" s="12">
        <v>1.2868203887904361</v>
      </c>
    </row>
    <row r="2735" spans="46:49" x14ac:dyDescent="0.2">
      <c r="AT2735">
        <v>2728</v>
      </c>
      <c r="AU2735" s="12">
        <v>-1.946570168426965</v>
      </c>
      <c r="AV2735" s="12">
        <v>11.417247403182223</v>
      </c>
      <c r="AW2735" s="12">
        <v>21.118666501267093</v>
      </c>
    </row>
    <row r="2736" spans="46:49" x14ac:dyDescent="0.2">
      <c r="AT2736">
        <v>2729</v>
      </c>
      <c r="AU2736" s="12">
        <v>-4.6746894116604327</v>
      </c>
      <c r="AV2736" s="12">
        <v>-19.907994865444607</v>
      </c>
      <c r="AW2736" s="12">
        <v>-52.979998580776943</v>
      </c>
    </row>
    <row r="2737" spans="46:49" x14ac:dyDescent="0.2">
      <c r="AT2737">
        <v>2730</v>
      </c>
      <c r="AU2737" s="12">
        <v>25.699926063442181</v>
      </c>
      <c r="AV2737" s="12">
        <v>-14.433749931817127</v>
      </c>
      <c r="AW2737" s="12">
        <v>10.35439499531936</v>
      </c>
    </row>
    <row r="2738" spans="46:49" x14ac:dyDescent="0.2">
      <c r="AT2738">
        <v>2731</v>
      </c>
      <c r="AU2738" s="12">
        <v>0.56125097788732337</v>
      </c>
      <c r="AV2738" s="12">
        <v>6.6662583081697386</v>
      </c>
      <c r="AW2738" s="12">
        <v>-13.185321997238312</v>
      </c>
    </row>
    <row r="2739" spans="46:49" x14ac:dyDescent="0.2">
      <c r="AT2739">
        <v>2732</v>
      </c>
      <c r="AU2739" s="12">
        <v>-5.2681551189583011</v>
      </c>
      <c r="AV2739" s="12">
        <v>15.513997726568471</v>
      </c>
      <c r="AW2739" s="12">
        <v>-27.520492161726345</v>
      </c>
    </row>
    <row r="2740" spans="46:49" x14ac:dyDescent="0.2">
      <c r="AT2740">
        <v>2733</v>
      </c>
      <c r="AU2740" s="12">
        <v>-3.1744522972774551</v>
      </c>
      <c r="AV2740" s="12">
        <v>9.1946276514994079</v>
      </c>
      <c r="AW2740" s="12">
        <v>87.734810388990084</v>
      </c>
    </row>
    <row r="2741" spans="46:49" x14ac:dyDescent="0.2">
      <c r="AT2741">
        <v>2734</v>
      </c>
      <c r="AU2741" s="12">
        <v>5.7690913783619573</v>
      </c>
      <c r="AV2741" s="12">
        <v>-0.49835933493542345</v>
      </c>
      <c r="AW2741" s="12">
        <v>-7.8714115103522602</v>
      </c>
    </row>
    <row r="2742" spans="46:49" x14ac:dyDescent="0.2">
      <c r="AT2742">
        <v>2735</v>
      </c>
      <c r="AU2742" s="12">
        <v>4.4495501397444812</v>
      </c>
      <c r="AV2742" s="12">
        <v>-4.0669182446333805</v>
      </c>
      <c r="AW2742" s="12">
        <v>-17.196416942510492</v>
      </c>
    </row>
    <row r="2743" spans="46:49" x14ac:dyDescent="0.2">
      <c r="AT2743">
        <v>2736</v>
      </c>
      <c r="AU2743" s="12">
        <v>6.0054198151926244</v>
      </c>
      <c r="AV2743" s="12">
        <v>-17.463362284400219</v>
      </c>
      <c r="AW2743" s="12">
        <v>-12.532959355776676</v>
      </c>
    </row>
    <row r="2744" spans="46:49" x14ac:dyDescent="0.2">
      <c r="AT2744">
        <v>2737</v>
      </c>
      <c r="AU2744" s="12">
        <v>-6.7813545892879814</v>
      </c>
      <c r="AV2744" s="12">
        <v>9.2361500862599826</v>
      </c>
      <c r="AW2744" s="12">
        <v>-11.563066098500981</v>
      </c>
    </row>
    <row r="2745" spans="46:49" x14ac:dyDescent="0.2">
      <c r="AT2745">
        <v>2738</v>
      </c>
      <c r="AU2745" s="12">
        <v>6.8419327020730858</v>
      </c>
      <c r="AV2745" s="12">
        <v>-47.714125408041205</v>
      </c>
      <c r="AW2745" s="12">
        <v>59.580178432121869</v>
      </c>
    </row>
    <row r="2746" spans="46:49" x14ac:dyDescent="0.2">
      <c r="AT2746">
        <v>2739</v>
      </c>
      <c r="AU2746" s="12">
        <v>-3.3103428695705275</v>
      </c>
      <c r="AV2746" s="12">
        <v>-51.303689529757655</v>
      </c>
      <c r="AW2746" s="12">
        <v>-24.762053182895979</v>
      </c>
    </row>
    <row r="2747" spans="46:49" x14ac:dyDescent="0.2">
      <c r="AT2747">
        <v>2740</v>
      </c>
      <c r="AU2747" s="12">
        <v>-7.2786463569079283</v>
      </c>
      <c r="AV2747" s="12">
        <v>0.67105568843177277</v>
      </c>
      <c r="AW2747" s="12">
        <v>34.421601541978099</v>
      </c>
    </row>
    <row r="2748" spans="46:49" x14ac:dyDescent="0.2">
      <c r="AT2748">
        <v>2741</v>
      </c>
      <c r="AU2748" s="12">
        <v>11.284988499157185</v>
      </c>
      <c r="AV2748" s="12">
        <v>-13.714701089768656</v>
      </c>
      <c r="AW2748" s="12">
        <v>-13.662025486831633</v>
      </c>
    </row>
    <row r="2749" spans="46:49" x14ac:dyDescent="0.2">
      <c r="AT2749">
        <v>2742</v>
      </c>
      <c r="AU2749" s="12">
        <v>-3.6927739222713596</v>
      </c>
      <c r="AV2749" s="12">
        <v>-4.5986381224905166</v>
      </c>
      <c r="AW2749" s="12">
        <v>-2.6213246166610902</v>
      </c>
    </row>
    <row r="2750" spans="46:49" x14ac:dyDescent="0.2">
      <c r="AT2750">
        <v>2743</v>
      </c>
      <c r="AU2750" s="12">
        <v>-3.107111733112434</v>
      </c>
      <c r="AV2750" s="12">
        <v>-15.390518188290862</v>
      </c>
      <c r="AW2750" s="12">
        <v>-18.798440118741073</v>
      </c>
    </row>
    <row r="2751" spans="46:49" x14ac:dyDescent="0.2">
      <c r="AT2751">
        <v>2744</v>
      </c>
      <c r="AU2751" s="12">
        <v>0.207337622200084</v>
      </c>
      <c r="AV2751" s="12">
        <v>-51.00033557919285</v>
      </c>
      <c r="AW2751" s="12">
        <v>-53.750929127949924</v>
      </c>
    </row>
    <row r="2752" spans="46:49" x14ac:dyDescent="0.2">
      <c r="AT2752">
        <v>2745</v>
      </c>
      <c r="AU2752" s="12">
        <v>-11.635669044434383</v>
      </c>
      <c r="AV2752" s="12">
        <v>-2.9513230229114193</v>
      </c>
      <c r="AW2752" s="12">
        <v>-12.697995739956168</v>
      </c>
    </row>
    <row r="2753" spans="46:49" x14ac:dyDescent="0.2">
      <c r="AT2753">
        <v>2746</v>
      </c>
      <c r="AU2753" s="12">
        <v>1.1522892497752515</v>
      </c>
      <c r="AV2753" s="12">
        <v>6.7371480442626188</v>
      </c>
      <c r="AW2753" s="12">
        <v>-7.7763741907527217</v>
      </c>
    </row>
    <row r="2754" spans="46:49" x14ac:dyDescent="0.2">
      <c r="AT2754">
        <v>2747</v>
      </c>
      <c r="AU2754" s="12">
        <v>4.8646933600569051</v>
      </c>
      <c r="AV2754" s="12">
        <v>-2.9643351291787399</v>
      </c>
      <c r="AW2754" s="12">
        <v>6.8928881338634191</v>
      </c>
    </row>
    <row r="2755" spans="46:49" x14ac:dyDescent="0.2">
      <c r="AT2755">
        <v>2748</v>
      </c>
      <c r="AU2755" s="12">
        <v>-1.6879076095397318</v>
      </c>
      <c r="AV2755" s="12">
        <v>-1.3333784846491268</v>
      </c>
      <c r="AW2755" s="12">
        <v>5.9298298221699701</v>
      </c>
    </row>
    <row r="2756" spans="46:49" x14ac:dyDescent="0.2">
      <c r="AT2756">
        <v>2749</v>
      </c>
      <c r="AU2756" s="12">
        <v>-5.9486753022216066</v>
      </c>
      <c r="AV2756" s="12">
        <v>0.50254241175851022</v>
      </c>
      <c r="AW2756" s="12">
        <v>0.20603794962859978</v>
      </c>
    </row>
    <row r="2757" spans="46:49" x14ac:dyDescent="0.2">
      <c r="AT2757">
        <v>2750</v>
      </c>
      <c r="AU2757" s="12">
        <v>-1.0669247623527429</v>
      </c>
      <c r="AV2757" s="12">
        <v>-19.614081587674608</v>
      </c>
      <c r="AW2757" s="12">
        <v>-50.26410496364646</v>
      </c>
    </row>
    <row r="2758" spans="46:49" x14ac:dyDescent="0.2">
      <c r="AT2758">
        <v>2751</v>
      </c>
      <c r="AU2758" s="12">
        <v>-3.6799907167011225</v>
      </c>
      <c r="AV2758" s="12">
        <v>-21.838527377382313</v>
      </c>
      <c r="AW2758" s="12">
        <v>-16.261894005290621</v>
      </c>
    </row>
    <row r="2759" spans="46:49" x14ac:dyDescent="0.2">
      <c r="AT2759">
        <v>2752</v>
      </c>
      <c r="AU2759" s="12">
        <v>2.6235187540057709</v>
      </c>
      <c r="AV2759" s="12">
        <v>-8.8861160636753294</v>
      </c>
      <c r="AW2759" s="12">
        <v>-12.487945097394952</v>
      </c>
    </row>
    <row r="2760" spans="46:49" x14ac:dyDescent="0.2">
      <c r="AT2760">
        <v>2753</v>
      </c>
      <c r="AU2760" s="12">
        <v>-1.788893744129668</v>
      </c>
      <c r="AV2760" s="12">
        <v>5.1451756233604211</v>
      </c>
      <c r="AW2760" s="12">
        <v>-29.646689980766013</v>
      </c>
    </row>
    <row r="2761" spans="46:49" x14ac:dyDescent="0.2">
      <c r="AT2761">
        <v>2754</v>
      </c>
      <c r="AU2761" s="12">
        <v>3.1871558745721247</v>
      </c>
      <c r="AV2761" s="12">
        <v>1.8461626187245392</v>
      </c>
      <c r="AW2761" s="12">
        <v>-6.8934638050130266</v>
      </c>
    </row>
    <row r="2762" spans="46:49" x14ac:dyDescent="0.2">
      <c r="AT2762">
        <v>2755</v>
      </c>
      <c r="AU2762" s="12">
        <v>-1.5843205650494858</v>
      </c>
      <c r="AV2762" s="12">
        <v>-4.4672409131412181</v>
      </c>
      <c r="AW2762" s="12">
        <v>-26.149305708955549</v>
      </c>
    </row>
    <row r="2763" spans="46:49" x14ac:dyDescent="0.2">
      <c r="AT2763">
        <v>2756</v>
      </c>
      <c r="AU2763" s="12">
        <v>-5.2622600030287554</v>
      </c>
      <c r="AV2763" s="12">
        <v>0.85760347046108343</v>
      </c>
      <c r="AW2763" s="12">
        <v>78.119080879213115</v>
      </c>
    </row>
    <row r="2764" spans="46:49" x14ac:dyDescent="0.2">
      <c r="AT2764">
        <v>2757</v>
      </c>
      <c r="AU2764" s="12">
        <v>-4.3148307693825974</v>
      </c>
      <c r="AV2764" s="12">
        <v>0.11890797688332591</v>
      </c>
      <c r="AW2764" s="12">
        <v>-1.4631829643120238</v>
      </c>
    </row>
    <row r="2765" spans="46:49" x14ac:dyDescent="0.2">
      <c r="AT2765">
        <v>2758</v>
      </c>
      <c r="AU2765" s="12">
        <v>-1.9078576645363456</v>
      </c>
      <c r="AV2765" s="12">
        <v>6.2444993876261305</v>
      </c>
      <c r="AW2765" s="12">
        <v>-54.843852509647853</v>
      </c>
    </row>
    <row r="2766" spans="46:49" x14ac:dyDescent="0.2">
      <c r="AT2766">
        <v>2759</v>
      </c>
      <c r="AU2766" s="12">
        <v>-8.210894810706872</v>
      </c>
      <c r="AV2766" s="12">
        <v>-0.62862288135751565</v>
      </c>
      <c r="AW2766" s="12">
        <v>24.665686989960822</v>
      </c>
    </row>
    <row r="2767" spans="46:49" x14ac:dyDescent="0.2">
      <c r="AT2767">
        <v>2760</v>
      </c>
      <c r="AU2767" s="12">
        <v>4.7677696343710778</v>
      </c>
      <c r="AV2767" s="12">
        <v>-3.3375439142609773</v>
      </c>
      <c r="AW2767" s="12">
        <v>6.1771263906483957</v>
      </c>
    </row>
    <row r="2768" spans="46:49" x14ac:dyDescent="0.2">
      <c r="AT2768">
        <v>2761</v>
      </c>
      <c r="AU2768" s="12">
        <v>2.5966500175208282</v>
      </c>
      <c r="AV2768" s="12">
        <v>-8.2540229408264114</v>
      </c>
      <c r="AW2768" s="12">
        <v>-41.92092665795748</v>
      </c>
    </row>
    <row r="2769" spans="46:49" x14ac:dyDescent="0.2">
      <c r="AT2769">
        <v>2762</v>
      </c>
      <c r="AU2769" s="12">
        <v>3.2168497702159383E-2</v>
      </c>
      <c r="AV2769" s="12">
        <v>-12.014699816356815</v>
      </c>
      <c r="AW2769" s="12">
        <v>-16.700862881670865</v>
      </c>
    </row>
    <row r="2770" spans="46:49" x14ac:dyDescent="0.2">
      <c r="AT2770">
        <v>2763</v>
      </c>
      <c r="AU2770" s="12">
        <v>-4.3698093046857993</v>
      </c>
      <c r="AV2770" s="12">
        <v>-14.34756079179428</v>
      </c>
      <c r="AW2770" s="12">
        <v>26.118438093329377</v>
      </c>
    </row>
    <row r="2771" spans="46:49" x14ac:dyDescent="0.2">
      <c r="AT2771">
        <v>2764</v>
      </c>
      <c r="AU2771" s="12">
        <v>4.3770189046230694</v>
      </c>
      <c r="AV2771" s="12">
        <v>-6.6261784283693634</v>
      </c>
      <c r="AW2771" s="12">
        <v>15.932710472818462</v>
      </c>
    </row>
    <row r="2772" spans="46:49" x14ac:dyDescent="0.2">
      <c r="AT2772">
        <v>2765</v>
      </c>
      <c r="AU2772" s="12">
        <v>4.8834799051245339</v>
      </c>
      <c r="AV2772" s="12">
        <v>4.0412635290077779</v>
      </c>
      <c r="AW2772" s="12">
        <v>2.1936084146918766</v>
      </c>
    </row>
    <row r="2773" spans="46:49" x14ac:dyDescent="0.2">
      <c r="AT2773">
        <v>2766</v>
      </c>
      <c r="AU2773" s="12">
        <v>-2.7142773476637818</v>
      </c>
      <c r="AV2773" s="12">
        <v>-1.607015171353098</v>
      </c>
      <c r="AW2773" s="12">
        <v>4.1150953734338032</v>
      </c>
    </row>
    <row r="2774" spans="46:49" x14ac:dyDescent="0.2">
      <c r="AT2774">
        <v>2767</v>
      </c>
      <c r="AU2774" s="12">
        <v>10.457463835789756</v>
      </c>
      <c r="AV2774" s="12">
        <v>8.41468935848469</v>
      </c>
      <c r="AW2774" s="12">
        <v>8.9723516179387754</v>
      </c>
    </row>
    <row r="2775" spans="46:49" x14ac:dyDescent="0.2">
      <c r="AT2775">
        <v>2768</v>
      </c>
      <c r="AU2775" s="12">
        <v>-5.3978969448893093</v>
      </c>
      <c r="AV2775" s="12">
        <v>-2.3146470137489286</v>
      </c>
      <c r="AW2775" s="12">
        <v>-21.869585894769966</v>
      </c>
    </row>
    <row r="2776" spans="46:49" x14ac:dyDescent="0.2">
      <c r="AT2776">
        <v>2769</v>
      </c>
      <c r="AU2776" s="12">
        <v>-11.002769752688049</v>
      </c>
      <c r="AV2776" s="12">
        <v>1.9749747128311481</v>
      </c>
      <c r="AW2776" s="12">
        <v>-4.6128927596319569</v>
      </c>
    </row>
    <row r="2777" spans="46:49" x14ac:dyDescent="0.2">
      <c r="AT2777">
        <v>2770</v>
      </c>
      <c r="AU2777" s="12">
        <v>1.9425794970197623</v>
      </c>
      <c r="AV2777" s="12">
        <v>4.8882519047817343</v>
      </c>
      <c r="AW2777" s="12">
        <v>-36.724041924428853</v>
      </c>
    </row>
    <row r="2778" spans="46:49" x14ac:dyDescent="0.2">
      <c r="AT2778">
        <v>2771</v>
      </c>
      <c r="AU2778" s="12">
        <v>-3.0688338347080295</v>
      </c>
      <c r="AV2778" s="12">
        <v>-32.029108547603414</v>
      </c>
      <c r="AW2778" s="12">
        <v>-7.6665018865374206</v>
      </c>
    </row>
    <row r="2779" spans="46:49" x14ac:dyDescent="0.2">
      <c r="AT2779">
        <v>2772</v>
      </c>
      <c r="AU2779" s="12">
        <v>-1.3917693277668839</v>
      </c>
      <c r="AV2779" s="12">
        <v>-4.7354325981452146</v>
      </c>
      <c r="AW2779" s="12">
        <v>19.815100643576866</v>
      </c>
    </row>
    <row r="2780" spans="46:49" x14ac:dyDescent="0.2">
      <c r="AT2780">
        <v>2773</v>
      </c>
      <c r="AU2780" s="12">
        <v>-6.5180175512055039</v>
      </c>
      <c r="AV2780" s="12">
        <v>-5.8001706882618018</v>
      </c>
      <c r="AW2780" s="12">
        <v>0.7422392281050898</v>
      </c>
    </row>
    <row r="2781" spans="46:49" x14ac:dyDescent="0.2">
      <c r="AT2781">
        <v>2774</v>
      </c>
      <c r="AU2781" s="12">
        <v>6.6030559603577608</v>
      </c>
      <c r="AV2781" s="12">
        <v>-7.6077408677247451</v>
      </c>
      <c r="AW2781" s="12">
        <v>-10.343373462041999</v>
      </c>
    </row>
    <row r="2782" spans="46:49" x14ac:dyDescent="0.2">
      <c r="AT2782">
        <v>2775</v>
      </c>
      <c r="AU2782" s="12">
        <v>-1.3284448930956896</v>
      </c>
      <c r="AV2782" s="12">
        <v>4.516324460364725</v>
      </c>
      <c r="AW2782" s="12">
        <v>-6.5944956025135006</v>
      </c>
    </row>
    <row r="2783" spans="46:49" x14ac:dyDescent="0.2">
      <c r="AT2783">
        <v>2776</v>
      </c>
      <c r="AU2783" s="12">
        <v>-6.029269953989175</v>
      </c>
      <c r="AV2783" s="12">
        <v>0.12972755935859473</v>
      </c>
      <c r="AW2783" s="12">
        <v>-3.1093089963502729</v>
      </c>
    </row>
    <row r="2784" spans="46:49" x14ac:dyDescent="0.2">
      <c r="AT2784">
        <v>2777</v>
      </c>
      <c r="AU2784" s="12">
        <v>2.819720832486702</v>
      </c>
      <c r="AV2784" s="12">
        <v>9.2422689250466235</v>
      </c>
      <c r="AW2784" s="12">
        <v>3.3488549163738313</v>
      </c>
    </row>
    <row r="2785" spans="46:49" x14ac:dyDescent="0.2">
      <c r="AT2785">
        <v>2778</v>
      </c>
      <c r="AU2785" s="12">
        <v>0.71531015223203576</v>
      </c>
      <c r="AV2785" s="12">
        <v>-19.442291732357937</v>
      </c>
      <c r="AW2785" s="12">
        <v>-22.211459439364095</v>
      </c>
    </row>
    <row r="2786" spans="46:49" x14ac:dyDescent="0.2">
      <c r="AT2786">
        <v>2779</v>
      </c>
      <c r="AU2786" s="12">
        <v>2.7131751113591016</v>
      </c>
      <c r="AV2786" s="12">
        <v>-11.098393355581237</v>
      </c>
      <c r="AW2786" s="12">
        <v>-2.364822966726376</v>
      </c>
    </row>
    <row r="2787" spans="46:49" x14ac:dyDescent="0.2">
      <c r="AT2787">
        <v>2780</v>
      </c>
      <c r="AU2787" s="12">
        <v>5.312703507561416</v>
      </c>
      <c r="AV2787" s="12">
        <v>-5.9106146974387173</v>
      </c>
      <c r="AW2787" s="12">
        <v>-27.713003362013747</v>
      </c>
    </row>
    <row r="2788" spans="46:49" x14ac:dyDescent="0.2">
      <c r="AT2788">
        <v>2781</v>
      </c>
      <c r="AU2788" s="12">
        <v>1.8357668367845315</v>
      </c>
      <c r="AV2788" s="12">
        <v>6.9648727435352553</v>
      </c>
      <c r="AW2788" s="12">
        <v>-16.764328559879964</v>
      </c>
    </row>
    <row r="2789" spans="46:49" x14ac:dyDescent="0.2">
      <c r="AT2789">
        <v>2782</v>
      </c>
      <c r="AU2789" s="12">
        <v>5.9717459623724309</v>
      </c>
      <c r="AV2789" s="12">
        <v>16.668244336889121</v>
      </c>
      <c r="AW2789" s="12">
        <v>6.4107957463814591</v>
      </c>
    </row>
    <row r="2790" spans="46:49" x14ac:dyDescent="0.2">
      <c r="AT2790">
        <v>2783</v>
      </c>
      <c r="AU2790" s="12">
        <v>-1.3316801979532882</v>
      </c>
      <c r="AV2790" s="12">
        <v>-13.360025301921075</v>
      </c>
      <c r="AW2790" s="12">
        <v>10.580861935186368</v>
      </c>
    </row>
    <row r="2791" spans="46:49" x14ac:dyDescent="0.2">
      <c r="AT2791">
        <v>2784</v>
      </c>
      <c r="AU2791" s="12">
        <v>1.4586234248268752</v>
      </c>
      <c r="AV2791" s="12">
        <v>8.5343909783311354</v>
      </c>
      <c r="AW2791" s="12">
        <v>-12.867357310003877</v>
      </c>
    </row>
    <row r="2792" spans="46:49" x14ac:dyDescent="0.2">
      <c r="AT2792">
        <v>2785</v>
      </c>
      <c r="AU2792" s="12">
        <v>-12.915016150591759</v>
      </c>
      <c r="AV2792" s="12">
        <v>-35.277654232381124</v>
      </c>
      <c r="AW2792" s="12">
        <v>-2.1332273261340702</v>
      </c>
    </row>
    <row r="2793" spans="46:49" x14ac:dyDescent="0.2">
      <c r="AT2793">
        <v>2786</v>
      </c>
      <c r="AU2793" s="12">
        <v>7.4258413428299379</v>
      </c>
      <c r="AV2793" s="12">
        <v>-10.649523090833574</v>
      </c>
      <c r="AW2793" s="12">
        <v>20.625990543775089</v>
      </c>
    </row>
    <row r="2794" spans="46:49" x14ac:dyDescent="0.2">
      <c r="AT2794">
        <v>2787</v>
      </c>
      <c r="AU2794" s="12">
        <v>-0.1403584537908121</v>
      </c>
      <c r="AV2794" s="12">
        <v>-15.049125766642115</v>
      </c>
      <c r="AW2794" s="12">
        <v>-25.785039804483112</v>
      </c>
    </row>
    <row r="2795" spans="46:49" x14ac:dyDescent="0.2">
      <c r="AT2795">
        <v>2788</v>
      </c>
      <c r="AU2795" s="12">
        <v>-4.1363150448652233</v>
      </c>
      <c r="AV2795" s="12">
        <v>5.6787990497962539</v>
      </c>
      <c r="AW2795" s="12">
        <v>-35.471529282714648</v>
      </c>
    </row>
    <row r="2796" spans="46:49" x14ac:dyDescent="0.2">
      <c r="AT2796">
        <v>2789</v>
      </c>
      <c r="AU2796" s="12">
        <v>0.66593866873974827</v>
      </c>
      <c r="AV2796" s="12">
        <v>12.103485826626505</v>
      </c>
      <c r="AW2796" s="12">
        <v>26.99123351246433</v>
      </c>
    </row>
    <row r="2797" spans="46:49" x14ac:dyDescent="0.2">
      <c r="AT2797">
        <v>2790</v>
      </c>
      <c r="AU2797" s="12">
        <v>-1.5536066045330679</v>
      </c>
      <c r="AV2797" s="12">
        <v>16.915735839416467</v>
      </c>
      <c r="AW2797" s="12">
        <v>3.106096576106157</v>
      </c>
    </row>
    <row r="2798" spans="46:49" x14ac:dyDescent="0.2">
      <c r="AT2798">
        <v>2791</v>
      </c>
      <c r="AU2798" s="12">
        <v>-2.0149612667766363</v>
      </c>
      <c r="AV2798" s="12">
        <v>13.197096621958421</v>
      </c>
      <c r="AW2798" s="12">
        <v>-0.62938018441098498</v>
      </c>
    </row>
    <row r="2799" spans="46:49" x14ac:dyDescent="0.2">
      <c r="AT2799">
        <v>2792</v>
      </c>
      <c r="AU2799" s="12">
        <v>18.749935239256907</v>
      </c>
      <c r="AV2799" s="12">
        <v>1.066140905532849</v>
      </c>
      <c r="AW2799" s="12">
        <v>10.433705492123433</v>
      </c>
    </row>
    <row r="2800" spans="46:49" x14ac:dyDescent="0.2">
      <c r="AT2800">
        <v>2793</v>
      </c>
      <c r="AU2800" s="12">
        <v>1.2207578100811252</v>
      </c>
      <c r="AV2800" s="12">
        <v>4.4862134401077221</v>
      </c>
      <c r="AW2800" s="12">
        <v>2.55389703898109</v>
      </c>
    </row>
    <row r="2801" spans="46:49" x14ac:dyDescent="0.2">
      <c r="AT2801">
        <v>2794</v>
      </c>
      <c r="AU2801" s="12">
        <v>-4.9891276010170262</v>
      </c>
      <c r="AV2801" s="12">
        <v>-8.6290039398046314</v>
      </c>
      <c r="AW2801" s="12">
        <v>-10.890399709032202</v>
      </c>
    </row>
    <row r="2802" spans="46:49" x14ac:dyDescent="0.2">
      <c r="AT2802">
        <v>2795</v>
      </c>
      <c r="AU2802" s="12">
        <v>-3.2660749159655742</v>
      </c>
      <c r="AV2802" s="12">
        <v>-7.4396362319230391</v>
      </c>
      <c r="AW2802" s="12">
        <v>-6.8449830792572905</v>
      </c>
    </row>
    <row r="2803" spans="46:49" x14ac:dyDescent="0.2">
      <c r="AT2803">
        <v>2796</v>
      </c>
      <c r="AU2803" s="12">
        <v>-2.5355758082283417</v>
      </c>
      <c r="AV2803" s="12">
        <v>-24.175832182985278</v>
      </c>
      <c r="AW2803" s="12">
        <v>7.6853024973293946</v>
      </c>
    </row>
    <row r="2804" spans="46:49" x14ac:dyDescent="0.2">
      <c r="AT2804">
        <v>2797</v>
      </c>
      <c r="AU2804" s="12">
        <v>-5.7270946869530253</v>
      </c>
      <c r="AV2804" s="12">
        <v>27.106587028127514</v>
      </c>
      <c r="AW2804" s="12">
        <v>-21.532849270032649</v>
      </c>
    </row>
    <row r="2805" spans="46:49" x14ac:dyDescent="0.2">
      <c r="AT2805">
        <v>2798</v>
      </c>
      <c r="AU2805" s="12">
        <v>-1.4195138754144014</v>
      </c>
      <c r="AV2805" s="12">
        <v>4.7245319398066155</v>
      </c>
      <c r="AW2805" s="12">
        <v>-6.8094936831581068</v>
      </c>
    </row>
    <row r="2806" spans="46:49" x14ac:dyDescent="0.2">
      <c r="AT2806">
        <v>2799</v>
      </c>
      <c r="AU2806" s="12">
        <v>-11.366938957903466</v>
      </c>
      <c r="AV2806" s="12">
        <v>14.561402623971297</v>
      </c>
      <c r="AW2806" s="12">
        <v>-7.9857731869368234</v>
      </c>
    </row>
    <row r="2807" spans="46:49" x14ac:dyDescent="0.2">
      <c r="AT2807">
        <v>2800</v>
      </c>
      <c r="AU2807" s="12">
        <v>-1.7914349492864612</v>
      </c>
      <c r="AV2807" s="12">
        <v>-14.221897179981401</v>
      </c>
      <c r="AW2807" s="12">
        <v>-29.170295355006289</v>
      </c>
    </row>
    <row r="2808" spans="46:49" x14ac:dyDescent="0.2">
      <c r="AT2808">
        <v>2801</v>
      </c>
      <c r="AU2808" s="12">
        <v>-3.6360428693298785</v>
      </c>
      <c r="AV2808" s="12">
        <v>4.140166616367873</v>
      </c>
      <c r="AW2808" s="12">
        <v>11.202769286269991</v>
      </c>
    </row>
    <row r="2809" spans="46:49" x14ac:dyDescent="0.2">
      <c r="AT2809">
        <v>2802</v>
      </c>
      <c r="AU2809" s="12">
        <v>2.2998336835002005</v>
      </c>
      <c r="AV2809" s="12">
        <v>8.3281854340263006</v>
      </c>
      <c r="AW2809" s="12">
        <v>-12.150655756785417</v>
      </c>
    </row>
    <row r="2810" spans="46:49" x14ac:dyDescent="0.2">
      <c r="AT2810">
        <v>2803</v>
      </c>
      <c r="AU2810" s="12">
        <v>4.2940281808094785</v>
      </c>
      <c r="AV2810" s="12">
        <v>-14.533131455886805</v>
      </c>
      <c r="AW2810" s="12">
        <v>-1.0833369250518483</v>
      </c>
    </row>
    <row r="2811" spans="46:49" x14ac:dyDescent="0.2">
      <c r="AT2811">
        <v>2804</v>
      </c>
      <c r="AU2811" s="12">
        <v>-4.0689761178566908</v>
      </c>
      <c r="AV2811" s="12">
        <v>6.9076317047764606</v>
      </c>
      <c r="AW2811" s="12">
        <v>-21.730632498569292</v>
      </c>
    </row>
    <row r="2812" spans="46:49" x14ac:dyDescent="0.2">
      <c r="AT2812">
        <v>2805</v>
      </c>
      <c r="AU2812" s="12">
        <v>5.1908467853556441</v>
      </c>
      <c r="AV2812" s="12">
        <v>3.4436143876970275</v>
      </c>
      <c r="AW2812" s="12">
        <v>15.226812492886232</v>
      </c>
    </row>
    <row r="2813" spans="46:49" x14ac:dyDescent="0.2">
      <c r="AT2813">
        <v>2806</v>
      </c>
      <c r="AU2813" s="12">
        <v>3.0733279140016325</v>
      </c>
      <c r="AV2813" s="12">
        <v>10.39931533763531</v>
      </c>
      <c r="AW2813" s="12">
        <v>-4.5293380372974976</v>
      </c>
    </row>
    <row r="2814" spans="46:49" x14ac:dyDescent="0.2">
      <c r="AT2814">
        <v>2807</v>
      </c>
      <c r="AU2814" s="12">
        <v>1.553081118180498</v>
      </c>
      <c r="AV2814" s="12">
        <v>2.6198433562441403</v>
      </c>
      <c r="AW2814" s="12">
        <v>-56.309780586057606</v>
      </c>
    </row>
    <row r="2815" spans="46:49" x14ac:dyDescent="0.2">
      <c r="AT2815">
        <v>2808</v>
      </c>
      <c r="AU2815" s="12">
        <v>-1.1734589383531897</v>
      </c>
      <c r="AV2815" s="12">
        <v>10.85850802785926</v>
      </c>
      <c r="AW2815" s="12">
        <v>-40.903784278404906</v>
      </c>
    </row>
    <row r="2816" spans="46:49" x14ac:dyDescent="0.2">
      <c r="AT2816">
        <v>2809</v>
      </c>
      <c r="AU2816" s="12">
        <v>-0.96993336270432395</v>
      </c>
      <c r="AV2816" s="12">
        <v>3.1728535417433631E-2</v>
      </c>
      <c r="AW2816" s="12">
        <v>44.161090106587103</v>
      </c>
    </row>
    <row r="2817" spans="46:49" x14ac:dyDescent="0.2">
      <c r="AT2817">
        <v>2810</v>
      </c>
      <c r="AU2817" s="12">
        <v>-8.8029592539920074</v>
      </c>
      <c r="AV2817" s="12">
        <v>-12.313598791768671</v>
      </c>
      <c r="AW2817" s="12">
        <v>12.94470298471998</v>
      </c>
    </row>
    <row r="2818" spans="46:49" x14ac:dyDescent="0.2">
      <c r="AT2818">
        <v>2811</v>
      </c>
      <c r="AU2818" s="12">
        <v>3.0471114172496039</v>
      </c>
      <c r="AV2818" s="12">
        <v>6.0285200225430815</v>
      </c>
      <c r="AW2818" s="12">
        <v>-8.8402304737038602</v>
      </c>
    </row>
    <row r="2819" spans="46:49" x14ac:dyDescent="0.2">
      <c r="AT2819">
        <v>2812</v>
      </c>
      <c r="AU2819" s="12">
        <v>2.4060267386287766</v>
      </c>
      <c r="AV2819" s="12">
        <v>-9.0487029205709302</v>
      </c>
      <c r="AW2819" s="12">
        <v>-20.386872912327341</v>
      </c>
    </row>
    <row r="2820" spans="46:49" x14ac:dyDescent="0.2">
      <c r="AT2820">
        <v>2813</v>
      </c>
      <c r="AU2820" s="12">
        <v>-0.98255486915045964</v>
      </c>
      <c r="AV2820" s="12">
        <v>-29.241496565955487</v>
      </c>
      <c r="AW2820" s="12">
        <v>-4.6116680143635849</v>
      </c>
    </row>
    <row r="2821" spans="46:49" x14ac:dyDescent="0.2">
      <c r="AT2821">
        <v>2814</v>
      </c>
      <c r="AU2821" s="12">
        <v>-4.0649162520635018</v>
      </c>
      <c r="AV2821" s="12">
        <v>-14.112719508227844</v>
      </c>
      <c r="AW2821" s="12">
        <v>-24.074502917029921</v>
      </c>
    </row>
    <row r="2822" spans="46:49" x14ac:dyDescent="0.2">
      <c r="AT2822">
        <v>2815</v>
      </c>
      <c r="AU2822" s="12">
        <v>-0.24609804323152895</v>
      </c>
      <c r="AV2822" s="12">
        <v>-4.8949600153968174</v>
      </c>
      <c r="AW2822" s="12">
        <v>9.9176170797052308</v>
      </c>
    </row>
    <row r="2823" spans="46:49" x14ac:dyDescent="0.2">
      <c r="AT2823">
        <v>2816</v>
      </c>
      <c r="AU2823" s="12">
        <v>3.5463491278270736</v>
      </c>
      <c r="AV2823" s="12">
        <v>-0.62711825497734586</v>
      </c>
      <c r="AW2823" s="12">
        <v>-18.423593533240648</v>
      </c>
    </row>
    <row r="2824" spans="46:49" x14ac:dyDescent="0.2">
      <c r="AT2824">
        <v>2817</v>
      </c>
      <c r="AU2824" s="12">
        <v>3.2950038095042338</v>
      </c>
      <c r="AV2824" s="12">
        <v>-12.840411724593809</v>
      </c>
      <c r="AW2824" s="12">
        <v>22.916284341631389</v>
      </c>
    </row>
    <row r="2825" spans="46:49" x14ac:dyDescent="0.2">
      <c r="AT2825">
        <v>2818</v>
      </c>
      <c r="AU2825" s="12">
        <v>1.3109173025732967</v>
      </c>
      <c r="AV2825" s="12">
        <v>4.5906924519074392</v>
      </c>
      <c r="AW2825" s="12">
        <v>-21.28998170431046</v>
      </c>
    </row>
    <row r="2826" spans="46:49" x14ac:dyDescent="0.2">
      <c r="AT2826">
        <v>2819</v>
      </c>
      <c r="AU2826" s="12">
        <v>-3.5358551658642154</v>
      </c>
      <c r="AV2826" s="12">
        <v>12.79054016134975</v>
      </c>
      <c r="AW2826" s="12">
        <v>7.8234690793735062</v>
      </c>
    </row>
    <row r="2827" spans="46:49" x14ac:dyDescent="0.2">
      <c r="AT2827">
        <v>2820</v>
      </c>
      <c r="AU2827" s="12">
        <v>-3.6221517638294447</v>
      </c>
      <c r="AV2827" s="12">
        <v>22.588873114937265</v>
      </c>
      <c r="AW2827" s="12">
        <v>-34.287505303137991</v>
      </c>
    </row>
    <row r="2828" spans="46:49" x14ac:dyDescent="0.2">
      <c r="AT2828">
        <v>2821</v>
      </c>
      <c r="AU2828" s="12">
        <v>-1.5945541518089981</v>
      </c>
      <c r="AV2828" s="12">
        <v>13.022508086365773</v>
      </c>
      <c r="AW2828" s="12">
        <v>6.5801998485787543</v>
      </c>
    </row>
    <row r="2829" spans="46:49" x14ac:dyDescent="0.2">
      <c r="AT2829">
        <v>2822</v>
      </c>
      <c r="AU2829" s="12">
        <v>7.6187207988335601E-2</v>
      </c>
      <c r="AV2829" s="12">
        <v>-1.0986039679321677</v>
      </c>
      <c r="AW2829" s="12">
        <v>-1.0351085399977646</v>
      </c>
    </row>
    <row r="2830" spans="46:49" x14ac:dyDescent="0.2">
      <c r="AT2830">
        <v>2823</v>
      </c>
      <c r="AU2830" s="12">
        <v>-3.8492337759108883</v>
      </c>
      <c r="AV2830" s="12">
        <v>-6.6864902950998601</v>
      </c>
      <c r="AW2830" s="12">
        <v>-7.0967946138090481</v>
      </c>
    </row>
    <row r="2831" spans="46:49" x14ac:dyDescent="0.2">
      <c r="AT2831">
        <v>2824</v>
      </c>
      <c r="AU2831" s="12">
        <v>-11.621698226029988</v>
      </c>
      <c r="AV2831" s="12">
        <v>5.8760355479265716</v>
      </c>
      <c r="AW2831" s="12">
        <v>23.353532529986129</v>
      </c>
    </row>
    <row r="2832" spans="46:49" x14ac:dyDescent="0.2">
      <c r="AT2832">
        <v>2825</v>
      </c>
      <c r="AU2832" s="12">
        <v>-2.4135476426971154</v>
      </c>
      <c r="AV2832" s="12">
        <v>23.900655870884286</v>
      </c>
      <c r="AW2832" s="12">
        <v>-4.9887332839850913</v>
      </c>
    </row>
    <row r="2833" spans="46:49" x14ac:dyDescent="0.2">
      <c r="AT2833">
        <v>2826</v>
      </c>
      <c r="AU2833" s="12">
        <v>6.376448880174074</v>
      </c>
      <c r="AV2833" s="12">
        <v>9.7925115739124369</v>
      </c>
      <c r="AW2833" s="12">
        <v>-29.912044041258667</v>
      </c>
    </row>
    <row r="2834" spans="46:49" x14ac:dyDescent="0.2">
      <c r="AT2834">
        <v>2827</v>
      </c>
      <c r="AU2834" s="12">
        <v>-1.5961183956409219</v>
      </c>
      <c r="AV2834" s="12">
        <v>-1.8180556651815039</v>
      </c>
      <c r="AW2834" s="12">
        <v>11.878590125815537</v>
      </c>
    </row>
    <row r="2835" spans="46:49" x14ac:dyDescent="0.2">
      <c r="AT2835">
        <v>2828</v>
      </c>
      <c r="AU2835" s="12">
        <v>16.9244556386769</v>
      </c>
      <c r="AV2835" s="12">
        <v>-4.1943816820736144</v>
      </c>
      <c r="AW2835" s="12">
        <v>10.95920664914259</v>
      </c>
    </row>
    <row r="2836" spans="46:49" x14ac:dyDescent="0.2">
      <c r="AT2836">
        <v>2829</v>
      </c>
      <c r="AU2836" s="12">
        <v>-0.74482898236146744</v>
      </c>
      <c r="AV2836" s="12">
        <v>-35.047546048356196</v>
      </c>
      <c r="AW2836" s="12">
        <v>-5.5207755538356613</v>
      </c>
    </row>
    <row r="2837" spans="46:49" x14ac:dyDescent="0.2">
      <c r="AT2837">
        <v>2830</v>
      </c>
      <c r="AU2837" s="12">
        <v>-0.77505878484911594</v>
      </c>
      <c r="AV2837" s="12">
        <v>0.58368233802457847</v>
      </c>
      <c r="AW2837" s="12">
        <v>5.7572910792330809</v>
      </c>
    </row>
    <row r="2838" spans="46:49" x14ac:dyDescent="0.2">
      <c r="AT2838">
        <v>2831</v>
      </c>
      <c r="AU2838" s="12">
        <v>7.7001735304673691</v>
      </c>
      <c r="AV2838" s="12">
        <v>-7.6358544368720116</v>
      </c>
      <c r="AW2838" s="12">
        <v>-5.0967387108379052</v>
      </c>
    </row>
    <row r="2839" spans="46:49" x14ac:dyDescent="0.2">
      <c r="AT2839">
        <v>2832</v>
      </c>
      <c r="AU2839" s="12">
        <v>29.481106926395601</v>
      </c>
      <c r="AV2839" s="12">
        <v>-6.4134216695931991</v>
      </c>
      <c r="AW2839" s="12">
        <v>11.354435575520304</v>
      </c>
    </row>
    <row r="2840" spans="46:49" x14ac:dyDescent="0.2">
      <c r="AT2840">
        <v>2833</v>
      </c>
      <c r="AU2840" s="12">
        <v>-3.0414423916100972</v>
      </c>
      <c r="AV2840" s="12">
        <v>-7.3039305143555486</v>
      </c>
      <c r="AW2840" s="12">
        <v>-13.898474041641839</v>
      </c>
    </row>
    <row r="2841" spans="46:49" x14ac:dyDescent="0.2">
      <c r="AT2841">
        <v>2834</v>
      </c>
      <c r="AU2841" s="12">
        <v>0.87983216177649548</v>
      </c>
      <c r="AV2841" s="12">
        <v>-13.571706912726066</v>
      </c>
      <c r="AW2841" s="12">
        <v>5.0416226242404418</v>
      </c>
    </row>
    <row r="2842" spans="46:49" x14ac:dyDescent="0.2">
      <c r="AT2842">
        <v>2835</v>
      </c>
      <c r="AU2842" s="12">
        <v>-0.75123030985814809</v>
      </c>
      <c r="AV2842" s="12">
        <v>-13.26269649615617</v>
      </c>
      <c r="AW2842" s="12">
        <v>26.861520018593627</v>
      </c>
    </row>
    <row r="2843" spans="46:49" x14ac:dyDescent="0.2">
      <c r="AT2843">
        <v>2836</v>
      </c>
      <c r="AU2843" s="12">
        <v>-9.52685196275457</v>
      </c>
      <c r="AV2843" s="12">
        <v>-7.2758037330349579</v>
      </c>
      <c r="AW2843" s="12">
        <v>-4.3222905264136759</v>
      </c>
    </row>
    <row r="2844" spans="46:49" x14ac:dyDescent="0.2">
      <c r="AT2844">
        <v>2837</v>
      </c>
      <c r="AU2844" s="12">
        <v>-2.3285273500555164</v>
      </c>
      <c r="AV2844" s="12">
        <v>-32.576631363643969</v>
      </c>
      <c r="AW2844" s="12">
        <v>67.671248037685629</v>
      </c>
    </row>
    <row r="2845" spans="46:49" x14ac:dyDescent="0.2">
      <c r="AT2845">
        <v>2838</v>
      </c>
      <c r="AU2845" s="12">
        <v>3.8658622121319786</v>
      </c>
      <c r="AV2845" s="12">
        <v>2.8592454636363676</v>
      </c>
      <c r="AW2845" s="12">
        <v>8.3825138849698018</v>
      </c>
    </row>
    <row r="2846" spans="46:49" x14ac:dyDescent="0.2">
      <c r="AT2846">
        <v>2839</v>
      </c>
      <c r="AU2846" s="12">
        <v>-0.46714918266086747</v>
      </c>
      <c r="AV2846" s="12">
        <v>-6.5201825187787641</v>
      </c>
      <c r="AW2846" s="12">
        <v>12.655570740650329</v>
      </c>
    </row>
    <row r="2847" spans="46:49" x14ac:dyDescent="0.2">
      <c r="AT2847">
        <v>2840</v>
      </c>
      <c r="AU2847" s="12">
        <v>0.88832585120171381</v>
      </c>
      <c r="AV2847" s="12">
        <v>2.8480998096888577</v>
      </c>
      <c r="AW2847" s="12">
        <v>1.2203737240329862</v>
      </c>
    </row>
    <row r="2848" spans="46:49" x14ac:dyDescent="0.2">
      <c r="AT2848">
        <v>2841</v>
      </c>
      <c r="AU2848" s="12">
        <v>-1.5991100668483706</v>
      </c>
      <c r="AV2848" s="12">
        <v>-11.9041259267103</v>
      </c>
      <c r="AW2848" s="12">
        <v>-12.343790449435744</v>
      </c>
    </row>
    <row r="2849" spans="46:49" x14ac:dyDescent="0.2">
      <c r="AT2849">
        <v>2842</v>
      </c>
      <c r="AU2849" s="12">
        <v>-1.2732993427267834</v>
      </c>
      <c r="AV2849" s="12">
        <v>-4.5396559528494107</v>
      </c>
      <c r="AW2849" s="12">
        <v>7.4175892839534576</v>
      </c>
    </row>
    <row r="2850" spans="46:49" x14ac:dyDescent="0.2">
      <c r="AT2850">
        <v>2843</v>
      </c>
      <c r="AU2850" s="12">
        <v>-5.5845710049392672</v>
      </c>
      <c r="AV2850" s="12">
        <v>0.6014439150840416</v>
      </c>
      <c r="AW2850" s="12">
        <v>2.1167752129865116</v>
      </c>
    </row>
    <row r="2851" spans="46:49" x14ac:dyDescent="0.2">
      <c r="AT2851">
        <v>2844</v>
      </c>
      <c r="AU2851" s="12">
        <v>3.5486066505112759</v>
      </c>
      <c r="AV2851" s="12">
        <v>-41.85396365074434</v>
      </c>
      <c r="AW2851" s="12">
        <v>-5.8677299237685592</v>
      </c>
    </row>
    <row r="2852" spans="46:49" x14ac:dyDescent="0.2">
      <c r="AT2852">
        <v>2845</v>
      </c>
      <c r="AU2852" s="12">
        <v>-28.846399603748349</v>
      </c>
      <c r="AV2852" s="12">
        <v>-22.501287869797029</v>
      </c>
      <c r="AW2852" s="12">
        <v>-7.36059509233041</v>
      </c>
    </row>
    <row r="2853" spans="46:49" x14ac:dyDescent="0.2">
      <c r="AT2853">
        <v>2846</v>
      </c>
      <c r="AU2853" s="12">
        <v>0.94677184264639724</v>
      </c>
      <c r="AV2853" s="12">
        <v>5.94521082204992</v>
      </c>
      <c r="AW2853" s="12">
        <v>-24.159337375088153</v>
      </c>
    </row>
    <row r="2854" spans="46:49" x14ac:dyDescent="0.2">
      <c r="AT2854">
        <v>2847</v>
      </c>
      <c r="AU2854" s="12">
        <v>-7.157959097871486</v>
      </c>
      <c r="AV2854" s="12">
        <v>5.0781496849014047</v>
      </c>
      <c r="AW2854" s="12">
        <v>-4.3754654879517858</v>
      </c>
    </row>
    <row r="2855" spans="46:49" x14ac:dyDescent="0.2">
      <c r="AT2855">
        <v>2848</v>
      </c>
      <c r="AU2855" s="12">
        <v>-7.589351726641584</v>
      </c>
      <c r="AV2855" s="12">
        <v>-0.56029346928932067</v>
      </c>
      <c r="AW2855" s="12">
        <v>5.7057893278126546</v>
      </c>
    </row>
    <row r="2856" spans="46:49" x14ac:dyDescent="0.2">
      <c r="AT2856">
        <v>2849</v>
      </c>
      <c r="AU2856" s="12">
        <v>-73.613169625854212</v>
      </c>
      <c r="AV2856" s="12">
        <v>3.5111933854307331</v>
      </c>
      <c r="AW2856" s="12">
        <v>31.924126215930482</v>
      </c>
    </row>
    <row r="2857" spans="46:49" x14ac:dyDescent="0.2">
      <c r="AT2857">
        <v>2850</v>
      </c>
      <c r="AU2857" s="12">
        <v>1.1092986154587459</v>
      </c>
      <c r="AV2857" s="12">
        <v>4.721162262915203</v>
      </c>
      <c r="AW2857" s="12">
        <v>10.016169575751785</v>
      </c>
    </row>
    <row r="2858" spans="46:49" x14ac:dyDescent="0.2">
      <c r="AT2858">
        <v>2851</v>
      </c>
      <c r="AU2858" s="12">
        <v>-0.20757816759912401</v>
      </c>
      <c r="AV2858" s="12">
        <v>-0.28543562197591754</v>
      </c>
      <c r="AW2858" s="12">
        <v>-6.1080501261825049</v>
      </c>
    </row>
    <row r="2859" spans="46:49" x14ac:dyDescent="0.2">
      <c r="AT2859">
        <v>2852</v>
      </c>
      <c r="AU2859" s="12">
        <v>-5.3855034124163081</v>
      </c>
      <c r="AV2859" s="12">
        <v>5.003873142160467</v>
      </c>
      <c r="AW2859" s="12">
        <v>-128.34964929981041</v>
      </c>
    </row>
    <row r="2860" spans="46:49" x14ac:dyDescent="0.2">
      <c r="AT2860">
        <v>2853</v>
      </c>
      <c r="AU2860" s="12">
        <v>1.1105332072160419</v>
      </c>
      <c r="AV2860" s="12">
        <v>1.9366044261837303</v>
      </c>
      <c r="AW2860" s="12">
        <v>-4.8437480349410054</v>
      </c>
    </row>
    <row r="2861" spans="46:49" x14ac:dyDescent="0.2">
      <c r="AT2861">
        <v>2854</v>
      </c>
      <c r="AU2861" s="12">
        <v>-2.5919707704020181</v>
      </c>
      <c r="AV2861" s="12">
        <v>-7.5174440910348395</v>
      </c>
      <c r="AW2861" s="12">
        <v>-12.139520127294919</v>
      </c>
    </row>
    <row r="2862" spans="46:49" x14ac:dyDescent="0.2">
      <c r="AT2862">
        <v>2855</v>
      </c>
      <c r="AU2862" s="12">
        <v>1.2561371136943575</v>
      </c>
      <c r="AV2862" s="12">
        <v>-2.4899807598887014</v>
      </c>
      <c r="AW2862" s="12">
        <v>57.366396917833448</v>
      </c>
    </row>
    <row r="2863" spans="46:49" x14ac:dyDescent="0.2">
      <c r="AT2863">
        <v>2856</v>
      </c>
      <c r="AU2863" s="12">
        <v>-1.109572339971999</v>
      </c>
      <c r="AV2863" s="12">
        <v>16.404453793154751</v>
      </c>
      <c r="AW2863" s="12">
        <v>-4.2942641277419025</v>
      </c>
    </row>
    <row r="2864" spans="46:49" x14ac:dyDescent="0.2">
      <c r="AT2864">
        <v>2857</v>
      </c>
      <c r="AU2864" s="12">
        <v>4.7943582915142819</v>
      </c>
      <c r="AV2864" s="12">
        <v>-4.1351521392561494</v>
      </c>
      <c r="AW2864" s="12">
        <v>8.0959478962743052</v>
      </c>
    </row>
    <row r="2865" spans="46:49" x14ac:dyDescent="0.2">
      <c r="AT2865">
        <v>2858</v>
      </c>
      <c r="AU2865" s="12">
        <v>-8.794319076343621</v>
      </c>
      <c r="AV2865" s="12">
        <v>-6.829295762805021</v>
      </c>
      <c r="AW2865" s="12">
        <v>10.242053742699367</v>
      </c>
    </row>
    <row r="2866" spans="46:49" x14ac:dyDescent="0.2">
      <c r="AT2866">
        <v>2859</v>
      </c>
      <c r="AU2866" s="12">
        <v>-1.164090034989639</v>
      </c>
      <c r="AV2866" s="12">
        <v>-2.7989313135447187</v>
      </c>
      <c r="AW2866" s="12">
        <v>-2.2730101631425241</v>
      </c>
    </row>
    <row r="2867" spans="46:49" x14ac:dyDescent="0.2">
      <c r="AT2867">
        <v>2860</v>
      </c>
      <c r="AU2867" s="12">
        <v>-2.9130792323674117</v>
      </c>
      <c r="AV2867" s="12">
        <v>-3.547338636343679</v>
      </c>
      <c r="AW2867" s="12">
        <v>-29.105623540874181</v>
      </c>
    </row>
    <row r="2868" spans="46:49" x14ac:dyDescent="0.2">
      <c r="AT2868">
        <v>2861</v>
      </c>
      <c r="AU2868" s="12">
        <v>-8.774478580819892</v>
      </c>
      <c r="AV2868" s="12">
        <v>-6.6531249465741285</v>
      </c>
      <c r="AW2868" s="12">
        <v>-22.533423703433805</v>
      </c>
    </row>
    <row r="2869" spans="46:49" x14ac:dyDescent="0.2">
      <c r="AT2869">
        <v>2862</v>
      </c>
      <c r="AU2869" s="12">
        <v>4.070932310469594</v>
      </c>
      <c r="AV2869" s="12">
        <v>7.6465453637173635</v>
      </c>
      <c r="AW2869" s="12">
        <v>-23.904288771484097</v>
      </c>
    </row>
    <row r="2870" spans="46:49" x14ac:dyDescent="0.2">
      <c r="AT2870">
        <v>2863</v>
      </c>
      <c r="AU2870" s="12">
        <v>-5.4086081189485116</v>
      </c>
      <c r="AV2870" s="12">
        <v>-20.471436912914502</v>
      </c>
      <c r="AW2870" s="12">
        <v>-3.6519620827514401</v>
      </c>
    </row>
    <row r="2871" spans="46:49" x14ac:dyDescent="0.2">
      <c r="AT2871">
        <v>2864</v>
      </c>
      <c r="AU2871" s="12">
        <v>8.2191367330697069</v>
      </c>
      <c r="AV2871" s="12">
        <v>2.0687358391340376</v>
      </c>
      <c r="AW2871" s="12">
        <v>-10.972882569485073</v>
      </c>
    </row>
    <row r="2872" spans="46:49" x14ac:dyDescent="0.2">
      <c r="AT2872">
        <v>2865</v>
      </c>
      <c r="AU2872" s="12">
        <v>-1.9725114026897737</v>
      </c>
      <c r="AV2872" s="12">
        <v>-30.144474736154059</v>
      </c>
      <c r="AW2872" s="12">
        <v>-16.569319803548606</v>
      </c>
    </row>
    <row r="2873" spans="46:49" x14ac:dyDescent="0.2">
      <c r="AT2873">
        <v>2866</v>
      </c>
      <c r="AU2873" s="12">
        <v>-1.0751342475715595</v>
      </c>
      <c r="AV2873" s="12">
        <v>-9.1002195722985633</v>
      </c>
      <c r="AW2873" s="12">
        <v>-4.3196041269908561</v>
      </c>
    </row>
    <row r="2874" spans="46:49" x14ac:dyDescent="0.2">
      <c r="AT2874">
        <v>2867</v>
      </c>
      <c r="AU2874" s="12">
        <v>-1.0221064992878206</v>
      </c>
      <c r="AV2874" s="12">
        <v>-0.94784325156311333</v>
      </c>
      <c r="AW2874" s="12">
        <v>-16.122356362721533</v>
      </c>
    </row>
    <row r="2875" spans="46:49" x14ac:dyDescent="0.2">
      <c r="AT2875">
        <v>2868</v>
      </c>
      <c r="AU2875" s="12">
        <v>-118.93185145073291</v>
      </c>
      <c r="AV2875" s="12">
        <v>-14.423217033355865</v>
      </c>
      <c r="AW2875" s="12">
        <v>-1.8961856066697063</v>
      </c>
    </row>
    <row r="2876" spans="46:49" x14ac:dyDescent="0.2">
      <c r="AT2876">
        <v>2869</v>
      </c>
      <c r="AU2876" s="12">
        <v>2.1261554884207414</v>
      </c>
      <c r="AV2876" s="12">
        <v>-9.9760858142570186</v>
      </c>
      <c r="AW2876" s="12">
        <v>-7.9482163700423705</v>
      </c>
    </row>
    <row r="2877" spans="46:49" x14ac:dyDescent="0.2">
      <c r="AT2877">
        <v>2870</v>
      </c>
      <c r="AU2877" s="12">
        <v>0.20688546308959987</v>
      </c>
      <c r="AV2877" s="12">
        <v>10.827991058593097</v>
      </c>
      <c r="AW2877" s="12">
        <v>-7.4635631358605945</v>
      </c>
    </row>
    <row r="2878" spans="46:49" x14ac:dyDescent="0.2">
      <c r="AT2878">
        <v>2871</v>
      </c>
      <c r="AU2878" s="12">
        <v>0.45951511690608582</v>
      </c>
      <c r="AV2878" s="12">
        <v>-13.230401898778036</v>
      </c>
      <c r="AW2878" s="12">
        <v>-56.445388324299792</v>
      </c>
    </row>
    <row r="2879" spans="46:49" x14ac:dyDescent="0.2">
      <c r="AT2879">
        <v>2872</v>
      </c>
      <c r="AU2879" s="12">
        <v>1.1548621242197992</v>
      </c>
      <c r="AV2879" s="12">
        <v>-2.1621940336766192</v>
      </c>
      <c r="AW2879" s="12">
        <v>10.051116570605867</v>
      </c>
    </row>
    <row r="2880" spans="46:49" x14ac:dyDescent="0.2">
      <c r="AT2880">
        <v>2873</v>
      </c>
      <c r="AU2880" s="12">
        <v>-7.5937953857979181</v>
      </c>
      <c r="AV2880" s="12">
        <v>-1.9522374981519377</v>
      </c>
      <c r="AW2880" s="12">
        <v>15.63456901223627</v>
      </c>
    </row>
    <row r="2881" spans="46:49" x14ac:dyDescent="0.2">
      <c r="AT2881">
        <v>2874</v>
      </c>
      <c r="AU2881" s="12">
        <v>-0.98284768203750617</v>
      </c>
      <c r="AV2881" s="12">
        <v>-6.551550304330763</v>
      </c>
      <c r="AW2881" s="12">
        <v>-13.060958668607544</v>
      </c>
    </row>
    <row r="2882" spans="46:49" x14ac:dyDescent="0.2">
      <c r="AT2882">
        <v>2875</v>
      </c>
      <c r="AU2882" s="12">
        <v>1.8194894663243979</v>
      </c>
      <c r="AV2882" s="12">
        <v>4.6606891195295788</v>
      </c>
      <c r="AW2882" s="12">
        <v>-12.619620162281523</v>
      </c>
    </row>
    <row r="2883" spans="46:49" x14ac:dyDescent="0.2">
      <c r="AT2883">
        <v>2876</v>
      </c>
      <c r="AU2883" s="12">
        <v>1.6895229505618039</v>
      </c>
      <c r="AV2883" s="12">
        <v>2.8366831361718621</v>
      </c>
      <c r="AW2883" s="12">
        <v>11.426797330717728</v>
      </c>
    </row>
    <row r="2884" spans="46:49" x14ac:dyDescent="0.2">
      <c r="AT2884">
        <v>2877</v>
      </c>
      <c r="AU2884" s="12">
        <v>0.62821462532273309</v>
      </c>
      <c r="AV2884" s="12">
        <v>-19.419157365733565</v>
      </c>
      <c r="AW2884" s="12">
        <v>-27.340128077266908</v>
      </c>
    </row>
    <row r="2885" spans="46:49" x14ac:dyDescent="0.2">
      <c r="AT2885">
        <v>2878</v>
      </c>
      <c r="AU2885" s="12">
        <v>8.0885270559878126</v>
      </c>
      <c r="AV2885" s="12">
        <v>-38.80073618313142</v>
      </c>
      <c r="AW2885" s="12">
        <v>-11.113366638186287</v>
      </c>
    </row>
    <row r="2886" spans="46:49" x14ac:dyDescent="0.2">
      <c r="AT2886">
        <v>2879</v>
      </c>
      <c r="AU2886" s="12">
        <v>-0.43820280307544007</v>
      </c>
      <c r="AV2886" s="12">
        <v>-12.324347561961297</v>
      </c>
      <c r="AW2886" s="12">
        <v>-9.1526921224073892</v>
      </c>
    </row>
    <row r="2887" spans="46:49" x14ac:dyDescent="0.2">
      <c r="AT2887">
        <v>2880</v>
      </c>
      <c r="AU2887" s="12">
        <v>2.0216155616456484</v>
      </c>
      <c r="AV2887" s="12">
        <v>-1.4841166141251338</v>
      </c>
      <c r="AW2887" s="12">
        <v>20.442260078819015</v>
      </c>
    </row>
    <row r="2888" spans="46:49" x14ac:dyDescent="0.2">
      <c r="AT2888">
        <v>2881</v>
      </c>
      <c r="AU2888" s="12">
        <v>-10.996308036376821</v>
      </c>
      <c r="AV2888" s="12">
        <v>-8.7679946263697861</v>
      </c>
      <c r="AW2888" s="12">
        <v>-1.7098335546632086</v>
      </c>
    </row>
    <row r="2889" spans="46:49" x14ac:dyDescent="0.2">
      <c r="AT2889">
        <v>2882</v>
      </c>
      <c r="AU2889" s="12">
        <v>12.380995492271785</v>
      </c>
      <c r="AV2889" s="12">
        <v>3.6679900495570767</v>
      </c>
      <c r="AW2889" s="12">
        <v>-25.366380707074242</v>
      </c>
    </row>
    <row r="2890" spans="46:49" x14ac:dyDescent="0.2">
      <c r="AT2890">
        <v>2883</v>
      </c>
      <c r="AU2890" s="12">
        <v>1.2173951095631437</v>
      </c>
      <c r="AV2890" s="12">
        <v>-0.83100199886972381</v>
      </c>
      <c r="AW2890" s="12">
        <v>80.052484463787025</v>
      </c>
    </row>
    <row r="2891" spans="46:49" x14ac:dyDescent="0.2">
      <c r="AT2891">
        <v>2884</v>
      </c>
      <c r="AU2891" s="12">
        <v>11.308790470863858</v>
      </c>
      <c r="AV2891" s="12">
        <v>-16.995486829721017</v>
      </c>
      <c r="AW2891" s="12">
        <v>8.6915119716679818</v>
      </c>
    </row>
    <row r="2892" spans="46:49" x14ac:dyDescent="0.2">
      <c r="AT2892">
        <v>2885</v>
      </c>
      <c r="AU2892" s="12">
        <v>-3.6166896040552134</v>
      </c>
      <c r="AV2892" s="12">
        <v>5.7399630327854432</v>
      </c>
      <c r="AW2892" s="12">
        <v>19.68006551927602</v>
      </c>
    </row>
    <row r="2893" spans="46:49" x14ac:dyDescent="0.2">
      <c r="AT2893">
        <v>2886</v>
      </c>
      <c r="AU2893" s="12">
        <v>-1.6465358320332735</v>
      </c>
      <c r="AV2893" s="12">
        <v>-17.605507375812895</v>
      </c>
      <c r="AW2893" s="12">
        <v>-9.5488997226930685</v>
      </c>
    </row>
    <row r="2894" spans="46:49" x14ac:dyDescent="0.2">
      <c r="AT2894">
        <v>2887</v>
      </c>
      <c r="AU2894" s="12">
        <v>-7.4680739021883014</v>
      </c>
      <c r="AV2894" s="12">
        <v>-2.7645489041291862</v>
      </c>
      <c r="AW2894" s="12">
        <v>1.7594224311829623</v>
      </c>
    </row>
    <row r="2895" spans="46:49" x14ac:dyDescent="0.2">
      <c r="AT2895">
        <v>2888</v>
      </c>
      <c r="AU2895" s="12">
        <v>27.522332706367823</v>
      </c>
      <c r="AV2895" s="12">
        <v>24.576776970441973</v>
      </c>
      <c r="AW2895" s="12">
        <v>-12.490860832482364</v>
      </c>
    </row>
    <row r="2896" spans="46:49" x14ac:dyDescent="0.2">
      <c r="AT2896">
        <v>2889</v>
      </c>
      <c r="AU2896" s="12">
        <v>5.3826273369503657</v>
      </c>
      <c r="AV2896" s="12">
        <v>15.504701066355338</v>
      </c>
      <c r="AW2896" s="12">
        <v>2.0543018569490932</v>
      </c>
    </row>
    <row r="2897" spans="46:49" x14ac:dyDescent="0.2">
      <c r="AT2897">
        <v>2890</v>
      </c>
      <c r="AU2897" s="12">
        <v>-6.5377359312222048</v>
      </c>
      <c r="AV2897" s="12">
        <v>-5.3891328427846252</v>
      </c>
      <c r="AW2897" s="12">
        <v>7.3932864720784561</v>
      </c>
    </row>
    <row r="2898" spans="46:49" x14ac:dyDescent="0.2">
      <c r="AT2898">
        <v>2891</v>
      </c>
      <c r="AU2898" s="12">
        <v>-6.2075278955414586</v>
      </c>
      <c r="AV2898" s="12">
        <v>-5.304726628478778</v>
      </c>
      <c r="AW2898" s="12">
        <v>3.8680992464000181</v>
      </c>
    </row>
    <row r="2899" spans="46:49" x14ac:dyDescent="0.2">
      <c r="AT2899">
        <v>2892</v>
      </c>
      <c r="AU2899" s="12">
        <v>-0.68143610046371217</v>
      </c>
      <c r="AV2899" s="12">
        <v>-0.5956124589216778</v>
      </c>
      <c r="AW2899" s="12">
        <v>-10.044544769117159</v>
      </c>
    </row>
    <row r="2900" spans="46:49" x14ac:dyDescent="0.2">
      <c r="AT2900">
        <v>2893</v>
      </c>
      <c r="AU2900" s="12">
        <v>-1.5868798586812671</v>
      </c>
      <c r="AV2900" s="12">
        <v>-2.1749199377717598</v>
      </c>
      <c r="AW2900" s="12">
        <v>-15.410412459587327</v>
      </c>
    </row>
    <row r="2901" spans="46:49" x14ac:dyDescent="0.2">
      <c r="AT2901">
        <v>2894</v>
      </c>
      <c r="AU2901" s="12">
        <v>-0.17049071930175905</v>
      </c>
      <c r="AV2901" s="12">
        <v>1.5608202881799436</v>
      </c>
      <c r="AW2901" s="12">
        <v>9.3986343988593593</v>
      </c>
    </row>
    <row r="2902" spans="46:49" x14ac:dyDescent="0.2">
      <c r="AT2902">
        <v>2895</v>
      </c>
      <c r="AU2902" s="12">
        <v>-15.213058029838599</v>
      </c>
      <c r="AV2902" s="12">
        <v>-19.751090718787946</v>
      </c>
      <c r="AW2902" s="12">
        <v>-18.113012086061573</v>
      </c>
    </row>
    <row r="2903" spans="46:49" x14ac:dyDescent="0.2">
      <c r="AT2903">
        <v>2896</v>
      </c>
      <c r="AU2903" s="12">
        <v>-4.1237183656870204</v>
      </c>
      <c r="AV2903" s="12">
        <v>-27.373547555117021</v>
      </c>
      <c r="AW2903" s="12">
        <v>6.3956081898970272</v>
      </c>
    </row>
    <row r="2904" spans="46:49" x14ac:dyDescent="0.2">
      <c r="AT2904">
        <v>2897</v>
      </c>
      <c r="AU2904" s="12">
        <v>11.813562510853354</v>
      </c>
      <c r="AV2904" s="12">
        <v>-8.2435518356617461</v>
      </c>
      <c r="AW2904" s="12">
        <v>-10.762131180121251</v>
      </c>
    </row>
    <row r="2905" spans="46:49" x14ac:dyDescent="0.2">
      <c r="AT2905">
        <v>2898</v>
      </c>
      <c r="AU2905" s="12">
        <v>-2.1977979884605436</v>
      </c>
      <c r="AV2905" s="12">
        <v>1.8236173969446401</v>
      </c>
      <c r="AW2905" s="12">
        <v>-10.564776313964979</v>
      </c>
    </row>
    <row r="2906" spans="46:49" x14ac:dyDescent="0.2">
      <c r="AT2906">
        <v>2899</v>
      </c>
      <c r="AU2906" s="12">
        <v>-4.7792000607139267</v>
      </c>
      <c r="AV2906" s="12">
        <v>-30.482130432272612</v>
      </c>
      <c r="AW2906" s="12">
        <v>-16.670993919515848</v>
      </c>
    </row>
    <row r="2907" spans="46:49" x14ac:dyDescent="0.2">
      <c r="AT2907">
        <v>2900</v>
      </c>
      <c r="AU2907" s="12">
        <v>-2.072415685146169</v>
      </c>
      <c r="AV2907" s="12">
        <v>-0.42490497626247781</v>
      </c>
      <c r="AW2907" s="12">
        <v>-29.341713996265867</v>
      </c>
    </row>
    <row r="2908" spans="46:49" x14ac:dyDescent="0.2">
      <c r="AT2908">
        <v>2901</v>
      </c>
      <c r="AU2908" s="12">
        <v>5.6346670993765535</v>
      </c>
      <c r="AV2908" s="12">
        <v>4.0722583812529347</v>
      </c>
      <c r="AW2908" s="12">
        <v>6.134982348587072</v>
      </c>
    </row>
    <row r="2909" spans="46:49" x14ac:dyDescent="0.2">
      <c r="AT2909">
        <v>2902</v>
      </c>
      <c r="AU2909" s="12">
        <v>-2.9350698619498972</v>
      </c>
      <c r="AV2909" s="12">
        <v>8.3251422755810101</v>
      </c>
      <c r="AW2909" s="12">
        <v>-17.673471506974831</v>
      </c>
    </row>
    <row r="2910" spans="46:49" x14ac:dyDescent="0.2">
      <c r="AT2910">
        <v>2903</v>
      </c>
      <c r="AU2910" s="12">
        <v>-4.8479485147584134</v>
      </c>
      <c r="AV2910" s="12">
        <v>-17.955021478666719</v>
      </c>
      <c r="AW2910" s="12">
        <v>-12.978579563757169</v>
      </c>
    </row>
    <row r="2911" spans="46:49" x14ac:dyDescent="0.2">
      <c r="AT2911">
        <v>2904</v>
      </c>
      <c r="AU2911" s="12">
        <v>-10.920808449147081</v>
      </c>
      <c r="AV2911" s="12">
        <v>-2.7797651727183248</v>
      </c>
      <c r="AW2911" s="12">
        <v>-4.4271040626190681</v>
      </c>
    </row>
    <row r="2912" spans="46:49" x14ac:dyDescent="0.2">
      <c r="AT2912">
        <v>2905</v>
      </c>
      <c r="AU2912" s="12">
        <v>12.536921702580335</v>
      </c>
      <c r="AV2912" s="12">
        <v>-19.6234886278672</v>
      </c>
      <c r="AW2912" s="12">
        <v>-16.450889006702269</v>
      </c>
    </row>
    <row r="2913" spans="46:49" x14ac:dyDescent="0.2">
      <c r="AT2913">
        <v>2906</v>
      </c>
      <c r="AU2913" s="12">
        <v>-2.6613994877386316</v>
      </c>
      <c r="AV2913" s="12">
        <v>1.8368257502764784</v>
      </c>
      <c r="AW2913" s="12">
        <v>4.242725925937914</v>
      </c>
    </row>
    <row r="2914" spans="46:49" x14ac:dyDescent="0.2">
      <c r="AT2914">
        <v>2907</v>
      </c>
      <c r="AU2914" s="12">
        <v>19.282742434425035</v>
      </c>
      <c r="AV2914" s="12">
        <v>0.88172186592137458</v>
      </c>
      <c r="AW2914" s="12">
        <v>-12.829111572711302</v>
      </c>
    </row>
    <row r="2915" spans="46:49" x14ac:dyDescent="0.2">
      <c r="AT2915">
        <v>2908</v>
      </c>
      <c r="AU2915" s="12">
        <v>0.18300643113093082</v>
      </c>
      <c r="AV2915" s="12">
        <v>-4.1576236106367483</v>
      </c>
      <c r="AW2915" s="12">
        <v>-17.369658344628455</v>
      </c>
    </row>
    <row r="2916" spans="46:49" x14ac:dyDescent="0.2">
      <c r="AT2916">
        <v>2909</v>
      </c>
      <c r="AU2916" s="12">
        <v>5.6501042854559245</v>
      </c>
      <c r="AV2916" s="12">
        <v>8.9988103091162603</v>
      </c>
      <c r="AW2916" s="12">
        <v>-1.6991241111754634</v>
      </c>
    </row>
    <row r="2917" spans="46:49" x14ac:dyDescent="0.2">
      <c r="AT2917">
        <v>2910</v>
      </c>
      <c r="AU2917" s="12">
        <v>9.7468762042368595E-2</v>
      </c>
      <c r="AV2917" s="12">
        <v>-35.057811808891977</v>
      </c>
      <c r="AW2917" s="12">
        <v>-57.575439259616552</v>
      </c>
    </row>
    <row r="2918" spans="46:49" x14ac:dyDescent="0.2">
      <c r="AT2918">
        <v>2911</v>
      </c>
      <c r="AU2918" s="12">
        <v>-0.78904277177032289</v>
      </c>
      <c r="AV2918" s="12">
        <v>9.513202420374034</v>
      </c>
      <c r="AW2918" s="12">
        <v>-21.494476515276766</v>
      </c>
    </row>
    <row r="2919" spans="46:49" x14ac:dyDescent="0.2">
      <c r="AT2919">
        <v>2912</v>
      </c>
      <c r="AU2919" s="12">
        <v>-6.3633625392995521</v>
      </c>
      <c r="AV2919" s="12">
        <v>3.2293869630928524</v>
      </c>
      <c r="AW2919" s="12">
        <v>-7.6725762700137414</v>
      </c>
    </row>
    <row r="2920" spans="46:49" x14ac:dyDescent="0.2">
      <c r="AT2920">
        <v>2913</v>
      </c>
      <c r="AU2920" s="12">
        <v>-0.32946247764456638</v>
      </c>
      <c r="AV2920" s="12">
        <v>-10.155707211076642</v>
      </c>
      <c r="AW2920" s="12">
        <v>-3.3137474959352282</v>
      </c>
    </row>
    <row r="2921" spans="46:49" x14ac:dyDescent="0.2">
      <c r="AT2921">
        <v>2914</v>
      </c>
      <c r="AU2921" s="12">
        <v>3.1119508346087041</v>
      </c>
      <c r="AV2921" s="12">
        <v>3.7134594166462565</v>
      </c>
      <c r="AW2921" s="12">
        <v>14.414682475395949</v>
      </c>
    </row>
    <row r="2922" spans="46:49" x14ac:dyDescent="0.2">
      <c r="AT2922">
        <v>2915</v>
      </c>
      <c r="AU2922" s="12">
        <v>-4.9143241376443747</v>
      </c>
      <c r="AV2922" s="12">
        <v>13.621364777400577</v>
      </c>
      <c r="AW2922" s="12">
        <v>-23.639247390562574</v>
      </c>
    </row>
    <row r="2923" spans="46:49" x14ac:dyDescent="0.2">
      <c r="AT2923">
        <v>2916</v>
      </c>
      <c r="AU2923" s="12">
        <v>-4.867700204760177</v>
      </c>
      <c r="AV2923" s="12">
        <v>-6.433315184687987</v>
      </c>
      <c r="AW2923" s="12">
        <v>30.838725712098014</v>
      </c>
    </row>
    <row r="2924" spans="46:49" x14ac:dyDescent="0.2">
      <c r="AT2924">
        <v>2917</v>
      </c>
      <c r="AU2924" s="12">
        <v>-4.9635698103303287</v>
      </c>
      <c r="AV2924" s="12">
        <v>30.415087325253875</v>
      </c>
      <c r="AW2924" s="12">
        <v>-4.7504298092683719</v>
      </c>
    </row>
    <row r="2925" spans="46:49" x14ac:dyDescent="0.2">
      <c r="AT2925">
        <v>2918</v>
      </c>
      <c r="AU2925" s="12">
        <v>2.1369319007589094</v>
      </c>
      <c r="AV2925" s="12">
        <v>-20.850636565789802</v>
      </c>
      <c r="AW2925" s="12">
        <v>-19.28588944626059</v>
      </c>
    </row>
    <row r="2926" spans="46:49" x14ac:dyDescent="0.2">
      <c r="AT2926">
        <v>2919</v>
      </c>
      <c r="AU2926" s="12">
        <v>-5.2904270032417449</v>
      </c>
      <c r="AV2926" s="12">
        <v>31.320055333588062</v>
      </c>
      <c r="AW2926" s="12">
        <v>-18.68902681884499</v>
      </c>
    </row>
    <row r="2927" spans="46:49" x14ac:dyDescent="0.2">
      <c r="AT2927">
        <v>2920</v>
      </c>
      <c r="AU2927" s="12">
        <v>-2.0712663150526351</v>
      </c>
      <c r="AV2927" s="12">
        <v>0.37086870507821246</v>
      </c>
      <c r="AW2927" s="12">
        <v>-17.681275008581519</v>
      </c>
    </row>
    <row r="2928" spans="46:49" x14ac:dyDescent="0.2">
      <c r="AT2928">
        <v>2921</v>
      </c>
      <c r="AU2928" s="12">
        <v>3.3018172105863277</v>
      </c>
      <c r="AV2928" s="12">
        <v>-22.272873244551864</v>
      </c>
      <c r="AW2928" s="12">
        <v>1.6891742519787198</v>
      </c>
    </row>
    <row r="2929" spans="46:49" x14ac:dyDescent="0.2">
      <c r="AT2929">
        <v>2922</v>
      </c>
      <c r="AU2929" s="12">
        <v>-5.1485192497580181</v>
      </c>
      <c r="AV2929" s="12">
        <v>-5.2868973650429254</v>
      </c>
      <c r="AW2929" s="12">
        <v>-20.349069950125283</v>
      </c>
    </row>
    <row r="2930" spans="46:49" x14ac:dyDescent="0.2">
      <c r="AT2930">
        <v>2923</v>
      </c>
      <c r="AU2930" s="12">
        <v>-5.019232946661317</v>
      </c>
      <c r="AV2930" s="12">
        <v>-19.028610873355653</v>
      </c>
      <c r="AW2930" s="12">
        <v>12.242354670005076</v>
      </c>
    </row>
    <row r="2931" spans="46:49" x14ac:dyDescent="0.2">
      <c r="AT2931">
        <v>2924</v>
      </c>
      <c r="AU2931" s="12">
        <v>1.4889479603536526</v>
      </c>
      <c r="AV2931" s="12">
        <v>15.163382048844481</v>
      </c>
      <c r="AW2931" s="12">
        <v>-3.5619454375010258</v>
      </c>
    </row>
    <row r="2932" spans="46:49" x14ac:dyDescent="0.2">
      <c r="AT2932">
        <v>2925</v>
      </c>
      <c r="AU2932" s="12">
        <v>2.4555372404778995</v>
      </c>
      <c r="AV2932" s="12">
        <v>-14.213419030706415</v>
      </c>
      <c r="AW2932" s="12">
        <v>-5.4506494225910389</v>
      </c>
    </row>
    <row r="2933" spans="46:49" x14ac:dyDescent="0.2">
      <c r="AT2933">
        <v>2926</v>
      </c>
      <c r="AU2933" s="12">
        <v>-5.5114602568320716</v>
      </c>
      <c r="AV2933" s="12">
        <v>-1.1887984172880157</v>
      </c>
      <c r="AW2933" s="12">
        <v>-20.484888178027138</v>
      </c>
    </row>
    <row r="2934" spans="46:49" x14ac:dyDescent="0.2">
      <c r="AT2934">
        <v>2927</v>
      </c>
      <c r="AU2934" s="12">
        <v>1.9883874957868031</v>
      </c>
      <c r="AV2934" s="12">
        <v>-5.3282467277500887</v>
      </c>
      <c r="AW2934" s="12">
        <v>50.908280808523131</v>
      </c>
    </row>
    <row r="2935" spans="46:49" x14ac:dyDescent="0.2">
      <c r="AT2935">
        <v>2928</v>
      </c>
      <c r="AU2935" s="12">
        <v>1.3280673872509559</v>
      </c>
      <c r="AV2935" s="12">
        <v>7.9705206713446071</v>
      </c>
      <c r="AW2935" s="12">
        <v>12.186335614477379</v>
      </c>
    </row>
    <row r="2936" spans="46:49" x14ac:dyDescent="0.2">
      <c r="AT2936">
        <v>2929</v>
      </c>
      <c r="AU2936" s="12">
        <v>-155.32922074407634</v>
      </c>
      <c r="AV2936" s="12">
        <v>-6.0920184974803782</v>
      </c>
      <c r="AW2936" s="12">
        <v>-24.61439182559802</v>
      </c>
    </row>
    <row r="2937" spans="46:49" x14ac:dyDescent="0.2">
      <c r="AT2937">
        <v>2930</v>
      </c>
      <c r="AU2937" s="12">
        <v>-14.670529602666392</v>
      </c>
      <c r="AV2937" s="12">
        <v>4.0970879307264845</v>
      </c>
      <c r="AW2937" s="12">
        <v>-21.274310078612668</v>
      </c>
    </row>
    <row r="2938" spans="46:49" x14ac:dyDescent="0.2">
      <c r="AT2938">
        <v>2931</v>
      </c>
      <c r="AU2938" s="12">
        <v>3.1451627192256151</v>
      </c>
      <c r="AV2938" s="12">
        <v>-6.140915853463043</v>
      </c>
      <c r="AW2938" s="12">
        <v>6.6696088507291291</v>
      </c>
    </row>
    <row r="2939" spans="46:49" x14ac:dyDescent="0.2">
      <c r="AT2939">
        <v>2932</v>
      </c>
      <c r="AU2939" s="12">
        <v>-2.1448912464079295</v>
      </c>
      <c r="AV2939" s="12">
        <v>-5.5136169495440832</v>
      </c>
      <c r="AW2939" s="12">
        <v>-99.91452797096396</v>
      </c>
    </row>
    <row r="2940" spans="46:49" x14ac:dyDescent="0.2">
      <c r="AT2940">
        <v>2933</v>
      </c>
      <c r="AU2940" s="12">
        <v>20.189158726793053</v>
      </c>
      <c r="AV2940" s="12">
        <v>-1.4532044142361558</v>
      </c>
      <c r="AW2940" s="12">
        <v>15.767110574893286</v>
      </c>
    </row>
    <row r="2941" spans="46:49" x14ac:dyDescent="0.2">
      <c r="AT2941">
        <v>2934</v>
      </c>
      <c r="AU2941" s="12">
        <v>-1.3212775862781783</v>
      </c>
      <c r="AV2941" s="12">
        <v>-29.07388428041083</v>
      </c>
      <c r="AW2941" s="12">
        <v>5.4703142927600954</v>
      </c>
    </row>
    <row r="2942" spans="46:49" x14ac:dyDescent="0.2">
      <c r="AT2942">
        <v>2935</v>
      </c>
      <c r="AU2942" s="12">
        <v>-0.90911053577310441</v>
      </c>
      <c r="AV2942" s="12">
        <v>9.92696846824788</v>
      </c>
      <c r="AW2942" s="12">
        <v>-37.667529963067331</v>
      </c>
    </row>
    <row r="2943" spans="46:49" x14ac:dyDescent="0.2">
      <c r="AT2943">
        <v>2936</v>
      </c>
      <c r="AU2943" s="12">
        <v>4.87825890913959</v>
      </c>
      <c r="AV2943" s="12">
        <v>-20.235561036538101</v>
      </c>
      <c r="AW2943" s="12">
        <v>38.1101968658351</v>
      </c>
    </row>
    <row r="2944" spans="46:49" x14ac:dyDescent="0.2">
      <c r="AT2944">
        <v>2937</v>
      </c>
      <c r="AU2944" s="12">
        <v>-1.7674658200735278</v>
      </c>
      <c r="AV2944" s="12">
        <v>4.0184091439215379</v>
      </c>
      <c r="AW2944" s="12">
        <v>-3.3392747202793078</v>
      </c>
    </row>
    <row r="2945" spans="46:49" x14ac:dyDescent="0.2">
      <c r="AT2945">
        <v>2938</v>
      </c>
      <c r="AU2945" s="12">
        <v>-2.7626583918947762</v>
      </c>
      <c r="AV2945" s="12">
        <v>-5.6930068226641968</v>
      </c>
      <c r="AW2945" s="12">
        <v>-0.6045421713640533</v>
      </c>
    </row>
    <row r="2946" spans="46:49" x14ac:dyDescent="0.2">
      <c r="AT2946">
        <v>2939</v>
      </c>
      <c r="AU2946" s="12">
        <v>0.82743921840839041</v>
      </c>
      <c r="AV2946" s="12">
        <v>19.090618722494963</v>
      </c>
      <c r="AW2946" s="12">
        <v>4.4424440734669899</v>
      </c>
    </row>
    <row r="2947" spans="46:49" x14ac:dyDescent="0.2">
      <c r="AT2947">
        <v>2940</v>
      </c>
      <c r="AU2947" s="12">
        <v>-1.5138403164809879</v>
      </c>
      <c r="AV2947" s="12">
        <v>28.423358329788186</v>
      </c>
      <c r="AW2947" s="12">
        <v>-8.1998128749138726</v>
      </c>
    </row>
    <row r="2948" spans="46:49" x14ac:dyDescent="0.2">
      <c r="AT2948">
        <v>2941</v>
      </c>
      <c r="AU2948" s="12">
        <v>5.4944661358254914</v>
      </c>
      <c r="AV2948" s="12">
        <v>2.0754528326113819</v>
      </c>
      <c r="AW2948" s="12">
        <v>-16.616592332173369</v>
      </c>
    </row>
    <row r="2949" spans="46:49" x14ac:dyDescent="0.2">
      <c r="AT2949">
        <v>2942</v>
      </c>
      <c r="AU2949" s="12">
        <v>-1.5906259014081383</v>
      </c>
      <c r="AV2949" s="12">
        <v>-2.7511764962767655</v>
      </c>
      <c r="AW2949" s="12">
        <v>13.528249627151474</v>
      </c>
    </row>
    <row r="2950" spans="46:49" x14ac:dyDescent="0.2">
      <c r="AT2950">
        <v>2943</v>
      </c>
      <c r="AU2950" s="12">
        <v>3.2461349608721672</v>
      </c>
      <c r="AV2950" s="12">
        <v>8.4642629243037781</v>
      </c>
      <c r="AW2950" s="12">
        <v>-13.278281670774764</v>
      </c>
    </row>
    <row r="2951" spans="46:49" x14ac:dyDescent="0.2">
      <c r="AT2951">
        <v>2944</v>
      </c>
      <c r="AU2951" s="12">
        <v>-10.36996290168449</v>
      </c>
      <c r="AV2951" s="12">
        <v>-4.0909741856734714</v>
      </c>
      <c r="AW2951" s="12">
        <v>-2.7685689641395226</v>
      </c>
    </row>
    <row r="2952" spans="46:49" x14ac:dyDescent="0.2">
      <c r="AT2952">
        <v>2945</v>
      </c>
      <c r="AU2952" s="12">
        <v>3.0184686725067627</v>
      </c>
      <c r="AV2952" s="12">
        <v>-4.7821151433621587</v>
      </c>
      <c r="AW2952" s="12">
        <v>-2.7170238674456888</v>
      </c>
    </row>
    <row r="2953" spans="46:49" x14ac:dyDescent="0.2">
      <c r="AT2953">
        <v>2946</v>
      </c>
      <c r="AU2953" s="12">
        <v>-3.0145913504490327</v>
      </c>
      <c r="AV2953" s="12">
        <v>-3.1591097948123577</v>
      </c>
      <c r="AW2953" s="12">
        <v>42.988551456992155</v>
      </c>
    </row>
    <row r="2954" spans="46:49" x14ac:dyDescent="0.2">
      <c r="AT2954">
        <v>2947</v>
      </c>
      <c r="AU2954" s="12">
        <v>1.6261370421897563</v>
      </c>
      <c r="AV2954" s="12">
        <v>-6.9560296637903338</v>
      </c>
      <c r="AW2954" s="12">
        <v>6.6364487696269485</v>
      </c>
    </row>
    <row r="2955" spans="46:49" x14ac:dyDescent="0.2">
      <c r="AT2955">
        <v>2948</v>
      </c>
      <c r="AU2955" s="12">
        <v>0.48990642339914459</v>
      </c>
      <c r="AV2955" s="12">
        <v>-5.7362581132074952</v>
      </c>
      <c r="AW2955" s="12">
        <v>-26.92913968396374</v>
      </c>
    </row>
    <row r="2956" spans="46:49" x14ac:dyDescent="0.2">
      <c r="AT2956">
        <v>2949</v>
      </c>
      <c r="AU2956" s="12">
        <v>-0.89299075286522211</v>
      </c>
      <c r="AV2956" s="12">
        <v>-4.7040935157089274</v>
      </c>
      <c r="AW2956" s="12">
        <v>11.648314364703836</v>
      </c>
    </row>
    <row r="2957" spans="46:49" x14ac:dyDescent="0.2">
      <c r="AT2957">
        <v>2950</v>
      </c>
      <c r="AU2957" s="12">
        <v>-1.2402557873323894</v>
      </c>
      <c r="AV2957" s="12">
        <v>-9.9539264037832158</v>
      </c>
      <c r="AW2957" s="12">
        <v>-25.302780163952605</v>
      </c>
    </row>
    <row r="2958" spans="46:49" x14ac:dyDescent="0.2">
      <c r="AT2958">
        <v>2951</v>
      </c>
      <c r="AU2958" s="12">
        <v>-0.22474655905604796</v>
      </c>
      <c r="AV2958" s="12">
        <v>-13.375562781087073</v>
      </c>
      <c r="AW2958" s="12">
        <v>7.764472755190849</v>
      </c>
    </row>
    <row r="2959" spans="46:49" x14ac:dyDescent="0.2">
      <c r="AT2959">
        <v>2952</v>
      </c>
      <c r="AU2959" s="12">
        <v>7.1951211692744801</v>
      </c>
      <c r="AV2959" s="12">
        <v>-2.0836431928137595</v>
      </c>
      <c r="AW2959" s="12">
        <v>-3.8345327584372626</v>
      </c>
    </row>
    <row r="2960" spans="46:49" x14ac:dyDescent="0.2">
      <c r="AT2960">
        <v>2953</v>
      </c>
      <c r="AU2960" s="12">
        <v>5.6710612429564575</v>
      </c>
      <c r="AV2960" s="12">
        <v>-9.0030328148057546</v>
      </c>
      <c r="AW2960" s="12">
        <v>2.0885908503571677</v>
      </c>
    </row>
    <row r="2961" spans="46:49" x14ac:dyDescent="0.2">
      <c r="AT2961">
        <v>2954</v>
      </c>
      <c r="AU2961" s="12">
        <v>0.20000600098857585</v>
      </c>
      <c r="AV2961" s="12">
        <v>-9.0855121636419263</v>
      </c>
      <c r="AW2961" s="12">
        <v>-7.9043613794341745</v>
      </c>
    </row>
    <row r="2962" spans="46:49" x14ac:dyDescent="0.2">
      <c r="AT2962">
        <v>2955</v>
      </c>
      <c r="AU2962" s="12">
        <v>5.4731481737682586</v>
      </c>
      <c r="AV2962" s="12">
        <v>4.9081449442648681</v>
      </c>
      <c r="AW2962" s="12">
        <v>-21.839897581556531</v>
      </c>
    </row>
    <row r="2963" spans="46:49" x14ac:dyDescent="0.2">
      <c r="AT2963">
        <v>2956</v>
      </c>
      <c r="AU2963" s="12">
        <v>6.474559417139865</v>
      </c>
      <c r="AV2963" s="12">
        <v>14.288463758127545</v>
      </c>
      <c r="AW2963" s="12">
        <v>6.3956523493581914</v>
      </c>
    </row>
    <row r="2964" spans="46:49" x14ac:dyDescent="0.2">
      <c r="AT2964">
        <v>2957</v>
      </c>
      <c r="AU2964" s="12">
        <v>-1.6352943486149925</v>
      </c>
      <c r="AV2964" s="12">
        <v>-29.134055768651343</v>
      </c>
      <c r="AW2964" s="12">
        <v>6.4666186391489315</v>
      </c>
    </row>
    <row r="2965" spans="46:49" x14ac:dyDescent="0.2">
      <c r="AT2965">
        <v>2958</v>
      </c>
      <c r="AU2965" s="12">
        <v>-10.383389923335031</v>
      </c>
      <c r="AV2965" s="12">
        <v>2.9258855361330482</v>
      </c>
      <c r="AW2965" s="12">
        <v>2.7576901744049991</v>
      </c>
    </row>
    <row r="2966" spans="46:49" x14ac:dyDescent="0.2">
      <c r="AT2966">
        <v>2959</v>
      </c>
      <c r="AU2966" s="12">
        <v>-9.0908764818815904</v>
      </c>
      <c r="AV2966" s="12">
        <v>23.047545401783569</v>
      </c>
      <c r="AW2966" s="12">
        <v>20.331906530918928</v>
      </c>
    </row>
    <row r="2967" spans="46:49" x14ac:dyDescent="0.2">
      <c r="AT2967">
        <v>2960</v>
      </c>
      <c r="AU2967" s="12">
        <v>10.948254187878447</v>
      </c>
      <c r="AV2967" s="12">
        <v>8.0501329636528798</v>
      </c>
      <c r="AW2967" s="12">
        <v>0.46758355598111517</v>
      </c>
    </row>
    <row r="2968" spans="46:49" x14ac:dyDescent="0.2">
      <c r="AT2968">
        <v>2961</v>
      </c>
      <c r="AU2968" s="12">
        <v>10.067213450940843</v>
      </c>
      <c r="AV2968" s="12">
        <v>3.5897313942985045</v>
      </c>
      <c r="AW2968" s="12">
        <v>-3.9750745052801624</v>
      </c>
    </row>
    <row r="2969" spans="46:49" x14ac:dyDescent="0.2">
      <c r="AT2969">
        <v>2962</v>
      </c>
      <c r="AU2969" s="12">
        <v>7.4005471446310409</v>
      </c>
      <c r="AV2969" s="12">
        <v>16.240125270559552</v>
      </c>
      <c r="AW2969" s="12">
        <v>-8.3390291524620608</v>
      </c>
    </row>
    <row r="2970" spans="46:49" x14ac:dyDescent="0.2">
      <c r="AT2970">
        <v>2963</v>
      </c>
      <c r="AU2970" s="12">
        <v>9.013270765341769</v>
      </c>
      <c r="AV2970" s="12">
        <v>-4.8433350202295022</v>
      </c>
      <c r="AW2970" s="12">
        <v>9.0180402016789785</v>
      </c>
    </row>
    <row r="2971" spans="46:49" x14ac:dyDescent="0.2">
      <c r="AT2971">
        <v>2964</v>
      </c>
      <c r="AU2971" s="12">
        <v>5.3278174905891813</v>
      </c>
      <c r="AV2971" s="12">
        <v>6.2211962936841365</v>
      </c>
      <c r="AW2971" s="12">
        <v>10.595255113740846</v>
      </c>
    </row>
    <row r="2972" spans="46:49" x14ac:dyDescent="0.2">
      <c r="AT2972">
        <v>2965</v>
      </c>
      <c r="AU2972" s="12">
        <v>-3.2835603655434626</v>
      </c>
      <c r="AV2972" s="12">
        <v>-8.78187234020597</v>
      </c>
      <c r="AW2972" s="12">
        <v>-9.5187153654769929</v>
      </c>
    </row>
    <row r="2973" spans="46:49" x14ac:dyDescent="0.2">
      <c r="AT2973">
        <v>2966</v>
      </c>
      <c r="AU2973" s="12">
        <v>5.9454987119854072</v>
      </c>
      <c r="AV2973" s="12">
        <v>-8.4132680845620325</v>
      </c>
      <c r="AW2973" s="12">
        <v>14.762269430288553</v>
      </c>
    </row>
    <row r="2974" spans="46:49" x14ac:dyDescent="0.2">
      <c r="AT2974">
        <v>2967</v>
      </c>
      <c r="AU2974" s="12">
        <v>-3.5800398356179812</v>
      </c>
      <c r="AV2974" s="12">
        <v>-27.823851888778485</v>
      </c>
      <c r="AW2974" s="12">
        <v>-31.895828410468059</v>
      </c>
    </row>
    <row r="2975" spans="46:49" x14ac:dyDescent="0.2">
      <c r="AT2975">
        <v>2968</v>
      </c>
      <c r="AU2975" s="12">
        <v>-2.2259344101660963</v>
      </c>
      <c r="AV2975" s="12">
        <v>3.6884841384802867</v>
      </c>
      <c r="AW2975" s="12">
        <v>-6.1492342265025215</v>
      </c>
    </row>
    <row r="2976" spans="46:49" x14ac:dyDescent="0.2">
      <c r="AT2976">
        <v>2969</v>
      </c>
      <c r="AU2976" s="12">
        <v>-20.024910964996273</v>
      </c>
      <c r="AV2976" s="12">
        <v>-14.326424122190199</v>
      </c>
      <c r="AW2976" s="12">
        <v>8.7770426201435967</v>
      </c>
    </row>
    <row r="2977" spans="46:49" x14ac:dyDescent="0.2">
      <c r="AT2977">
        <v>2970</v>
      </c>
      <c r="AU2977" s="12">
        <v>6.2190026865220238</v>
      </c>
      <c r="AV2977" s="12">
        <v>-0.12942325529773557</v>
      </c>
      <c r="AW2977" s="12">
        <v>-21.630437965418519</v>
      </c>
    </row>
    <row r="2978" spans="46:49" x14ac:dyDescent="0.2">
      <c r="AT2978">
        <v>2971</v>
      </c>
      <c r="AU2978" s="12">
        <v>-2.2931680994291224</v>
      </c>
      <c r="AV2978" s="12">
        <v>-16.999772945651188</v>
      </c>
      <c r="AW2978" s="12">
        <v>-6.0673820573229813</v>
      </c>
    </row>
    <row r="2979" spans="46:49" x14ac:dyDescent="0.2">
      <c r="AT2979">
        <v>2972</v>
      </c>
      <c r="AU2979" s="12">
        <v>5.6761422476039787</v>
      </c>
      <c r="AV2979" s="12">
        <v>-6.2693015821100868</v>
      </c>
      <c r="AW2979" s="12">
        <v>-32.549362459355336</v>
      </c>
    </row>
    <row r="2980" spans="46:49" x14ac:dyDescent="0.2">
      <c r="AT2980">
        <v>2973</v>
      </c>
      <c r="AU2980" s="12">
        <v>4.7655018363530655</v>
      </c>
      <c r="AV2980" s="12">
        <v>-8.4988927875600382</v>
      </c>
      <c r="AW2980" s="12">
        <v>6.4970756871362019</v>
      </c>
    </row>
    <row r="2981" spans="46:49" x14ac:dyDescent="0.2">
      <c r="AT2981">
        <v>2974</v>
      </c>
      <c r="AU2981" s="12">
        <v>2.0101740543948856</v>
      </c>
      <c r="AV2981" s="12">
        <v>-1.1887872823911878</v>
      </c>
      <c r="AW2981" s="12">
        <v>16.861640658916631</v>
      </c>
    </row>
    <row r="2982" spans="46:49" x14ac:dyDescent="0.2">
      <c r="AT2982">
        <v>2975</v>
      </c>
      <c r="AU2982" s="12">
        <v>12.496042950638426</v>
      </c>
      <c r="AV2982" s="12">
        <v>4.2473678930972421</v>
      </c>
      <c r="AW2982" s="12">
        <v>-35.581879608330858</v>
      </c>
    </row>
    <row r="2983" spans="46:49" x14ac:dyDescent="0.2">
      <c r="AT2983">
        <v>2976</v>
      </c>
      <c r="AU2983" s="12">
        <v>9.6427509125699604</v>
      </c>
      <c r="AV2983" s="12">
        <v>2.1323332491705003</v>
      </c>
      <c r="AW2983" s="12">
        <v>-50.225119101645724</v>
      </c>
    </row>
    <row r="2984" spans="46:49" x14ac:dyDescent="0.2">
      <c r="AT2984">
        <v>2977</v>
      </c>
      <c r="AU2984" s="12">
        <v>3.7653538533423609</v>
      </c>
      <c r="AV2984" s="12">
        <v>-21.75961180355371</v>
      </c>
      <c r="AW2984" s="12">
        <v>36.222922092466476</v>
      </c>
    </row>
    <row r="2985" spans="46:49" x14ac:dyDescent="0.2">
      <c r="AT2985">
        <v>2978</v>
      </c>
      <c r="AU2985" s="12">
        <v>4.5729233689646236</v>
      </c>
      <c r="AV2985" s="12">
        <v>21.908020352132336</v>
      </c>
      <c r="AW2985" s="12">
        <v>3.4012171732458931</v>
      </c>
    </row>
    <row r="2986" spans="46:49" x14ac:dyDescent="0.2">
      <c r="AT2986">
        <v>2979</v>
      </c>
      <c r="AU2986" s="12">
        <v>0.82506304077238313</v>
      </c>
      <c r="AV2986" s="12">
        <v>-3.2367272718500297</v>
      </c>
      <c r="AW2986" s="12">
        <v>13.744751917161668</v>
      </c>
    </row>
    <row r="2987" spans="46:49" x14ac:dyDescent="0.2">
      <c r="AT2987">
        <v>2980</v>
      </c>
      <c r="AU2987" s="12">
        <v>-3.5390929987879636</v>
      </c>
      <c r="AV2987" s="12">
        <v>-6.5240901648521561</v>
      </c>
      <c r="AW2987" s="12">
        <v>-11.494600243752158</v>
      </c>
    </row>
    <row r="2988" spans="46:49" x14ac:dyDescent="0.2">
      <c r="AT2988">
        <v>2981</v>
      </c>
      <c r="AU2988" s="12">
        <v>7.7529114899989793</v>
      </c>
      <c r="AV2988" s="12">
        <v>-9.5703539384928966</v>
      </c>
      <c r="AW2988" s="12">
        <v>-5.0256406031203626</v>
      </c>
    </row>
    <row r="2989" spans="46:49" x14ac:dyDescent="0.2">
      <c r="AT2989">
        <v>2982</v>
      </c>
      <c r="AU2989" s="12">
        <v>4.9967232945393434</v>
      </c>
      <c r="AV2989" s="12">
        <v>-8.1575053382037623</v>
      </c>
      <c r="AW2989" s="12">
        <v>-27.955249706484476</v>
      </c>
    </row>
    <row r="2990" spans="46:49" x14ac:dyDescent="0.2">
      <c r="AT2990">
        <v>2983</v>
      </c>
      <c r="AU2990" s="12">
        <v>-1.1839103598301608</v>
      </c>
      <c r="AV2990" s="12">
        <v>-0.81118913333017795</v>
      </c>
      <c r="AW2990" s="12">
        <v>-8.6428955098388034</v>
      </c>
    </row>
    <row r="2991" spans="46:49" x14ac:dyDescent="0.2">
      <c r="AT2991">
        <v>2984</v>
      </c>
      <c r="AU2991" s="12">
        <v>3.7450267590777475</v>
      </c>
      <c r="AV2991" s="12">
        <v>12.206324865769913</v>
      </c>
      <c r="AW2991" s="12">
        <v>3.3500747442241821</v>
      </c>
    </row>
    <row r="2992" spans="46:49" x14ac:dyDescent="0.2">
      <c r="AT2992">
        <v>2985</v>
      </c>
      <c r="AU2992" s="12">
        <v>3.5771964349135037</v>
      </c>
      <c r="AV2992" s="12">
        <v>6.1182025366285453</v>
      </c>
      <c r="AW2992" s="12">
        <v>4.9787524361905851</v>
      </c>
    </row>
    <row r="2993" spans="46:49" x14ac:dyDescent="0.2">
      <c r="AT2993">
        <v>2986</v>
      </c>
      <c r="AU2993" s="12">
        <v>1.3158747924002987</v>
      </c>
      <c r="AV2993" s="12">
        <v>8.7209717849326509</v>
      </c>
      <c r="AW2993" s="12">
        <v>-4.1712086201941299</v>
      </c>
    </row>
    <row r="2994" spans="46:49" x14ac:dyDescent="0.2">
      <c r="AT2994">
        <v>2987</v>
      </c>
      <c r="AU2994" s="12">
        <v>7.9242250308620861</v>
      </c>
      <c r="AV2994" s="12">
        <v>-5.3867484705225772</v>
      </c>
      <c r="AW2994" s="12">
        <v>-23.600922385042718</v>
      </c>
    </row>
    <row r="2995" spans="46:49" x14ac:dyDescent="0.2">
      <c r="AT2995">
        <v>2988</v>
      </c>
      <c r="AU2995" s="12">
        <v>5.2797498344221898</v>
      </c>
      <c r="AV2995" s="12">
        <v>-15.70856190591801</v>
      </c>
      <c r="AW2995" s="12">
        <v>-75.713541427420111</v>
      </c>
    </row>
    <row r="2996" spans="46:49" x14ac:dyDescent="0.2">
      <c r="AT2996">
        <v>2989</v>
      </c>
      <c r="AU2996" s="12">
        <v>0.49683242358796298</v>
      </c>
      <c r="AV2996" s="12">
        <v>-24.399130901249048</v>
      </c>
      <c r="AW2996" s="12">
        <v>-7.0069567202840028</v>
      </c>
    </row>
    <row r="2997" spans="46:49" x14ac:dyDescent="0.2">
      <c r="AT2997">
        <v>2990</v>
      </c>
      <c r="AU2997" s="12">
        <v>0.59411259019805951</v>
      </c>
      <c r="AV2997" s="12">
        <v>-3.5345295609199221</v>
      </c>
      <c r="AW2997" s="12">
        <v>22.26694576026642</v>
      </c>
    </row>
    <row r="2998" spans="46:49" x14ac:dyDescent="0.2">
      <c r="AT2998">
        <v>2991</v>
      </c>
      <c r="AU2998" s="12">
        <v>-4.1535633328106094</v>
      </c>
      <c r="AV2998" s="12">
        <v>25.494893182955423</v>
      </c>
      <c r="AW2998" s="12">
        <v>-7.7642737720600712</v>
      </c>
    </row>
    <row r="2999" spans="46:49" x14ac:dyDescent="0.2">
      <c r="AT2999">
        <v>2992</v>
      </c>
      <c r="AU2999" s="12">
        <v>-6.1102950094420745</v>
      </c>
      <c r="AV2999" s="12">
        <v>-5.5162459741998493</v>
      </c>
      <c r="AW2999" s="12">
        <v>-11.07193444996474</v>
      </c>
    </row>
    <row r="3000" spans="46:49" x14ac:dyDescent="0.2">
      <c r="AT3000">
        <v>2993</v>
      </c>
      <c r="AU3000" s="12">
        <v>-4.0912657152378289</v>
      </c>
      <c r="AV3000" s="12">
        <v>-4.3691859033810276</v>
      </c>
      <c r="AW3000" s="12">
        <v>-4.6573304946834186</v>
      </c>
    </row>
    <row r="3001" spans="46:49" x14ac:dyDescent="0.2">
      <c r="AT3001">
        <v>2994</v>
      </c>
      <c r="AU3001" s="12">
        <v>-15.793281124699975</v>
      </c>
      <c r="AV3001" s="12">
        <v>13.088718243365093</v>
      </c>
      <c r="AW3001" s="12">
        <v>-4.5265784397231954</v>
      </c>
    </row>
    <row r="3002" spans="46:49" x14ac:dyDescent="0.2">
      <c r="AT3002">
        <v>2995</v>
      </c>
      <c r="AU3002" s="12">
        <v>3.6423931763572814</v>
      </c>
      <c r="AV3002" s="12">
        <v>-3.631031462997949</v>
      </c>
      <c r="AW3002" s="12">
        <v>-1.2163887362349102</v>
      </c>
    </row>
    <row r="3003" spans="46:49" x14ac:dyDescent="0.2">
      <c r="AT3003">
        <v>2996</v>
      </c>
      <c r="AU3003" s="12">
        <v>0.78913652683890168</v>
      </c>
      <c r="AV3003" s="12">
        <v>2.4365404009650553</v>
      </c>
      <c r="AW3003" s="12">
        <v>16.567814500469609</v>
      </c>
    </row>
    <row r="3004" spans="46:49" x14ac:dyDescent="0.2">
      <c r="AT3004">
        <v>2997</v>
      </c>
      <c r="AU3004" s="12">
        <v>-3.6577573714573623</v>
      </c>
      <c r="AV3004" s="12">
        <v>-11.555401225499681</v>
      </c>
      <c r="AW3004" s="12">
        <v>31.584147970608296</v>
      </c>
    </row>
    <row r="3005" spans="46:49" x14ac:dyDescent="0.2">
      <c r="AT3005">
        <v>2998</v>
      </c>
      <c r="AU3005" s="12">
        <v>-1.3948882511403373</v>
      </c>
      <c r="AV3005" s="12">
        <v>-4.8097608478812148</v>
      </c>
      <c r="AW3005" s="12">
        <v>-32.786154995158185</v>
      </c>
    </row>
    <row r="3006" spans="46:49" x14ac:dyDescent="0.2">
      <c r="AT3006">
        <v>2999</v>
      </c>
      <c r="AU3006" s="12">
        <v>0.1545605263704278</v>
      </c>
      <c r="AV3006" s="12">
        <v>-16.730574606925316</v>
      </c>
      <c r="AW3006" s="12">
        <v>-12.869533024991661</v>
      </c>
    </row>
    <row r="3007" spans="46:49" x14ac:dyDescent="0.2">
      <c r="AT3007">
        <v>3000</v>
      </c>
      <c r="AU3007" s="12">
        <v>9.4812143000303664</v>
      </c>
      <c r="AV3007" s="12">
        <v>-3.5573861967151164</v>
      </c>
      <c r="AW3007" s="12">
        <v>5.5229857378689697</v>
      </c>
    </row>
    <row r="3008" spans="46:49" x14ac:dyDescent="0.2">
      <c r="AT3008">
        <v>3001</v>
      </c>
      <c r="AU3008" s="12">
        <v>7.8199123280669962</v>
      </c>
      <c r="AV3008" s="12">
        <v>-13.097038050365478</v>
      </c>
      <c r="AW3008" s="12">
        <v>10.054126360463043</v>
      </c>
    </row>
    <row r="3009" spans="46:49" x14ac:dyDescent="0.2">
      <c r="AT3009">
        <v>3002</v>
      </c>
      <c r="AU3009" s="12">
        <v>8.5470530692788156</v>
      </c>
      <c r="AV3009" s="12">
        <v>-30.719555788524737</v>
      </c>
      <c r="AW3009" s="12">
        <v>-6.4586792518141243</v>
      </c>
    </row>
    <row r="3010" spans="46:49" x14ac:dyDescent="0.2">
      <c r="AT3010">
        <v>3003</v>
      </c>
      <c r="AU3010" s="12">
        <v>6.1662270077738617</v>
      </c>
      <c r="AV3010" s="12">
        <v>-18.055647493073238</v>
      </c>
      <c r="AW3010" s="12">
        <v>-15.977513897939442</v>
      </c>
    </row>
    <row r="3011" spans="46:49" x14ac:dyDescent="0.2">
      <c r="AT3011">
        <v>3004</v>
      </c>
      <c r="AU3011" s="12">
        <v>-9.6876114437283061</v>
      </c>
      <c r="AV3011" s="12">
        <v>-1.8335530843461376</v>
      </c>
      <c r="AW3011" s="12">
        <v>-71.633287990453809</v>
      </c>
    </row>
    <row r="3012" spans="46:49" x14ac:dyDescent="0.2">
      <c r="AT3012">
        <v>3005</v>
      </c>
      <c r="AU3012" s="12">
        <v>-27.626434048751786</v>
      </c>
      <c r="AV3012" s="12">
        <v>-11.272707640638398</v>
      </c>
      <c r="AW3012" s="12">
        <v>2.4256460220902638</v>
      </c>
    </row>
    <row r="3013" spans="46:49" x14ac:dyDescent="0.2">
      <c r="AT3013">
        <v>3006</v>
      </c>
      <c r="AU3013" s="12">
        <v>3.5324075147091465</v>
      </c>
      <c r="AV3013" s="12">
        <v>-16.016786994601048</v>
      </c>
      <c r="AW3013" s="12">
        <v>16.532835190287326</v>
      </c>
    </row>
    <row r="3014" spans="46:49" x14ac:dyDescent="0.2">
      <c r="AT3014">
        <v>3007</v>
      </c>
      <c r="AU3014" s="12">
        <v>4.354021762382053</v>
      </c>
      <c r="AV3014" s="12">
        <v>2.8741208640073923</v>
      </c>
      <c r="AW3014" s="12">
        <v>-1.9698647291838469</v>
      </c>
    </row>
    <row r="3015" spans="46:49" x14ac:dyDescent="0.2">
      <c r="AT3015">
        <v>3008</v>
      </c>
      <c r="AU3015" s="12">
        <v>3.6816027608865616</v>
      </c>
      <c r="AV3015" s="12">
        <v>-7.942792354147854</v>
      </c>
      <c r="AW3015" s="12">
        <v>-11.875116026725685</v>
      </c>
    </row>
    <row r="3016" spans="46:49" x14ac:dyDescent="0.2">
      <c r="AT3016">
        <v>3009</v>
      </c>
      <c r="AU3016" s="12">
        <v>-1.7070589199921513</v>
      </c>
      <c r="AV3016" s="12">
        <v>-3.021053457336667</v>
      </c>
      <c r="AW3016" s="12">
        <v>32.584461910372234</v>
      </c>
    </row>
    <row r="3017" spans="46:49" x14ac:dyDescent="0.2">
      <c r="AT3017">
        <v>3010</v>
      </c>
      <c r="AU3017" s="12">
        <v>0.27481400992785315</v>
      </c>
      <c r="AV3017" s="12">
        <v>-4.4982419833497076</v>
      </c>
      <c r="AW3017" s="12">
        <v>12.174623960875063</v>
      </c>
    </row>
    <row r="3018" spans="46:49" x14ac:dyDescent="0.2">
      <c r="AT3018">
        <v>3011</v>
      </c>
      <c r="AU3018" s="12">
        <v>3.6401866216626506</v>
      </c>
      <c r="AV3018" s="12">
        <v>-5.2545842371329057</v>
      </c>
      <c r="AW3018" s="12">
        <v>-19.412604877888732</v>
      </c>
    </row>
    <row r="3019" spans="46:49" x14ac:dyDescent="0.2">
      <c r="AT3019">
        <v>3012</v>
      </c>
      <c r="AU3019" s="12">
        <v>8.1919710734516507</v>
      </c>
      <c r="AV3019" s="12">
        <v>-27.320376541381009</v>
      </c>
      <c r="AW3019" s="12">
        <v>23.362270032925959</v>
      </c>
    </row>
    <row r="3020" spans="46:49" x14ac:dyDescent="0.2">
      <c r="AT3020">
        <v>3013</v>
      </c>
      <c r="AU3020" s="12">
        <v>-1.5692902304000853</v>
      </c>
      <c r="AV3020" s="12">
        <v>9.9762191643562677</v>
      </c>
      <c r="AW3020" s="12">
        <v>-0.50817696777262644</v>
      </c>
    </row>
    <row r="3021" spans="46:49" x14ac:dyDescent="0.2">
      <c r="AT3021">
        <v>3014</v>
      </c>
      <c r="AU3021" s="12">
        <v>-3.5063462730770079</v>
      </c>
      <c r="AV3021" s="12">
        <v>-5.8957385595854168</v>
      </c>
      <c r="AW3021" s="12">
        <v>14.272782657181152</v>
      </c>
    </row>
    <row r="3022" spans="46:49" x14ac:dyDescent="0.2">
      <c r="AT3022">
        <v>3015</v>
      </c>
      <c r="AU3022" s="12">
        <v>-14.226630859387162</v>
      </c>
      <c r="AV3022" s="12">
        <v>-14.537826014567345</v>
      </c>
      <c r="AW3022" s="12">
        <v>-14.210869966009605</v>
      </c>
    </row>
    <row r="3023" spans="46:49" x14ac:dyDescent="0.2">
      <c r="AT3023">
        <v>3016</v>
      </c>
      <c r="AU3023" s="12">
        <v>0.25925100152387265</v>
      </c>
      <c r="AV3023" s="12">
        <v>-15.052184501514571</v>
      </c>
      <c r="AW3023" s="12">
        <v>-47.595066666820067</v>
      </c>
    </row>
    <row r="3024" spans="46:49" x14ac:dyDescent="0.2">
      <c r="AT3024">
        <v>3017</v>
      </c>
      <c r="AU3024" s="12">
        <v>-10.026410409870717</v>
      </c>
      <c r="AV3024" s="12">
        <v>-4.7333311548361632</v>
      </c>
      <c r="AW3024" s="12">
        <v>9.2313844877150242</v>
      </c>
    </row>
    <row r="3025" spans="46:49" x14ac:dyDescent="0.2">
      <c r="AT3025">
        <v>3018</v>
      </c>
      <c r="AU3025" s="12">
        <v>-2.5721576228585068</v>
      </c>
      <c r="AV3025" s="12">
        <v>0.71782615098966351</v>
      </c>
      <c r="AW3025" s="12">
        <v>0.97621903118490538</v>
      </c>
    </row>
    <row r="3026" spans="46:49" x14ac:dyDescent="0.2">
      <c r="AT3026">
        <v>3019</v>
      </c>
      <c r="AU3026" s="12">
        <v>-1.5198322037174121</v>
      </c>
      <c r="AV3026" s="12">
        <v>-14.854467489496248</v>
      </c>
      <c r="AW3026" s="12">
        <v>-7.9443394057165353</v>
      </c>
    </row>
    <row r="3027" spans="46:49" x14ac:dyDescent="0.2">
      <c r="AT3027">
        <v>3020</v>
      </c>
      <c r="AU3027" s="12">
        <v>-7.876107001455793</v>
      </c>
      <c r="AV3027" s="12">
        <v>-2.0552165054297498</v>
      </c>
      <c r="AW3027" s="12">
        <v>1.2187101559938938</v>
      </c>
    </row>
    <row r="3028" spans="46:49" x14ac:dyDescent="0.2">
      <c r="AT3028">
        <v>3021</v>
      </c>
      <c r="AU3028" s="12">
        <v>-2.5491095310061969</v>
      </c>
      <c r="AV3028" s="12">
        <v>-1.9268225620160535</v>
      </c>
      <c r="AW3028" s="12">
        <v>-19.600606801589905</v>
      </c>
    </row>
    <row r="3029" spans="46:49" x14ac:dyDescent="0.2">
      <c r="AT3029">
        <v>3022</v>
      </c>
      <c r="AU3029" s="12">
        <v>0.78484735260544425</v>
      </c>
      <c r="AV3029" s="12">
        <v>1.4553683691223489</v>
      </c>
      <c r="AW3029" s="12">
        <v>-6.892287811097944</v>
      </c>
    </row>
    <row r="3030" spans="46:49" x14ac:dyDescent="0.2">
      <c r="AT3030">
        <v>3023</v>
      </c>
      <c r="AU3030" s="12">
        <v>-4.9851328261218226</v>
      </c>
      <c r="AV3030" s="12">
        <v>21.891695033995187</v>
      </c>
      <c r="AW3030" s="12">
        <v>-10.169728351277582</v>
      </c>
    </row>
    <row r="3031" spans="46:49" x14ac:dyDescent="0.2">
      <c r="AT3031">
        <v>3024</v>
      </c>
      <c r="AU3031" s="12">
        <v>3.8423427947384683</v>
      </c>
      <c r="AV3031" s="12">
        <v>-0.79372793502403782</v>
      </c>
      <c r="AW3031" s="12">
        <v>-2.4412582567427101</v>
      </c>
    </row>
    <row r="3032" spans="46:49" x14ac:dyDescent="0.2">
      <c r="AT3032">
        <v>3025</v>
      </c>
      <c r="AU3032" s="12">
        <v>4.3967732033116604</v>
      </c>
      <c r="AV3032" s="12">
        <v>-0.74210486065701631</v>
      </c>
      <c r="AW3032" s="12">
        <v>-2.9047482135545777</v>
      </c>
    </row>
    <row r="3033" spans="46:49" x14ac:dyDescent="0.2">
      <c r="AT3033">
        <v>3026</v>
      </c>
      <c r="AU3033" s="12">
        <v>-7.9169372720028806</v>
      </c>
      <c r="AV3033" s="12">
        <v>-12.771180580572887</v>
      </c>
      <c r="AW3033" s="12">
        <v>0.59913940102541585</v>
      </c>
    </row>
    <row r="3034" spans="46:49" x14ac:dyDescent="0.2">
      <c r="AT3034">
        <v>3027</v>
      </c>
      <c r="AU3034" s="12">
        <v>-3.5299652352562565</v>
      </c>
      <c r="AV3034" s="12">
        <v>-9.5600252576400315</v>
      </c>
      <c r="AW3034" s="12">
        <v>20.341758033399891</v>
      </c>
    </row>
    <row r="3035" spans="46:49" x14ac:dyDescent="0.2">
      <c r="AT3035">
        <v>3028</v>
      </c>
      <c r="AU3035" s="12">
        <v>13.368811378339297</v>
      </c>
      <c r="AV3035" s="12">
        <v>33.487783456617066</v>
      </c>
      <c r="AW3035" s="12">
        <v>-36.895558003914687</v>
      </c>
    </row>
    <row r="3036" spans="46:49" x14ac:dyDescent="0.2">
      <c r="AT3036">
        <v>3029</v>
      </c>
      <c r="AU3036" s="12">
        <v>12.568106054746924</v>
      </c>
      <c r="AV3036" s="12">
        <v>6.6326146129832111</v>
      </c>
      <c r="AW3036" s="12">
        <v>9.3872225341324089</v>
      </c>
    </row>
    <row r="3037" spans="46:49" x14ac:dyDescent="0.2">
      <c r="AT3037">
        <v>3030</v>
      </c>
      <c r="AU3037" s="12">
        <v>0.6729298750603725</v>
      </c>
      <c r="AV3037" s="12">
        <v>9.9733090491503535</v>
      </c>
      <c r="AW3037" s="12">
        <v>-21.519417454604881</v>
      </c>
    </row>
    <row r="3038" spans="46:49" x14ac:dyDescent="0.2">
      <c r="AT3038">
        <v>3031</v>
      </c>
      <c r="AU3038" s="12">
        <v>5.0511555094469873</v>
      </c>
      <c r="AV3038" s="12">
        <v>4.3469489049005103</v>
      </c>
      <c r="AW3038" s="12">
        <v>1.0864083008406511</v>
      </c>
    </row>
    <row r="3039" spans="46:49" x14ac:dyDescent="0.2">
      <c r="AT3039">
        <v>3032</v>
      </c>
      <c r="AU3039" s="12">
        <v>-7.6518006546435204</v>
      </c>
      <c r="AV3039" s="12">
        <v>-7.35509560010901</v>
      </c>
      <c r="AW3039" s="12">
        <v>-9.3972314829519252</v>
      </c>
    </row>
    <row r="3040" spans="46:49" x14ac:dyDescent="0.2">
      <c r="AT3040">
        <v>3033</v>
      </c>
      <c r="AU3040" s="12">
        <v>5.7603470740355212</v>
      </c>
      <c r="AV3040" s="12">
        <v>6.4733403355566308</v>
      </c>
      <c r="AW3040" s="12">
        <v>-106.49883395533411</v>
      </c>
    </row>
    <row r="3041" spans="46:49" x14ac:dyDescent="0.2">
      <c r="AT3041">
        <v>3034</v>
      </c>
      <c r="AU3041" s="12">
        <v>-6.0514451425386158</v>
      </c>
      <c r="AV3041" s="12">
        <v>2.4835665515723564</v>
      </c>
      <c r="AW3041" s="12">
        <v>21.707493595185344</v>
      </c>
    </row>
    <row r="3042" spans="46:49" x14ac:dyDescent="0.2">
      <c r="AT3042">
        <v>3035</v>
      </c>
      <c r="AU3042" s="12">
        <v>5.697691906564919</v>
      </c>
      <c r="AV3042" s="12">
        <v>-12.232998289587053</v>
      </c>
      <c r="AW3042" s="12">
        <v>31.005165377176795</v>
      </c>
    </row>
    <row r="3043" spans="46:49" x14ac:dyDescent="0.2">
      <c r="AT3043">
        <v>3036</v>
      </c>
      <c r="AU3043" s="12">
        <v>5.0489263392065649</v>
      </c>
      <c r="AV3043" s="12">
        <v>-0.66638607130030525</v>
      </c>
      <c r="AW3043" s="12">
        <v>-26.589320999729598</v>
      </c>
    </row>
    <row r="3044" spans="46:49" x14ac:dyDescent="0.2">
      <c r="AT3044">
        <v>3037</v>
      </c>
      <c r="AU3044" s="12">
        <v>2.5677558414362083</v>
      </c>
      <c r="AV3044" s="12">
        <v>-7.1471108774598253</v>
      </c>
      <c r="AW3044" s="12">
        <v>19.88332114261242</v>
      </c>
    </row>
    <row r="3045" spans="46:49" x14ac:dyDescent="0.2">
      <c r="AT3045">
        <v>3038</v>
      </c>
      <c r="AU3045" s="12">
        <v>-2.8549498373538222</v>
      </c>
      <c r="AV3045" s="12">
        <v>13.013138169533406</v>
      </c>
      <c r="AW3045" s="12">
        <v>-2.0932068223302833</v>
      </c>
    </row>
    <row r="3046" spans="46:49" x14ac:dyDescent="0.2">
      <c r="AT3046">
        <v>3039</v>
      </c>
      <c r="AU3046" s="12">
        <v>-0.84241620574195497</v>
      </c>
      <c r="AV3046" s="12">
        <v>7.2109620272284705</v>
      </c>
      <c r="AW3046" s="12">
        <v>-24.678271976317198</v>
      </c>
    </row>
    <row r="3047" spans="46:49" x14ac:dyDescent="0.2">
      <c r="AT3047">
        <v>3040</v>
      </c>
      <c r="AU3047" s="12">
        <v>7.3877644541822569</v>
      </c>
      <c r="AV3047" s="12">
        <v>-3.7926294809981118</v>
      </c>
      <c r="AW3047" s="12">
        <v>82.88291813739184</v>
      </c>
    </row>
    <row r="3048" spans="46:49" x14ac:dyDescent="0.2">
      <c r="AT3048">
        <v>3041</v>
      </c>
      <c r="AU3048" s="12">
        <v>-1.4281908730955271</v>
      </c>
      <c r="AV3048" s="12">
        <v>-12.032676174607849</v>
      </c>
      <c r="AW3048" s="12">
        <v>9.9703712139744241</v>
      </c>
    </row>
    <row r="3049" spans="46:49" x14ac:dyDescent="0.2">
      <c r="AT3049">
        <v>3042</v>
      </c>
      <c r="AU3049" s="12">
        <v>2.0730692801109676</v>
      </c>
      <c r="AV3049" s="12">
        <v>5.0853326209681242</v>
      </c>
      <c r="AW3049" s="12">
        <v>13.724395846544208</v>
      </c>
    </row>
    <row r="3050" spans="46:49" x14ac:dyDescent="0.2">
      <c r="AT3050">
        <v>3043</v>
      </c>
      <c r="AU3050" s="12">
        <v>2.0947321118079589</v>
      </c>
      <c r="AV3050" s="12">
        <v>-2.4359219669176291</v>
      </c>
      <c r="AW3050" s="12">
        <v>-21.138195266497281</v>
      </c>
    </row>
    <row r="3051" spans="46:49" x14ac:dyDescent="0.2">
      <c r="AT3051">
        <v>3044</v>
      </c>
      <c r="AU3051" s="12">
        <v>-4.7903526344219971</v>
      </c>
      <c r="AV3051" s="12">
        <v>-15.45570709797226</v>
      </c>
      <c r="AW3051" s="12">
        <v>14.306628764881857</v>
      </c>
    </row>
    <row r="3052" spans="46:49" x14ac:dyDescent="0.2">
      <c r="AT3052">
        <v>3045</v>
      </c>
      <c r="AU3052" s="12">
        <v>1.4451482225842824</v>
      </c>
      <c r="AV3052" s="12">
        <v>-12.743116840902259</v>
      </c>
      <c r="AW3052" s="12">
        <v>-9.4773968439190632</v>
      </c>
    </row>
    <row r="3053" spans="46:49" x14ac:dyDescent="0.2">
      <c r="AT3053">
        <v>3046</v>
      </c>
      <c r="AU3053" s="12">
        <v>4.8277333438245691</v>
      </c>
      <c r="AV3053" s="12">
        <v>-1.815410643206554</v>
      </c>
      <c r="AW3053" s="12">
        <v>-16.848014598862836</v>
      </c>
    </row>
    <row r="3054" spans="46:49" x14ac:dyDescent="0.2">
      <c r="AT3054">
        <v>3047</v>
      </c>
      <c r="AU3054" s="12">
        <v>-1.2877419457983303</v>
      </c>
      <c r="AV3054" s="12">
        <v>-11.582295674479147</v>
      </c>
      <c r="AW3054" s="12">
        <v>-23.584334253493356</v>
      </c>
    </row>
    <row r="3055" spans="46:49" x14ac:dyDescent="0.2">
      <c r="AT3055">
        <v>3048</v>
      </c>
      <c r="AU3055" s="12">
        <v>-3.9800283887508368</v>
      </c>
      <c r="AV3055" s="12">
        <v>-43.31730896126232</v>
      </c>
      <c r="AW3055" s="12">
        <v>-32.608980434403605</v>
      </c>
    </row>
    <row r="3056" spans="46:49" x14ac:dyDescent="0.2">
      <c r="AT3056">
        <v>3049</v>
      </c>
      <c r="AU3056" s="12">
        <v>6.4992751211227775</v>
      </c>
      <c r="AV3056" s="12">
        <v>-6.5279162732895442</v>
      </c>
      <c r="AW3056" s="12">
        <v>-16.083648169166921</v>
      </c>
    </row>
    <row r="3057" spans="46:49" x14ac:dyDescent="0.2">
      <c r="AT3057">
        <v>3050</v>
      </c>
      <c r="AU3057" s="12">
        <v>5.1709100552148364</v>
      </c>
      <c r="AV3057" s="12">
        <v>-8.8293552017070365</v>
      </c>
      <c r="AW3057" s="12">
        <v>-4.5196057221653865</v>
      </c>
    </row>
    <row r="3058" spans="46:49" x14ac:dyDescent="0.2">
      <c r="AT3058">
        <v>3051</v>
      </c>
      <c r="AU3058" s="12">
        <v>7.4479027447027049</v>
      </c>
      <c r="AV3058" s="12">
        <v>-5.0477346099328404</v>
      </c>
      <c r="AW3058" s="12">
        <v>19.657072844092319</v>
      </c>
    </row>
    <row r="3059" spans="46:49" x14ac:dyDescent="0.2">
      <c r="AT3059">
        <v>3052</v>
      </c>
      <c r="AU3059" s="12">
        <v>-6.7326911272574641</v>
      </c>
      <c r="AV3059" s="12">
        <v>5.5401601388857049</v>
      </c>
      <c r="AW3059" s="12">
        <v>-5.5120722881868334</v>
      </c>
    </row>
    <row r="3060" spans="46:49" x14ac:dyDescent="0.2">
      <c r="AT3060">
        <v>3053</v>
      </c>
      <c r="AU3060" s="12">
        <v>-4.3670535298596445</v>
      </c>
      <c r="AV3060" s="12">
        <v>-2.5469823285718025</v>
      </c>
      <c r="AW3060" s="12">
        <v>-14.482647489748533</v>
      </c>
    </row>
    <row r="3061" spans="46:49" x14ac:dyDescent="0.2">
      <c r="AT3061">
        <v>3054</v>
      </c>
      <c r="AU3061" s="12">
        <v>0.98844028656912009</v>
      </c>
      <c r="AV3061" s="12">
        <v>1.2781106396828412</v>
      </c>
      <c r="AW3061" s="12">
        <v>-20.037114657646335</v>
      </c>
    </row>
    <row r="3062" spans="46:49" x14ac:dyDescent="0.2">
      <c r="AT3062">
        <v>3055</v>
      </c>
      <c r="AU3062" s="12">
        <v>0.21169029514716373</v>
      </c>
      <c r="AV3062" s="12">
        <v>4.0612011948687172</v>
      </c>
      <c r="AW3062" s="12">
        <v>19.36623623085768</v>
      </c>
    </row>
    <row r="3063" spans="46:49" x14ac:dyDescent="0.2">
      <c r="AT3063">
        <v>3056</v>
      </c>
      <c r="AU3063" s="12">
        <v>2.432063250509211</v>
      </c>
      <c r="AV3063" s="12">
        <v>-11.214534361764072</v>
      </c>
      <c r="AW3063" s="12">
        <v>-5.7130829677402435</v>
      </c>
    </row>
    <row r="3064" spans="46:49" x14ac:dyDescent="0.2">
      <c r="AT3064">
        <v>3057</v>
      </c>
      <c r="AU3064" s="12">
        <v>1.4862775491054752</v>
      </c>
      <c r="AV3064" s="12">
        <v>11.711287587457798</v>
      </c>
      <c r="AW3064" s="12">
        <v>15.793196515373786</v>
      </c>
    </row>
    <row r="3065" spans="46:49" x14ac:dyDescent="0.2">
      <c r="AT3065">
        <v>3058</v>
      </c>
      <c r="AU3065" s="12">
        <v>7.923984667774878</v>
      </c>
      <c r="AV3065" s="12">
        <v>2.8192791275692404</v>
      </c>
      <c r="AW3065" s="12">
        <v>-14.514768989247987</v>
      </c>
    </row>
    <row r="3066" spans="46:49" x14ac:dyDescent="0.2">
      <c r="AT3066">
        <v>3059</v>
      </c>
      <c r="AU3066" s="12">
        <v>-1.9461776320614268</v>
      </c>
      <c r="AV3066" s="12">
        <v>-13.481083162368666</v>
      </c>
      <c r="AW3066" s="12">
        <v>-2.2535128901945392</v>
      </c>
    </row>
    <row r="3067" spans="46:49" x14ac:dyDescent="0.2">
      <c r="AT3067">
        <v>3060</v>
      </c>
      <c r="AU3067" s="12">
        <v>7.6672823629950386</v>
      </c>
      <c r="AV3067" s="12">
        <v>9.820466651913609</v>
      </c>
      <c r="AW3067" s="12">
        <v>-1.1293347656244417</v>
      </c>
    </row>
    <row r="3068" spans="46:49" x14ac:dyDescent="0.2">
      <c r="AT3068">
        <v>3061</v>
      </c>
      <c r="AU3068" s="12">
        <v>5.1847439773972832</v>
      </c>
      <c r="AV3068" s="12">
        <v>7.0090962820490024</v>
      </c>
      <c r="AW3068" s="12">
        <v>-6.2088468201485512</v>
      </c>
    </row>
    <row r="3069" spans="46:49" x14ac:dyDescent="0.2">
      <c r="AT3069">
        <v>3062</v>
      </c>
      <c r="AU3069" s="12">
        <v>-4.0092285359492266</v>
      </c>
      <c r="AV3069" s="12">
        <v>11.288173914442174</v>
      </c>
      <c r="AW3069" s="12">
        <v>13.900751063591148</v>
      </c>
    </row>
    <row r="3070" spans="46:49" x14ac:dyDescent="0.2">
      <c r="AT3070">
        <v>3063</v>
      </c>
      <c r="AU3070" s="12">
        <v>-0.6581739953963246</v>
      </c>
      <c r="AV3070" s="12">
        <v>7.9009077371826768</v>
      </c>
      <c r="AW3070" s="12">
        <v>-38.950570475396148</v>
      </c>
    </row>
    <row r="3071" spans="46:49" x14ac:dyDescent="0.2">
      <c r="AT3071">
        <v>3064</v>
      </c>
      <c r="AU3071" s="12">
        <v>-1.5311252487673852</v>
      </c>
      <c r="AV3071" s="12">
        <v>-7.8163027950575268</v>
      </c>
      <c r="AW3071" s="12">
        <v>-22.879324699453733</v>
      </c>
    </row>
    <row r="3072" spans="46:49" x14ac:dyDescent="0.2">
      <c r="AT3072">
        <v>3065</v>
      </c>
      <c r="AU3072" s="12">
        <v>0.70536898699737627</v>
      </c>
      <c r="AV3072" s="12">
        <v>-25.632763196451585</v>
      </c>
      <c r="AW3072" s="12">
        <v>-14.864688033916236</v>
      </c>
    </row>
    <row r="3073" spans="46:49" x14ac:dyDescent="0.2">
      <c r="AT3073">
        <v>3066</v>
      </c>
      <c r="AU3073" s="12">
        <v>0.8631225108952485</v>
      </c>
      <c r="AV3073" s="12">
        <v>-16.902671626115097</v>
      </c>
      <c r="AW3073" s="12">
        <v>60.709237063396749</v>
      </c>
    </row>
    <row r="3074" spans="46:49" x14ac:dyDescent="0.2">
      <c r="AT3074">
        <v>3067</v>
      </c>
      <c r="AU3074" s="12">
        <v>-6.6961648062941741</v>
      </c>
      <c r="AV3074" s="12">
        <v>-0.87432958857672527</v>
      </c>
      <c r="AW3074" s="12">
        <v>16.711138972330289</v>
      </c>
    </row>
    <row r="3075" spans="46:49" x14ac:dyDescent="0.2">
      <c r="AT3075">
        <v>3068</v>
      </c>
      <c r="AU3075" s="12">
        <v>3.9759389817317068</v>
      </c>
      <c r="AV3075" s="12">
        <v>-3.4404325089315515</v>
      </c>
      <c r="AW3075" s="12">
        <v>6.8345890916492733</v>
      </c>
    </row>
    <row r="3076" spans="46:49" x14ac:dyDescent="0.2">
      <c r="AT3076">
        <v>3069</v>
      </c>
      <c r="AU3076" s="12">
        <v>-8.0859692440601787</v>
      </c>
      <c r="AV3076" s="12">
        <v>12.945885569272884</v>
      </c>
      <c r="AW3076" s="12">
        <v>2.1306332897498592</v>
      </c>
    </row>
    <row r="3077" spans="46:49" x14ac:dyDescent="0.2">
      <c r="AT3077">
        <v>3070</v>
      </c>
      <c r="AU3077" s="12">
        <v>-1.3716923485814652</v>
      </c>
      <c r="AV3077" s="12">
        <v>11.389941339132099</v>
      </c>
      <c r="AW3077" s="12">
        <v>-0.91521633692258075</v>
      </c>
    </row>
    <row r="3078" spans="46:49" x14ac:dyDescent="0.2">
      <c r="AT3078">
        <v>3071</v>
      </c>
      <c r="AU3078" s="12">
        <v>-2.8341491258527394</v>
      </c>
      <c r="AV3078" s="12">
        <v>5.9690659699524806</v>
      </c>
      <c r="AW3078" s="12">
        <v>-47.869723524683891</v>
      </c>
    </row>
    <row r="3079" spans="46:49" x14ac:dyDescent="0.2">
      <c r="AT3079">
        <v>3072</v>
      </c>
      <c r="AU3079" s="12">
        <v>-5.7850667162040441</v>
      </c>
      <c r="AV3079" s="12">
        <v>-3.6959699707219436</v>
      </c>
      <c r="AW3079" s="12">
        <v>-12.692884226722104</v>
      </c>
    </row>
    <row r="3080" spans="46:49" x14ac:dyDescent="0.2">
      <c r="AT3080">
        <v>3073</v>
      </c>
      <c r="AU3080" s="12">
        <v>8.3904985840028221</v>
      </c>
      <c r="AV3080" s="12">
        <v>-4.7584627457562547</v>
      </c>
      <c r="AW3080" s="12">
        <v>-5.0729347827091562</v>
      </c>
    </row>
    <row r="3081" spans="46:49" x14ac:dyDescent="0.2">
      <c r="AT3081">
        <v>3074</v>
      </c>
      <c r="AU3081" s="12">
        <v>-2.41112767061494</v>
      </c>
      <c r="AV3081" s="12">
        <v>7.5641486853569795</v>
      </c>
      <c r="AW3081" s="12">
        <v>-38.847435868954058</v>
      </c>
    </row>
    <row r="3082" spans="46:49" x14ac:dyDescent="0.2">
      <c r="AT3082">
        <v>3075</v>
      </c>
      <c r="AU3082" s="12">
        <v>5.8325258594758704</v>
      </c>
      <c r="AV3082" s="12">
        <v>5.8662323605238456</v>
      </c>
      <c r="AW3082" s="12">
        <v>-25.653810339246718</v>
      </c>
    </row>
    <row r="3083" spans="46:49" x14ac:dyDescent="0.2">
      <c r="AT3083">
        <v>3076</v>
      </c>
      <c r="AU3083" s="12">
        <v>2.1274673371496107</v>
      </c>
      <c r="AV3083" s="12">
        <v>11.253568238049878</v>
      </c>
      <c r="AW3083" s="12">
        <v>4.1784389719401736</v>
      </c>
    </row>
    <row r="3084" spans="46:49" x14ac:dyDescent="0.2">
      <c r="AT3084">
        <v>3077</v>
      </c>
      <c r="AU3084" s="12">
        <v>0.45631304018800128</v>
      </c>
      <c r="AV3084" s="12">
        <v>-6.0647980925615359</v>
      </c>
      <c r="AW3084" s="12">
        <v>-22.107840266993001</v>
      </c>
    </row>
    <row r="3085" spans="46:49" x14ac:dyDescent="0.2">
      <c r="AT3085">
        <v>3078</v>
      </c>
      <c r="AU3085" s="12">
        <v>-0.29475162362674523</v>
      </c>
      <c r="AV3085" s="12">
        <v>2.937907499639496</v>
      </c>
      <c r="AW3085" s="12">
        <v>58.710239029720213</v>
      </c>
    </row>
    <row r="3086" spans="46:49" x14ac:dyDescent="0.2">
      <c r="AT3086">
        <v>3079</v>
      </c>
      <c r="AU3086" s="12">
        <v>4.3224250125670016</v>
      </c>
      <c r="AV3086" s="12">
        <v>5.7048927823305124</v>
      </c>
      <c r="AW3086" s="12">
        <v>-9.0001113703900426</v>
      </c>
    </row>
    <row r="3087" spans="46:49" x14ac:dyDescent="0.2">
      <c r="AT3087">
        <v>3080</v>
      </c>
      <c r="AU3087" s="12">
        <v>3.569925697088703E-3</v>
      </c>
      <c r="AV3087" s="12">
        <v>-8.0055592587101874</v>
      </c>
      <c r="AW3087" s="12">
        <v>-8.2461809109830959</v>
      </c>
    </row>
    <row r="3088" spans="46:49" x14ac:dyDescent="0.2">
      <c r="AT3088">
        <v>3081</v>
      </c>
      <c r="AU3088" s="12">
        <v>-1.6831530790262312</v>
      </c>
      <c r="AV3088" s="12">
        <v>14.646491960123948</v>
      </c>
      <c r="AW3088" s="12">
        <v>22.542895418152224</v>
      </c>
    </row>
    <row r="3089" spans="46:49" x14ac:dyDescent="0.2">
      <c r="AT3089">
        <v>3082</v>
      </c>
      <c r="AU3089" s="12">
        <v>-2.9381508636281737</v>
      </c>
      <c r="AV3089" s="12">
        <v>5.2519855688593893</v>
      </c>
      <c r="AW3089" s="12">
        <v>-1.0108079436638391</v>
      </c>
    </row>
    <row r="3090" spans="46:49" x14ac:dyDescent="0.2">
      <c r="AT3090">
        <v>3083</v>
      </c>
      <c r="AU3090" s="12">
        <v>-10.200396045039776</v>
      </c>
      <c r="AV3090" s="12">
        <v>-0.71841646995327235</v>
      </c>
      <c r="AW3090" s="12">
        <v>-32.440609294705133</v>
      </c>
    </row>
    <row r="3091" spans="46:49" x14ac:dyDescent="0.2">
      <c r="AT3091">
        <v>3084</v>
      </c>
      <c r="AU3091" s="12">
        <v>-7.8489358577214876</v>
      </c>
      <c r="AV3091" s="12">
        <v>-42.081129796305774</v>
      </c>
      <c r="AW3091" s="12">
        <v>-18.110489441655808</v>
      </c>
    </row>
    <row r="3092" spans="46:49" x14ac:dyDescent="0.2">
      <c r="AT3092">
        <v>3085</v>
      </c>
      <c r="AU3092" s="12">
        <v>0.40994766155352752</v>
      </c>
      <c r="AV3092" s="12">
        <v>14.693422173012424</v>
      </c>
      <c r="AW3092" s="12">
        <v>4.9841541597515944</v>
      </c>
    </row>
    <row r="3093" spans="46:49" x14ac:dyDescent="0.2">
      <c r="AT3093">
        <v>3086</v>
      </c>
      <c r="AU3093" s="12">
        <v>9.842059645144106</v>
      </c>
      <c r="AV3093" s="12">
        <v>7.9528965242054444</v>
      </c>
      <c r="AW3093" s="12">
        <v>-12.863416684854032</v>
      </c>
    </row>
    <row r="3094" spans="46:49" x14ac:dyDescent="0.2">
      <c r="AT3094">
        <v>3087</v>
      </c>
      <c r="AU3094" s="12">
        <v>-0.85657208392534667</v>
      </c>
      <c r="AV3094" s="12">
        <v>-1.348146286522355</v>
      </c>
      <c r="AW3094" s="12">
        <v>-6.4164500470077126</v>
      </c>
    </row>
    <row r="3095" spans="46:49" x14ac:dyDescent="0.2">
      <c r="AT3095">
        <v>3088</v>
      </c>
      <c r="AU3095" s="12">
        <v>4.8263661785763023</v>
      </c>
      <c r="AV3095" s="12">
        <v>5.4202139279985841</v>
      </c>
      <c r="AW3095" s="12">
        <v>42.801023013279156</v>
      </c>
    </row>
    <row r="3096" spans="46:49" x14ac:dyDescent="0.2">
      <c r="AT3096">
        <v>3089</v>
      </c>
      <c r="AU3096" s="12">
        <v>2.2521034685637957</v>
      </c>
      <c r="AV3096" s="12">
        <v>-11.86443193877496</v>
      </c>
      <c r="AW3096" s="12">
        <v>-3.0269870076539891</v>
      </c>
    </row>
    <row r="3097" spans="46:49" x14ac:dyDescent="0.2">
      <c r="AT3097">
        <v>3090</v>
      </c>
      <c r="AU3097" s="12">
        <v>-0.10579520441299584</v>
      </c>
      <c r="AV3097" s="12">
        <v>-9.4313802750075659</v>
      </c>
      <c r="AW3097" s="12">
        <v>1.5959587473700858</v>
      </c>
    </row>
    <row r="3098" spans="46:49" x14ac:dyDescent="0.2">
      <c r="AT3098">
        <v>3091</v>
      </c>
      <c r="AU3098" s="12">
        <v>-2.035052887498829</v>
      </c>
      <c r="AV3098" s="12">
        <v>5.8661875356972359</v>
      </c>
      <c r="AW3098" s="12">
        <v>-3.2125865575622621</v>
      </c>
    </row>
    <row r="3099" spans="46:49" x14ac:dyDescent="0.2">
      <c r="AT3099">
        <v>3092</v>
      </c>
      <c r="AU3099" s="12">
        <v>-0.13315458573301439</v>
      </c>
      <c r="AV3099" s="12">
        <v>-13.704522707902145</v>
      </c>
      <c r="AW3099" s="12">
        <v>-2.3557739596350027</v>
      </c>
    </row>
    <row r="3100" spans="46:49" x14ac:dyDescent="0.2">
      <c r="AT3100">
        <v>3093</v>
      </c>
      <c r="AU3100" s="12">
        <v>-1.1036298622148288</v>
      </c>
      <c r="AV3100" s="12">
        <v>-11.327160650534696</v>
      </c>
      <c r="AW3100" s="12">
        <v>1.1361817028301</v>
      </c>
    </row>
    <row r="3101" spans="46:49" x14ac:dyDescent="0.2">
      <c r="AT3101">
        <v>3094</v>
      </c>
      <c r="AU3101" s="12">
        <v>-6.6543570610713951</v>
      </c>
      <c r="AV3101" s="12">
        <v>1.4852383518577335</v>
      </c>
      <c r="AW3101" s="12">
        <v>-16.700676809145715</v>
      </c>
    </row>
    <row r="3102" spans="46:49" x14ac:dyDescent="0.2">
      <c r="AT3102">
        <v>3095</v>
      </c>
      <c r="AU3102" s="12">
        <v>-4.2612596832942033</v>
      </c>
      <c r="AV3102" s="12">
        <v>25.063338588498713</v>
      </c>
      <c r="AW3102" s="12">
        <v>-4.3359686686061414</v>
      </c>
    </row>
    <row r="3103" spans="46:49" x14ac:dyDescent="0.2">
      <c r="AT3103">
        <v>3096</v>
      </c>
      <c r="AU3103" s="12">
        <v>-1.3480612227567326</v>
      </c>
      <c r="AV3103" s="12">
        <v>-33.225001824347515</v>
      </c>
      <c r="AW3103" s="12">
        <v>-5.5899669152486036</v>
      </c>
    </row>
    <row r="3104" spans="46:49" x14ac:dyDescent="0.2">
      <c r="AT3104">
        <v>3097</v>
      </c>
      <c r="AU3104" s="12">
        <v>-4.4001542397973816</v>
      </c>
      <c r="AV3104" s="12">
        <v>-7.7503542890738943</v>
      </c>
      <c r="AW3104" s="12">
        <v>3.9169374238430277</v>
      </c>
    </row>
    <row r="3105" spans="46:49" x14ac:dyDescent="0.2">
      <c r="AT3105">
        <v>3098</v>
      </c>
      <c r="AU3105" s="12">
        <v>2.126685663130627</v>
      </c>
      <c r="AV3105" s="12">
        <v>-3.3981566691415939</v>
      </c>
      <c r="AW3105" s="12">
        <v>6.1397962982773997</v>
      </c>
    </row>
    <row r="3106" spans="46:49" x14ac:dyDescent="0.2">
      <c r="AT3106">
        <v>3099</v>
      </c>
      <c r="AU3106" s="12">
        <v>0.97764875019911623</v>
      </c>
      <c r="AV3106" s="12">
        <v>-21.598002983387278</v>
      </c>
      <c r="AW3106" s="12">
        <v>-13.284787847914123</v>
      </c>
    </row>
    <row r="3107" spans="46:49" x14ac:dyDescent="0.2">
      <c r="AT3107">
        <v>3100</v>
      </c>
      <c r="AU3107" s="12">
        <v>-0.57734958909381062</v>
      </c>
      <c r="AV3107" s="12">
        <v>10.58325792202004</v>
      </c>
      <c r="AW3107" s="12">
        <v>-29.088281332179054</v>
      </c>
    </row>
    <row r="3108" spans="46:49" x14ac:dyDescent="0.2">
      <c r="AT3108">
        <v>3101</v>
      </c>
      <c r="AU3108" s="12">
        <v>2.8230409077201588</v>
      </c>
      <c r="AV3108" s="12">
        <v>-9.9446053401560235</v>
      </c>
      <c r="AW3108" s="12">
        <v>-20.203112384345271</v>
      </c>
    </row>
    <row r="3109" spans="46:49" x14ac:dyDescent="0.2">
      <c r="AT3109">
        <v>3102</v>
      </c>
      <c r="AU3109" s="12">
        <v>-2.8946104906992547</v>
      </c>
      <c r="AV3109" s="12">
        <v>3.0341889746513444</v>
      </c>
      <c r="AW3109" s="12">
        <v>-9.7397643111250289</v>
      </c>
    </row>
    <row r="3110" spans="46:49" x14ac:dyDescent="0.2">
      <c r="AT3110">
        <v>3103</v>
      </c>
      <c r="AU3110" s="12">
        <v>1.8745488332108353</v>
      </c>
      <c r="AV3110" s="12">
        <v>-20.621914677181849</v>
      </c>
      <c r="AW3110" s="12">
        <v>-1.7305359961993998</v>
      </c>
    </row>
    <row r="3111" spans="46:49" x14ac:dyDescent="0.2">
      <c r="AT3111">
        <v>3104</v>
      </c>
      <c r="AU3111" s="12">
        <v>1.7799093239998725</v>
      </c>
      <c r="AV3111" s="12">
        <v>-8.805972295401066</v>
      </c>
      <c r="AW3111" s="12">
        <v>-22.899603138133653</v>
      </c>
    </row>
    <row r="3112" spans="46:49" x14ac:dyDescent="0.2">
      <c r="AT3112">
        <v>3105</v>
      </c>
      <c r="AU3112" s="12">
        <v>0.31603048664387079</v>
      </c>
      <c r="AV3112" s="12">
        <v>2.7280449769899695</v>
      </c>
      <c r="AW3112" s="12">
        <v>-13.747556757284359</v>
      </c>
    </row>
    <row r="3113" spans="46:49" x14ac:dyDescent="0.2">
      <c r="AT3113">
        <v>3106</v>
      </c>
      <c r="AU3113" s="12">
        <v>-5.7832590450381689</v>
      </c>
      <c r="AV3113" s="12">
        <v>-8.615771785529871</v>
      </c>
      <c r="AW3113" s="12">
        <v>-216.46122842078466</v>
      </c>
    </row>
    <row r="3114" spans="46:49" x14ac:dyDescent="0.2">
      <c r="AT3114">
        <v>3107</v>
      </c>
      <c r="AU3114" s="12">
        <v>1.9565043082849947</v>
      </c>
      <c r="AV3114" s="12">
        <v>-10.25370739476004</v>
      </c>
      <c r="AW3114" s="12">
        <v>-13.040659583873852</v>
      </c>
    </row>
    <row r="3115" spans="46:49" x14ac:dyDescent="0.2">
      <c r="AT3115">
        <v>3108</v>
      </c>
      <c r="AU3115" s="12">
        <v>10.812427118689904</v>
      </c>
      <c r="AV3115" s="12">
        <v>1.2855810627779918</v>
      </c>
      <c r="AW3115" s="12">
        <v>4.337647384591552</v>
      </c>
    </row>
    <row r="3116" spans="46:49" x14ac:dyDescent="0.2">
      <c r="AT3116">
        <v>3109</v>
      </c>
      <c r="AU3116" s="12">
        <v>-3.9182094125864677</v>
      </c>
      <c r="AV3116" s="12">
        <v>3.5640558137096332</v>
      </c>
      <c r="AW3116" s="12">
        <v>39.877574388819582</v>
      </c>
    </row>
    <row r="3117" spans="46:49" x14ac:dyDescent="0.2">
      <c r="AT3117">
        <v>3110</v>
      </c>
      <c r="AU3117" s="12">
        <v>7.1482588244782033</v>
      </c>
      <c r="AV3117" s="12">
        <v>-7.5694739822135064</v>
      </c>
      <c r="AW3117" s="12">
        <v>-36.898872915864445</v>
      </c>
    </row>
    <row r="3118" spans="46:49" x14ac:dyDescent="0.2">
      <c r="AT3118">
        <v>3111</v>
      </c>
      <c r="AU3118" s="12">
        <v>-7.9342059274190717</v>
      </c>
      <c r="AV3118" s="12">
        <v>-8.7244595210626485</v>
      </c>
      <c r="AW3118" s="12">
        <v>-9.2202812518156865</v>
      </c>
    </row>
    <row r="3119" spans="46:49" x14ac:dyDescent="0.2">
      <c r="AT3119">
        <v>3112</v>
      </c>
      <c r="AU3119" s="12">
        <v>-0.6383864728564157</v>
      </c>
      <c r="AV3119" s="12">
        <v>-12.464033973469077</v>
      </c>
      <c r="AW3119" s="12">
        <v>-14.439638512183901</v>
      </c>
    </row>
    <row r="3120" spans="46:49" x14ac:dyDescent="0.2">
      <c r="AT3120">
        <v>3113</v>
      </c>
      <c r="AU3120" s="12">
        <v>2.4323327498208132</v>
      </c>
      <c r="AV3120" s="12">
        <v>4.8515550542982133</v>
      </c>
      <c r="AW3120" s="12">
        <v>-31.003475855113447</v>
      </c>
    </row>
    <row r="3121" spans="46:49" x14ac:dyDescent="0.2">
      <c r="AT3121">
        <v>3114</v>
      </c>
      <c r="AU3121" s="12">
        <v>0.94032343028106391</v>
      </c>
      <c r="AV3121" s="12">
        <v>-3.4591835616760718</v>
      </c>
      <c r="AW3121" s="12">
        <v>-9.1655702681691249</v>
      </c>
    </row>
    <row r="3122" spans="46:49" x14ac:dyDescent="0.2">
      <c r="AT3122">
        <v>3115</v>
      </c>
      <c r="AU3122" s="12">
        <v>-11.396392887265401</v>
      </c>
      <c r="AV3122" s="12">
        <v>-4.3057441483060446</v>
      </c>
      <c r="AW3122" s="12">
        <v>-7.3297213650708182</v>
      </c>
    </row>
    <row r="3123" spans="46:49" x14ac:dyDescent="0.2">
      <c r="AT3123">
        <v>3116</v>
      </c>
      <c r="AU3123" s="12">
        <v>-6.940548404424014</v>
      </c>
      <c r="AV3123" s="12">
        <v>10.244568961938619</v>
      </c>
      <c r="AW3123" s="12">
        <v>25.613443786761465</v>
      </c>
    </row>
    <row r="3124" spans="46:49" x14ac:dyDescent="0.2">
      <c r="AT3124">
        <v>3117</v>
      </c>
      <c r="AU3124" s="12">
        <v>17.070098412768189</v>
      </c>
      <c r="AV3124" s="12">
        <v>9.5488318255216509</v>
      </c>
      <c r="AW3124" s="12">
        <v>-18.925606945123317</v>
      </c>
    </row>
    <row r="3125" spans="46:49" x14ac:dyDescent="0.2">
      <c r="AT3125">
        <v>3118</v>
      </c>
      <c r="AU3125" s="12">
        <v>-6.2501108202344149</v>
      </c>
      <c r="AV3125" s="12">
        <v>-36.34333015883896</v>
      </c>
      <c r="AW3125" s="12">
        <v>-22.710128972449635</v>
      </c>
    </row>
    <row r="3126" spans="46:49" x14ac:dyDescent="0.2">
      <c r="AT3126">
        <v>3119</v>
      </c>
      <c r="AU3126" s="12">
        <v>3.9105115176275209</v>
      </c>
      <c r="AV3126" s="12">
        <v>6.830107437959164</v>
      </c>
      <c r="AW3126" s="12">
        <v>31.29496815901966</v>
      </c>
    </row>
    <row r="3127" spans="46:49" x14ac:dyDescent="0.2">
      <c r="AT3127">
        <v>3120</v>
      </c>
      <c r="AU3127" s="12">
        <v>9.2309971464026255</v>
      </c>
      <c r="AV3127" s="12">
        <v>-2.5616426898470448</v>
      </c>
      <c r="AW3127" s="12">
        <v>-10.092896029873346</v>
      </c>
    </row>
    <row r="3128" spans="46:49" x14ac:dyDescent="0.2">
      <c r="AT3128">
        <v>3121</v>
      </c>
      <c r="AU3128" s="12">
        <v>-2.3261585274838299</v>
      </c>
      <c r="AV3128" s="12">
        <v>-9.8311579814826509</v>
      </c>
      <c r="AW3128" s="12">
        <v>12.905910470085633</v>
      </c>
    </row>
    <row r="3129" spans="46:49" x14ac:dyDescent="0.2">
      <c r="AT3129">
        <v>3122</v>
      </c>
      <c r="AU3129" s="12">
        <v>-1.3877112522625048</v>
      </c>
      <c r="AV3129" s="12">
        <v>-6.8916891190681024</v>
      </c>
      <c r="AW3129" s="12">
        <v>-12.575326617827532</v>
      </c>
    </row>
    <row r="3130" spans="46:49" x14ac:dyDescent="0.2">
      <c r="AT3130">
        <v>3123</v>
      </c>
      <c r="AU3130" s="12">
        <v>4.2387279472140698</v>
      </c>
      <c r="AV3130" s="12">
        <v>-17.652367952568689</v>
      </c>
      <c r="AW3130" s="12">
        <v>-29.286734900682326</v>
      </c>
    </row>
    <row r="3131" spans="46:49" x14ac:dyDescent="0.2">
      <c r="AT3131">
        <v>3124</v>
      </c>
      <c r="AU3131" s="12">
        <v>2.6964124813162709</v>
      </c>
      <c r="AV3131" s="12">
        <v>-15.97027648793412</v>
      </c>
      <c r="AW3131" s="12">
        <v>26.445241599053229</v>
      </c>
    </row>
    <row r="3132" spans="46:49" x14ac:dyDescent="0.2">
      <c r="AT3132">
        <v>3125</v>
      </c>
      <c r="AU3132" s="12">
        <v>-1.4201152761661646</v>
      </c>
      <c r="AV3132" s="12">
        <v>3.1176375189304522</v>
      </c>
      <c r="AW3132" s="12">
        <v>-14.784528995231939</v>
      </c>
    </row>
    <row r="3133" spans="46:49" x14ac:dyDescent="0.2">
      <c r="AT3133">
        <v>3126</v>
      </c>
      <c r="AU3133" s="12">
        <v>-0.55613260435609035</v>
      </c>
      <c r="AV3133" s="12">
        <v>-3.048329798981118</v>
      </c>
      <c r="AW3133" s="12">
        <v>-1.9866499555127599</v>
      </c>
    </row>
    <row r="3134" spans="46:49" x14ac:dyDescent="0.2">
      <c r="AT3134">
        <v>3127</v>
      </c>
      <c r="AU3134" s="12">
        <v>6.369750506066894</v>
      </c>
      <c r="AV3134" s="12">
        <v>-14.811990873713654</v>
      </c>
      <c r="AW3134" s="12">
        <v>21.137619042478683</v>
      </c>
    </row>
    <row r="3135" spans="46:49" x14ac:dyDescent="0.2">
      <c r="AT3135">
        <v>3128</v>
      </c>
      <c r="AU3135" s="12">
        <v>-3.3526398563545579</v>
      </c>
      <c r="AV3135" s="12">
        <v>4.9531050892420998</v>
      </c>
      <c r="AW3135" s="12">
        <v>-24.43545856575215</v>
      </c>
    </row>
    <row r="3136" spans="46:49" x14ac:dyDescent="0.2">
      <c r="AT3136">
        <v>3129</v>
      </c>
      <c r="AU3136" s="12">
        <v>-3.5256242212228206</v>
      </c>
      <c r="AV3136" s="12">
        <v>-14.643192883196548</v>
      </c>
      <c r="AW3136" s="12">
        <v>-11.533147820829303</v>
      </c>
    </row>
    <row r="3137" spans="46:49" x14ac:dyDescent="0.2">
      <c r="AT3137">
        <v>3130</v>
      </c>
      <c r="AU3137" s="12">
        <v>-1.2416658591880987</v>
      </c>
      <c r="AV3137" s="12">
        <v>6.6220946201219215</v>
      </c>
      <c r="AW3137" s="12">
        <v>-71.411684471234992</v>
      </c>
    </row>
    <row r="3138" spans="46:49" x14ac:dyDescent="0.2">
      <c r="AT3138">
        <v>3131</v>
      </c>
      <c r="AU3138" s="12">
        <v>-4.4421053859322699</v>
      </c>
      <c r="AV3138" s="12">
        <v>-3.4631632343116245</v>
      </c>
      <c r="AW3138" s="12">
        <v>13.192760809576244</v>
      </c>
    </row>
    <row r="3139" spans="46:49" x14ac:dyDescent="0.2">
      <c r="AT3139">
        <v>3132</v>
      </c>
      <c r="AU3139" s="12">
        <v>0.78987628733836734</v>
      </c>
      <c r="AV3139" s="12">
        <v>-11.384993413098101</v>
      </c>
      <c r="AW3139" s="12">
        <v>0.5744629571876515</v>
      </c>
    </row>
    <row r="3140" spans="46:49" x14ac:dyDescent="0.2">
      <c r="AT3140">
        <v>3133</v>
      </c>
      <c r="AU3140" s="12">
        <v>2.3710762507784957</v>
      </c>
      <c r="AV3140" s="12">
        <v>-2.6175449124978156</v>
      </c>
      <c r="AW3140" s="12">
        <v>29.386165837766459</v>
      </c>
    </row>
    <row r="3141" spans="46:49" x14ac:dyDescent="0.2">
      <c r="AT3141">
        <v>3134</v>
      </c>
      <c r="AU3141" s="12">
        <v>-1.9591920601918991</v>
      </c>
      <c r="AV3141" s="12">
        <v>2.1454890139620799</v>
      </c>
      <c r="AW3141" s="12">
        <v>1.7148024652749552</v>
      </c>
    </row>
    <row r="3142" spans="46:49" x14ac:dyDescent="0.2">
      <c r="AT3142">
        <v>3135</v>
      </c>
      <c r="AU3142" s="12">
        <v>-15.709191535621425</v>
      </c>
      <c r="AV3142" s="12">
        <v>-8.9829699567608703</v>
      </c>
      <c r="AW3142" s="12">
        <v>4.8286463350758959</v>
      </c>
    </row>
    <row r="3143" spans="46:49" x14ac:dyDescent="0.2">
      <c r="AT3143">
        <v>3136</v>
      </c>
      <c r="AU3143" s="12">
        <v>0.15845461695329346</v>
      </c>
      <c r="AV3143" s="12">
        <v>-10.645462666957767</v>
      </c>
      <c r="AW3143" s="12">
        <v>15.038375345312915</v>
      </c>
    </row>
    <row r="3144" spans="46:49" x14ac:dyDescent="0.2">
      <c r="AT3144">
        <v>3137</v>
      </c>
      <c r="AU3144" s="12">
        <v>-2.1801947905606021</v>
      </c>
      <c r="AV3144" s="12">
        <v>7.6639067351145149</v>
      </c>
      <c r="AW3144" s="12">
        <v>5.4607872325164362</v>
      </c>
    </row>
    <row r="3145" spans="46:49" x14ac:dyDescent="0.2">
      <c r="AT3145">
        <v>3138</v>
      </c>
      <c r="AU3145" s="12">
        <v>5.5432549000039835</v>
      </c>
      <c r="AV3145" s="12">
        <v>10.478466650329207</v>
      </c>
      <c r="AW3145" s="12">
        <v>-19.570029857622455</v>
      </c>
    </row>
    <row r="3146" spans="46:49" x14ac:dyDescent="0.2">
      <c r="AT3146">
        <v>3139</v>
      </c>
      <c r="AU3146" s="12">
        <v>-11.399742739951606</v>
      </c>
      <c r="AV3146" s="12">
        <v>8.5066642313438035</v>
      </c>
      <c r="AW3146" s="12">
        <v>-49.761797902145837</v>
      </c>
    </row>
    <row r="3147" spans="46:49" x14ac:dyDescent="0.2">
      <c r="AT3147">
        <v>3140</v>
      </c>
      <c r="AU3147" s="12">
        <v>-5.2301759662570868</v>
      </c>
      <c r="AV3147" s="12">
        <v>11.424987321289045</v>
      </c>
      <c r="AW3147" s="12">
        <v>-6.9982650311728705</v>
      </c>
    </row>
    <row r="3148" spans="46:49" x14ac:dyDescent="0.2">
      <c r="AT3148">
        <v>3141</v>
      </c>
      <c r="AU3148" s="12">
        <v>4.985213844957368</v>
      </c>
      <c r="AV3148" s="12">
        <v>-3.9944765669602669</v>
      </c>
      <c r="AW3148" s="12">
        <v>-19.521461922616673</v>
      </c>
    </row>
    <row r="3149" spans="46:49" x14ac:dyDescent="0.2">
      <c r="AT3149">
        <v>3142</v>
      </c>
      <c r="AU3149" s="12">
        <v>-2.9283496019597726</v>
      </c>
      <c r="AV3149" s="12">
        <v>-4.9777466365762697</v>
      </c>
      <c r="AW3149" s="12">
        <v>-25.892091267077937</v>
      </c>
    </row>
    <row r="3150" spans="46:49" x14ac:dyDescent="0.2">
      <c r="AT3150">
        <v>3143</v>
      </c>
      <c r="AU3150" s="12">
        <v>0.14813547075117822</v>
      </c>
      <c r="AV3150" s="12">
        <v>-2.4847556657137502</v>
      </c>
      <c r="AW3150" s="12">
        <v>11.920142542796848</v>
      </c>
    </row>
    <row r="3151" spans="46:49" x14ac:dyDescent="0.2">
      <c r="AT3151">
        <v>3144</v>
      </c>
      <c r="AU3151" s="12">
        <v>6.585270934209623</v>
      </c>
      <c r="AV3151" s="12">
        <v>0.48659772489412256</v>
      </c>
      <c r="AW3151" s="12">
        <v>10.889308617291992</v>
      </c>
    </row>
    <row r="3152" spans="46:49" x14ac:dyDescent="0.2">
      <c r="AT3152">
        <v>3145</v>
      </c>
      <c r="AU3152" s="12">
        <v>3.5706722380520444</v>
      </c>
      <c r="AV3152" s="12">
        <v>7.354189581955799</v>
      </c>
      <c r="AW3152" s="12">
        <v>-31.511108595320994</v>
      </c>
    </row>
    <row r="3153" spans="46:49" x14ac:dyDescent="0.2">
      <c r="AT3153">
        <v>3146</v>
      </c>
      <c r="AU3153" s="12">
        <v>-0.72046464353129014</v>
      </c>
      <c r="AV3153" s="12">
        <v>-0.17961400192384358</v>
      </c>
      <c r="AW3153" s="12">
        <v>-12.919722503359957</v>
      </c>
    </row>
    <row r="3154" spans="46:49" x14ac:dyDescent="0.2">
      <c r="AT3154">
        <v>3147</v>
      </c>
      <c r="AU3154" s="12">
        <v>22.006476351830607</v>
      </c>
      <c r="AV3154" s="12">
        <v>-15.910542550127996</v>
      </c>
      <c r="AW3154" s="12">
        <v>-18.681786753696464</v>
      </c>
    </row>
    <row r="3155" spans="46:49" x14ac:dyDescent="0.2">
      <c r="AT3155">
        <v>3148</v>
      </c>
      <c r="AU3155" s="12">
        <v>0.36351799983392474</v>
      </c>
      <c r="AV3155" s="12">
        <v>-22.656880002764964</v>
      </c>
      <c r="AW3155" s="12">
        <v>-14.133130989558126</v>
      </c>
    </row>
    <row r="3156" spans="46:49" x14ac:dyDescent="0.2">
      <c r="AT3156">
        <v>3149</v>
      </c>
      <c r="AU3156" s="12">
        <v>-9.0965638607843537</v>
      </c>
      <c r="AV3156" s="12">
        <v>21.239049349742675</v>
      </c>
      <c r="AW3156" s="12">
        <v>-18.477315849091045</v>
      </c>
    </row>
    <row r="3157" spans="46:49" x14ac:dyDescent="0.2">
      <c r="AT3157">
        <v>3150</v>
      </c>
      <c r="AU3157" s="12">
        <v>-2.6728655438074402</v>
      </c>
      <c r="AV3157" s="12">
        <v>17.392988081591994</v>
      </c>
      <c r="AW3157" s="12">
        <v>20.468577804108552</v>
      </c>
    </row>
    <row r="3158" spans="46:49" x14ac:dyDescent="0.2">
      <c r="AT3158">
        <v>3151</v>
      </c>
      <c r="AU3158" s="12">
        <v>8.0277518888969581</v>
      </c>
      <c r="AV3158" s="12">
        <v>3.9597073551354951</v>
      </c>
      <c r="AW3158" s="12">
        <v>-0.87522720667002274</v>
      </c>
    </row>
    <row r="3159" spans="46:49" x14ac:dyDescent="0.2">
      <c r="AT3159">
        <v>3152</v>
      </c>
      <c r="AU3159" s="12">
        <v>2.0368573054425574</v>
      </c>
      <c r="AV3159" s="12">
        <v>-5.5547307048435108</v>
      </c>
      <c r="AW3159" s="12">
        <v>-14.013728457050396</v>
      </c>
    </row>
    <row r="3160" spans="46:49" x14ac:dyDescent="0.2">
      <c r="AT3160">
        <v>3153</v>
      </c>
      <c r="AU3160" s="12">
        <v>-8.5461081438518196</v>
      </c>
      <c r="AV3160" s="12">
        <v>11.097370897830819</v>
      </c>
      <c r="AW3160" s="12">
        <v>-13.586749551095533</v>
      </c>
    </row>
    <row r="3161" spans="46:49" x14ac:dyDescent="0.2">
      <c r="AT3161">
        <v>3154</v>
      </c>
      <c r="AU3161" s="12">
        <v>2.3479062812797564</v>
      </c>
      <c r="AV3161" s="12">
        <v>0.97143122874955978</v>
      </c>
      <c r="AW3161" s="12">
        <v>-28.451280688991162</v>
      </c>
    </row>
    <row r="3162" spans="46:49" x14ac:dyDescent="0.2">
      <c r="AT3162">
        <v>3155</v>
      </c>
      <c r="AU3162" s="12">
        <v>1.5680231600760526</v>
      </c>
      <c r="AV3162" s="12">
        <v>-11.184199436331012</v>
      </c>
      <c r="AW3162" s="12">
        <v>-19.253827174380209</v>
      </c>
    </row>
    <row r="3163" spans="46:49" x14ac:dyDescent="0.2">
      <c r="AT3163">
        <v>3156</v>
      </c>
      <c r="AU3163" s="12">
        <v>-2.780950057664592</v>
      </c>
      <c r="AV3163" s="12">
        <v>1.4101818534729567</v>
      </c>
      <c r="AW3163" s="12">
        <v>5.1966154212030169</v>
      </c>
    </row>
    <row r="3164" spans="46:49" x14ac:dyDescent="0.2">
      <c r="AT3164">
        <v>3157</v>
      </c>
      <c r="AU3164" s="12">
        <v>-3.2275151092537895</v>
      </c>
      <c r="AV3164" s="12">
        <v>-5.3809873052422521</v>
      </c>
      <c r="AW3164" s="12">
        <v>-10.35059195538722</v>
      </c>
    </row>
    <row r="3165" spans="46:49" x14ac:dyDescent="0.2">
      <c r="AT3165">
        <v>3158</v>
      </c>
      <c r="AU3165" s="12">
        <v>-4.4115499993409522</v>
      </c>
      <c r="AV3165" s="12">
        <v>21.502343261511182</v>
      </c>
      <c r="AW3165" s="12">
        <v>-33.378537755546937</v>
      </c>
    </row>
    <row r="3166" spans="46:49" x14ac:dyDescent="0.2">
      <c r="AT3166">
        <v>3159</v>
      </c>
      <c r="AU3166" s="12">
        <v>8.4485109730361909</v>
      </c>
      <c r="AV3166" s="12">
        <v>-60.282499024457984</v>
      </c>
      <c r="AW3166" s="12">
        <v>16.446510651566133</v>
      </c>
    </row>
    <row r="3167" spans="46:49" x14ac:dyDescent="0.2">
      <c r="AT3167">
        <v>3160</v>
      </c>
      <c r="AU3167" s="12">
        <v>-3.8761073018063801</v>
      </c>
      <c r="AV3167" s="12">
        <v>-13.394100942047919</v>
      </c>
      <c r="AW3167" s="12">
        <v>15.180479127436211</v>
      </c>
    </row>
    <row r="3168" spans="46:49" x14ac:dyDescent="0.2">
      <c r="AT3168">
        <v>3161</v>
      </c>
      <c r="AU3168" s="12">
        <v>-9.2879639958817002</v>
      </c>
      <c r="AV3168" s="12">
        <v>6.2592636165675337</v>
      </c>
      <c r="AW3168" s="12">
        <v>0.37737817618193104</v>
      </c>
    </row>
    <row r="3169" spans="46:49" x14ac:dyDescent="0.2">
      <c r="AT3169">
        <v>3162</v>
      </c>
      <c r="AU3169" s="12">
        <v>0.15776484998530971</v>
      </c>
      <c r="AV3169" s="12">
        <v>-3.5695372607195437</v>
      </c>
      <c r="AW3169" s="12">
        <v>-24.383466394805843</v>
      </c>
    </row>
    <row r="3170" spans="46:49" x14ac:dyDescent="0.2">
      <c r="AT3170">
        <v>3163</v>
      </c>
      <c r="AU3170" s="12">
        <v>-2.7260144877848869</v>
      </c>
      <c r="AV3170" s="12">
        <v>10.365374092510347</v>
      </c>
      <c r="AW3170" s="12">
        <v>-22.478095561663544</v>
      </c>
    </row>
    <row r="3171" spans="46:49" x14ac:dyDescent="0.2">
      <c r="AT3171">
        <v>3164</v>
      </c>
      <c r="AU3171" s="12">
        <v>-2.9953411271080204</v>
      </c>
      <c r="AV3171" s="12">
        <v>-2.1630636196865392</v>
      </c>
      <c r="AW3171" s="12">
        <v>-8.121202283512579</v>
      </c>
    </row>
    <row r="3172" spans="46:49" x14ac:dyDescent="0.2">
      <c r="AT3172">
        <v>3165</v>
      </c>
      <c r="AU3172" s="12">
        <v>-7.3687118795830031</v>
      </c>
      <c r="AV3172" s="12">
        <v>-11.699787944869463</v>
      </c>
      <c r="AW3172" s="12">
        <v>-16.75141392128187</v>
      </c>
    </row>
    <row r="3173" spans="46:49" x14ac:dyDescent="0.2">
      <c r="AT3173">
        <v>3166</v>
      </c>
      <c r="AU3173" s="12">
        <v>9.5357642074293594</v>
      </c>
      <c r="AV3173" s="12">
        <v>-31.748932994584717</v>
      </c>
      <c r="AW3173" s="12">
        <v>-16.313112563209419</v>
      </c>
    </row>
    <row r="3174" spans="46:49" x14ac:dyDescent="0.2">
      <c r="AT3174">
        <v>3167</v>
      </c>
      <c r="AU3174" s="12">
        <v>-4.989304278420418</v>
      </c>
      <c r="AV3174" s="12">
        <v>22.706737558275275</v>
      </c>
      <c r="AW3174" s="12">
        <v>6.5687889668597377</v>
      </c>
    </row>
    <row r="3175" spans="46:49" x14ac:dyDescent="0.2">
      <c r="AT3175">
        <v>3168</v>
      </c>
      <c r="AU3175" s="12">
        <v>4.1004468054814041</v>
      </c>
      <c r="AV3175" s="12">
        <v>-10.050023099141582</v>
      </c>
      <c r="AW3175" s="12">
        <v>-6.9051595163955195</v>
      </c>
    </row>
    <row r="3176" spans="46:49" x14ac:dyDescent="0.2">
      <c r="AT3176">
        <v>3169</v>
      </c>
      <c r="AU3176" s="12">
        <v>3.9826399919778193</v>
      </c>
      <c r="AV3176" s="12">
        <v>-0.76327225983194669</v>
      </c>
      <c r="AW3176" s="12">
        <v>-5.9912544759943973</v>
      </c>
    </row>
    <row r="3177" spans="46:49" x14ac:dyDescent="0.2">
      <c r="AT3177">
        <v>3170</v>
      </c>
      <c r="AU3177" s="12">
        <v>1.6959832397981731</v>
      </c>
      <c r="AV3177" s="12">
        <v>-10.218977576980695</v>
      </c>
      <c r="AW3177" s="12">
        <v>10.420449785261725</v>
      </c>
    </row>
    <row r="3178" spans="46:49" x14ac:dyDescent="0.2">
      <c r="AT3178">
        <v>3171</v>
      </c>
      <c r="AU3178" s="12">
        <v>4.2027412389907788</v>
      </c>
      <c r="AV3178" s="12">
        <v>-13.25005611662691</v>
      </c>
      <c r="AW3178" s="12">
        <v>5.0430319715662577</v>
      </c>
    </row>
    <row r="3179" spans="46:49" x14ac:dyDescent="0.2">
      <c r="AT3179">
        <v>3172</v>
      </c>
      <c r="AU3179" s="12">
        <v>3.9388133062790032</v>
      </c>
      <c r="AV3179" s="12">
        <v>-12.116702785611956</v>
      </c>
      <c r="AW3179" s="12">
        <v>-24.696519185237189</v>
      </c>
    </row>
    <row r="3180" spans="46:49" x14ac:dyDescent="0.2">
      <c r="AT3180">
        <v>3173</v>
      </c>
      <c r="AU3180" s="12">
        <v>2.0514418025628522</v>
      </c>
      <c r="AV3180" s="12">
        <v>10.6445207909427</v>
      </c>
      <c r="AW3180" s="12">
        <v>-3.3073534309841848</v>
      </c>
    </row>
    <row r="3181" spans="46:49" x14ac:dyDescent="0.2">
      <c r="AT3181">
        <v>3174</v>
      </c>
      <c r="AU3181" s="12">
        <v>17.328229830729445</v>
      </c>
      <c r="AV3181" s="12">
        <v>38.957437129339411</v>
      </c>
      <c r="AW3181" s="12">
        <v>30.349071707285841</v>
      </c>
    </row>
    <row r="3182" spans="46:49" x14ac:dyDescent="0.2">
      <c r="AT3182">
        <v>3175</v>
      </c>
      <c r="AU3182" s="12">
        <v>-22.519832916232442</v>
      </c>
      <c r="AV3182" s="12">
        <v>4.8378726873338582</v>
      </c>
      <c r="AW3182" s="12">
        <v>25.749019573772767</v>
      </c>
    </row>
    <row r="3183" spans="46:49" x14ac:dyDescent="0.2">
      <c r="AT3183">
        <v>3176</v>
      </c>
      <c r="AU3183" s="12">
        <v>-11.2329177555595</v>
      </c>
      <c r="AV3183" s="12">
        <v>-0.15164113377853125</v>
      </c>
      <c r="AW3183" s="12">
        <v>-19.404989207809432</v>
      </c>
    </row>
    <row r="3184" spans="46:49" x14ac:dyDescent="0.2">
      <c r="AT3184">
        <v>3177</v>
      </c>
      <c r="AU3184" s="12">
        <v>0.8166670564289199</v>
      </c>
      <c r="AV3184" s="12">
        <v>3.7164961793156044</v>
      </c>
      <c r="AW3184" s="12">
        <v>-2.8208863143293783</v>
      </c>
    </row>
    <row r="3185" spans="46:49" x14ac:dyDescent="0.2">
      <c r="AT3185">
        <v>3178</v>
      </c>
      <c r="AU3185" s="12">
        <v>-3.8495800058712435</v>
      </c>
      <c r="AV3185" s="12">
        <v>2.0303963989132794</v>
      </c>
      <c r="AW3185" s="12">
        <v>36.435295411826523</v>
      </c>
    </row>
    <row r="3186" spans="46:49" x14ac:dyDescent="0.2">
      <c r="AT3186">
        <v>3179</v>
      </c>
      <c r="AU3186" s="12">
        <v>-2.8818755974995218</v>
      </c>
      <c r="AV3186" s="12">
        <v>-1.8851882919421066</v>
      </c>
      <c r="AW3186" s="12">
        <v>-14.714465534956288</v>
      </c>
    </row>
    <row r="3187" spans="46:49" x14ac:dyDescent="0.2">
      <c r="AT3187">
        <v>3180</v>
      </c>
      <c r="AU3187" s="12">
        <v>-31.56891417833646</v>
      </c>
      <c r="AV3187" s="12">
        <v>-3.1009011951853453E-2</v>
      </c>
      <c r="AW3187" s="12">
        <v>0.10992836345151225</v>
      </c>
    </row>
    <row r="3188" spans="46:49" x14ac:dyDescent="0.2">
      <c r="AT3188">
        <v>3181</v>
      </c>
      <c r="AU3188" s="12">
        <v>-7.4626484374217261</v>
      </c>
      <c r="AV3188" s="12">
        <v>7.9496839215495205</v>
      </c>
      <c r="AW3188" s="12">
        <v>7.5020775053742108</v>
      </c>
    </row>
    <row r="3189" spans="46:49" x14ac:dyDescent="0.2">
      <c r="AT3189">
        <v>3182</v>
      </c>
      <c r="AU3189" s="12">
        <v>3.4256928705038816</v>
      </c>
      <c r="AV3189" s="12">
        <v>-4.2348542471512767</v>
      </c>
      <c r="AW3189" s="12">
        <v>-24.505063655805426</v>
      </c>
    </row>
    <row r="3190" spans="46:49" x14ac:dyDescent="0.2">
      <c r="AT3190">
        <v>3183</v>
      </c>
      <c r="AU3190" s="12">
        <v>2.925733037321574</v>
      </c>
      <c r="AV3190" s="12">
        <v>10.230453499974111</v>
      </c>
      <c r="AW3190" s="12">
        <v>-8.8704127981398422</v>
      </c>
    </row>
    <row r="3191" spans="46:49" x14ac:dyDescent="0.2">
      <c r="AT3191">
        <v>3184</v>
      </c>
      <c r="AU3191" s="12">
        <v>-5.9957870545285292</v>
      </c>
      <c r="AV3191" s="12">
        <v>-1.696444810453875</v>
      </c>
      <c r="AW3191" s="12">
        <v>-21.135002633618292</v>
      </c>
    </row>
    <row r="3192" spans="46:49" x14ac:dyDescent="0.2">
      <c r="AT3192">
        <v>3185</v>
      </c>
      <c r="AU3192" s="12">
        <v>2.1201250836004233</v>
      </c>
      <c r="AV3192" s="12">
        <v>-7.9536809160586825</v>
      </c>
      <c r="AW3192" s="12">
        <v>-12.682711404196048</v>
      </c>
    </row>
    <row r="3193" spans="46:49" x14ac:dyDescent="0.2">
      <c r="AT3193">
        <v>3186</v>
      </c>
      <c r="AU3193" s="12">
        <v>-6.3082457996058023</v>
      </c>
      <c r="AV3193" s="12">
        <v>-23.58095755415637</v>
      </c>
      <c r="AW3193" s="12">
        <v>5.4633655054587331</v>
      </c>
    </row>
    <row r="3194" spans="46:49" x14ac:dyDescent="0.2">
      <c r="AT3194">
        <v>3187</v>
      </c>
      <c r="AU3194" s="12">
        <v>2.9405430396261441</v>
      </c>
      <c r="AV3194" s="12">
        <v>9.2894944588449917</v>
      </c>
      <c r="AW3194" s="12">
        <v>5.9416991152203824</v>
      </c>
    </row>
    <row r="3195" spans="46:49" x14ac:dyDescent="0.2">
      <c r="AT3195">
        <v>3188</v>
      </c>
      <c r="AU3195" s="12">
        <v>-4.606648947641987</v>
      </c>
      <c r="AV3195" s="12">
        <v>-34.320539057607412</v>
      </c>
      <c r="AW3195" s="12">
        <v>-1.962215046379769</v>
      </c>
    </row>
    <row r="3196" spans="46:49" x14ac:dyDescent="0.2">
      <c r="AT3196">
        <v>3189</v>
      </c>
      <c r="AU3196" s="12">
        <v>1.0866732586733545</v>
      </c>
      <c r="AV3196" s="12">
        <v>6.8267140416624033</v>
      </c>
      <c r="AW3196" s="12">
        <v>20.151040059068563</v>
      </c>
    </row>
    <row r="3197" spans="46:49" x14ac:dyDescent="0.2">
      <c r="AT3197">
        <v>3190</v>
      </c>
      <c r="AU3197" s="12">
        <v>1.4102898311108245</v>
      </c>
      <c r="AV3197" s="12">
        <v>3.9298983032137991</v>
      </c>
      <c r="AW3197" s="12">
        <v>4.782881569485852</v>
      </c>
    </row>
    <row r="3198" spans="46:49" x14ac:dyDescent="0.2">
      <c r="AT3198">
        <v>3191</v>
      </c>
      <c r="AU3198" s="12">
        <v>-6.0786142550464604</v>
      </c>
      <c r="AV3198" s="12">
        <v>-3.6591114087219268</v>
      </c>
      <c r="AW3198" s="12">
        <v>-12.905394554300221</v>
      </c>
    </row>
    <row r="3199" spans="46:49" x14ac:dyDescent="0.2">
      <c r="AT3199">
        <v>3192</v>
      </c>
      <c r="AU3199" s="12">
        <v>-2.9856999897328897</v>
      </c>
      <c r="AV3199" s="12">
        <v>-11.268551063120334</v>
      </c>
      <c r="AW3199" s="12">
        <v>-26.140761701404799</v>
      </c>
    </row>
    <row r="3200" spans="46:49" x14ac:dyDescent="0.2">
      <c r="AT3200">
        <v>3193</v>
      </c>
      <c r="AU3200" s="12">
        <v>0.92771420171651986</v>
      </c>
      <c r="AV3200" s="12">
        <v>-7.8677649115034054</v>
      </c>
      <c r="AW3200" s="12">
        <v>-10.650754572571461</v>
      </c>
    </row>
    <row r="3201" spans="46:49" x14ac:dyDescent="0.2">
      <c r="AT3201">
        <v>3194</v>
      </c>
      <c r="AU3201" s="12">
        <v>6.9146365578147559</v>
      </c>
      <c r="AV3201" s="12">
        <v>-18.288808314067463</v>
      </c>
      <c r="AW3201" s="12">
        <v>29.263285212348084</v>
      </c>
    </row>
    <row r="3202" spans="46:49" x14ac:dyDescent="0.2">
      <c r="AT3202">
        <v>3195</v>
      </c>
      <c r="AU3202" s="12">
        <v>-7.3130659019655591</v>
      </c>
      <c r="AV3202" s="12">
        <v>9.8306760490770024</v>
      </c>
      <c r="AW3202" s="12">
        <v>6.0625341290709187</v>
      </c>
    </row>
    <row r="3203" spans="46:49" x14ac:dyDescent="0.2">
      <c r="AT3203">
        <v>3196</v>
      </c>
      <c r="AU3203" s="12">
        <v>4.2423265965791073</v>
      </c>
      <c r="AV3203" s="12">
        <v>1.708457206668748</v>
      </c>
      <c r="AW3203" s="12">
        <v>37.850573188760904</v>
      </c>
    </row>
    <row r="3204" spans="46:49" x14ac:dyDescent="0.2">
      <c r="AT3204">
        <v>3197</v>
      </c>
      <c r="AU3204" s="12">
        <v>2.0591834979184243</v>
      </c>
      <c r="AV3204" s="12">
        <v>5.4657002296425388</v>
      </c>
      <c r="AW3204" s="12">
        <v>-11.910994888224341</v>
      </c>
    </row>
    <row r="3205" spans="46:49" x14ac:dyDescent="0.2">
      <c r="AT3205">
        <v>3198</v>
      </c>
      <c r="AU3205" s="12">
        <v>2.1109781052350942</v>
      </c>
      <c r="AV3205" s="12">
        <v>0.4842329371609097</v>
      </c>
      <c r="AW3205" s="12">
        <v>-43.393190539900367</v>
      </c>
    </row>
    <row r="3206" spans="46:49" x14ac:dyDescent="0.2">
      <c r="AT3206">
        <v>3199</v>
      </c>
      <c r="AU3206" s="12">
        <v>-1.1138768347820016</v>
      </c>
      <c r="AV3206" s="12">
        <v>-3.9572964257126966</v>
      </c>
      <c r="AW3206" s="12">
        <v>-64.631417611240749</v>
      </c>
    </row>
    <row r="3207" spans="46:49" x14ac:dyDescent="0.2">
      <c r="AT3207">
        <v>3200</v>
      </c>
      <c r="AU3207" s="12">
        <v>-4.7001254451150398</v>
      </c>
      <c r="AV3207" s="12">
        <v>4.8967352305214993</v>
      </c>
      <c r="AW3207" s="12">
        <v>-12.076103434660812</v>
      </c>
    </row>
    <row r="3208" spans="46:49" x14ac:dyDescent="0.2">
      <c r="AT3208">
        <v>3201</v>
      </c>
      <c r="AU3208" s="12">
        <v>4.8343045275067631</v>
      </c>
      <c r="AV3208" s="12">
        <v>-4.0971506475642556</v>
      </c>
      <c r="AW3208" s="12">
        <v>-1.5206838793509496</v>
      </c>
    </row>
    <row r="3209" spans="46:49" x14ac:dyDescent="0.2">
      <c r="AT3209">
        <v>3202</v>
      </c>
      <c r="AU3209" s="12">
        <v>-3.5047327817086495</v>
      </c>
      <c r="AV3209" s="12">
        <v>4.9091406383184388</v>
      </c>
      <c r="AW3209" s="12">
        <v>-9.8709009025208765</v>
      </c>
    </row>
    <row r="3210" spans="46:49" x14ac:dyDescent="0.2">
      <c r="AT3210">
        <v>3203</v>
      </c>
      <c r="AU3210" s="12">
        <v>3.3601380961700151</v>
      </c>
      <c r="AV3210" s="12">
        <v>-6.0189430245717652</v>
      </c>
      <c r="AW3210" s="12">
        <v>-17.8732795699425</v>
      </c>
    </row>
    <row r="3211" spans="46:49" x14ac:dyDescent="0.2">
      <c r="AT3211">
        <v>3204</v>
      </c>
      <c r="AU3211" s="12">
        <v>-2.5723292988157724</v>
      </c>
      <c r="AV3211" s="12">
        <v>-9.225568755110972</v>
      </c>
      <c r="AW3211" s="12">
        <v>-15.507760671047064</v>
      </c>
    </row>
    <row r="3212" spans="46:49" x14ac:dyDescent="0.2">
      <c r="AT3212">
        <v>3205</v>
      </c>
      <c r="AU3212" s="12">
        <v>7.4701296592549555</v>
      </c>
      <c r="AV3212" s="12">
        <v>-5.3413389933636646</v>
      </c>
      <c r="AW3212" s="12">
        <v>-34.104569409315395</v>
      </c>
    </row>
    <row r="3213" spans="46:49" x14ac:dyDescent="0.2">
      <c r="AT3213">
        <v>3206</v>
      </c>
      <c r="AU3213" s="12">
        <v>1.451396334829842</v>
      </c>
      <c r="AV3213" s="12">
        <v>19.339895605944363</v>
      </c>
      <c r="AW3213" s="12">
        <v>-23.984217587266905</v>
      </c>
    </row>
    <row r="3214" spans="46:49" x14ac:dyDescent="0.2">
      <c r="AT3214">
        <v>3207</v>
      </c>
      <c r="AU3214" s="12">
        <v>14.621484705458693</v>
      </c>
      <c r="AV3214" s="12">
        <v>-4.1394119476890499</v>
      </c>
      <c r="AW3214" s="12">
        <v>-38.880640369286652</v>
      </c>
    </row>
    <row r="3215" spans="46:49" x14ac:dyDescent="0.2">
      <c r="AT3215">
        <v>3208</v>
      </c>
      <c r="AU3215" s="12">
        <v>-1.5258225186368422</v>
      </c>
      <c r="AV3215" s="12">
        <v>2.707749348915828</v>
      </c>
      <c r="AW3215" s="12">
        <v>-38.169848158668103</v>
      </c>
    </row>
    <row r="3216" spans="46:49" x14ac:dyDescent="0.2">
      <c r="AT3216">
        <v>3209</v>
      </c>
      <c r="AU3216" s="12">
        <v>-8.6215089571268582</v>
      </c>
      <c r="AV3216" s="12">
        <v>-6.163184935428232</v>
      </c>
      <c r="AW3216" s="12">
        <v>10.604561095783312</v>
      </c>
    </row>
    <row r="3217" spans="46:49" x14ac:dyDescent="0.2">
      <c r="AT3217">
        <v>3210</v>
      </c>
      <c r="AU3217" s="12">
        <v>5.2309913405599389</v>
      </c>
      <c r="AV3217" s="12">
        <v>-11.478111718918726</v>
      </c>
      <c r="AW3217" s="12">
        <v>-6.3463057225479194</v>
      </c>
    </row>
    <row r="3218" spans="46:49" x14ac:dyDescent="0.2">
      <c r="AT3218">
        <v>3211</v>
      </c>
      <c r="AU3218" s="12">
        <v>-5.3958368375883543</v>
      </c>
      <c r="AV3218" s="12">
        <v>-2.5094366894959443</v>
      </c>
      <c r="AW3218" s="12">
        <v>-3.0757584293514713</v>
      </c>
    </row>
    <row r="3219" spans="46:49" x14ac:dyDescent="0.2">
      <c r="AT3219">
        <v>3212</v>
      </c>
      <c r="AU3219" s="12">
        <v>-55.470777071188991</v>
      </c>
      <c r="AV3219" s="12">
        <v>2.226122905766923</v>
      </c>
      <c r="AW3219" s="12">
        <v>-15.745087046258819</v>
      </c>
    </row>
    <row r="3220" spans="46:49" x14ac:dyDescent="0.2">
      <c r="AT3220">
        <v>3213</v>
      </c>
      <c r="AU3220" s="12">
        <v>-2.4250973599205388</v>
      </c>
      <c r="AV3220" s="12">
        <v>-4.2434870620152445</v>
      </c>
      <c r="AW3220" s="12">
        <v>-8.2147458624804699</v>
      </c>
    </row>
    <row r="3221" spans="46:49" x14ac:dyDescent="0.2">
      <c r="AT3221">
        <v>3214</v>
      </c>
      <c r="AU3221" s="12">
        <v>6.1958983446116349</v>
      </c>
      <c r="AV3221" s="12">
        <v>-3.8565744993356965</v>
      </c>
      <c r="AW3221" s="12">
        <v>1.7978139673963038</v>
      </c>
    </row>
    <row r="3222" spans="46:49" x14ac:dyDescent="0.2">
      <c r="AT3222">
        <v>3215</v>
      </c>
      <c r="AU3222" s="12">
        <v>-5.584607260829344</v>
      </c>
      <c r="AV3222" s="12">
        <v>10.099727757110124</v>
      </c>
      <c r="AW3222" s="12">
        <v>10.971486062310385</v>
      </c>
    </row>
    <row r="3223" spans="46:49" x14ac:dyDescent="0.2">
      <c r="AT3223">
        <v>3216</v>
      </c>
      <c r="AU3223" s="12">
        <v>2.8397396274338638</v>
      </c>
      <c r="AV3223" s="12">
        <v>-5.6749812467289651</v>
      </c>
      <c r="AW3223" s="12">
        <v>-57.975827128802003</v>
      </c>
    </row>
    <row r="3224" spans="46:49" x14ac:dyDescent="0.2">
      <c r="AT3224">
        <v>3217</v>
      </c>
      <c r="AU3224" s="12">
        <v>7.7728112300151597</v>
      </c>
      <c r="AV3224" s="12">
        <v>-3.7145671472726369</v>
      </c>
      <c r="AW3224" s="12">
        <v>-21.780927713820702</v>
      </c>
    </row>
    <row r="3225" spans="46:49" x14ac:dyDescent="0.2">
      <c r="AT3225">
        <v>3218</v>
      </c>
      <c r="AU3225" s="12">
        <v>-127.12800320043682</v>
      </c>
      <c r="AV3225" s="12">
        <v>-2.5891323260226859</v>
      </c>
      <c r="AW3225" s="12">
        <v>-2.9364320664891146</v>
      </c>
    </row>
    <row r="3226" spans="46:49" x14ac:dyDescent="0.2">
      <c r="AT3226">
        <v>3219</v>
      </c>
      <c r="AU3226" s="12">
        <v>4.5896392320599775</v>
      </c>
      <c r="AV3226" s="12">
        <v>-3.0926813943726734</v>
      </c>
      <c r="AW3226" s="12">
        <v>6.9501522496328993</v>
      </c>
    </row>
    <row r="3227" spans="46:49" x14ac:dyDescent="0.2">
      <c r="AT3227">
        <v>3220</v>
      </c>
      <c r="AU3227" s="12">
        <v>-9.4455229603611732E-2</v>
      </c>
      <c r="AV3227" s="12">
        <v>-16.056717338292561</v>
      </c>
      <c r="AW3227" s="12">
        <v>0.78422651530825649</v>
      </c>
    </row>
    <row r="3228" spans="46:49" x14ac:dyDescent="0.2">
      <c r="AT3228">
        <v>3221</v>
      </c>
      <c r="AU3228" s="12">
        <v>-9.8989923144821113</v>
      </c>
      <c r="AV3228" s="12">
        <v>-16.253861181825606</v>
      </c>
      <c r="AW3228" s="12">
        <v>1.4913942539953398</v>
      </c>
    </row>
    <row r="3229" spans="46:49" x14ac:dyDescent="0.2">
      <c r="AT3229">
        <v>3222</v>
      </c>
      <c r="AU3229" s="12">
        <v>-1.5124879905126807</v>
      </c>
      <c r="AV3229" s="12">
        <v>-0.38993199903300724</v>
      </c>
      <c r="AW3229" s="12">
        <v>-4.1909798495527459</v>
      </c>
    </row>
    <row r="3230" spans="46:49" x14ac:dyDescent="0.2">
      <c r="AT3230">
        <v>3223</v>
      </c>
      <c r="AU3230" s="12">
        <v>-2.5792493151097582</v>
      </c>
      <c r="AV3230" s="12">
        <v>-2.2893205757928223</v>
      </c>
      <c r="AW3230" s="12">
        <v>-29.412411781970693</v>
      </c>
    </row>
    <row r="3231" spans="46:49" x14ac:dyDescent="0.2">
      <c r="AT3231">
        <v>3224</v>
      </c>
      <c r="AU3231" s="12">
        <v>-1.7790242942581962</v>
      </c>
      <c r="AV3231" s="12">
        <v>-16.920633265565449</v>
      </c>
      <c r="AW3231" s="12">
        <v>15.445743256729394</v>
      </c>
    </row>
    <row r="3232" spans="46:49" x14ac:dyDescent="0.2">
      <c r="AT3232">
        <v>3225</v>
      </c>
      <c r="AU3232" s="12">
        <v>-3.3448119290504188</v>
      </c>
      <c r="AV3232" s="12">
        <v>4.5742970333927646</v>
      </c>
      <c r="AW3232" s="12">
        <v>-2.6628192463194393</v>
      </c>
    </row>
    <row r="3233" spans="46:49" x14ac:dyDescent="0.2">
      <c r="AT3233">
        <v>3226</v>
      </c>
      <c r="AU3233" s="12">
        <v>6.1363262803837495</v>
      </c>
      <c r="AV3233" s="12">
        <v>8.353623900318528</v>
      </c>
      <c r="AW3233" s="12">
        <v>-13.353391413643523</v>
      </c>
    </row>
    <row r="3234" spans="46:49" x14ac:dyDescent="0.2">
      <c r="AT3234">
        <v>3227</v>
      </c>
      <c r="AU3234" s="12">
        <v>8.511878485676954</v>
      </c>
      <c r="AV3234" s="12">
        <v>12.122634427409883</v>
      </c>
      <c r="AW3234" s="12">
        <v>4.4687411733904439</v>
      </c>
    </row>
    <row r="3235" spans="46:49" x14ac:dyDescent="0.2">
      <c r="AT3235">
        <v>3228</v>
      </c>
      <c r="AU3235" s="12">
        <v>-1.5321261603186072</v>
      </c>
      <c r="AV3235" s="12">
        <v>-126.27620289616193</v>
      </c>
      <c r="AW3235" s="12">
        <v>-20.673541467721492</v>
      </c>
    </row>
    <row r="3236" spans="46:49" x14ac:dyDescent="0.2">
      <c r="AT3236">
        <v>3229</v>
      </c>
      <c r="AU3236" s="12">
        <v>-10.340596253026627</v>
      </c>
      <c r="AV3236" s="12">
        <v>7.2012715172419872</v>
      </c>
      <c r="AW3236" s="12">
        <v>15.6807373834444</v>
      </c>
    </row>
    <row r="3237" spans="46:49" x14ac:dyDescent="0.2">
      <c r="AT3237">
        <v>3230</v>
      </c>
      <c r="AU3237" s="12">
        <v>-8.703578564336846</v>
      </c>
      <c r="AV3237" s="12">
        <v>6.2180739683861566</v>
      </c>
      <c r="AW3237" s="12">
        <v>-26.222240087243513</v>
      </c>
    </row>
    <row r="3238" spans="46:49" x14ac:dyDescent="0.2">
      <c r="AT3238">
        <v>3231</v>
      </c>
      <c r="AU3238" s="12">
        <v>2.9272770836009112</v>
      </c>
      <c r="AV3238" s="12">
        <v>-19.423070887748594</v>
      </c>
      <c r="AW3238" s="12">
        <v>3.8627905624099061</v>
      </c>
    </row>
    <row r="3239" spans="46:49" x14ac:dyDescent="0.2">
      <c r="AT3239">
        <v>3232</v>
      </c>
      <c r="AU3239" s="12">
        <v>13.057504619186375</v>
      </c>
      <c r="AV3239" s="12">
        <v>8.6086838096880776</v>
      </c>
      <c r="AW3239" s="12">
        <v>-16.667837186427086</v>
      </c>
    </row>
    <row r="3240" spans="46:49" x14ac:dyDescent="0.2">
      <c r="AT3240">
        <v>3233</v>
      </c>
      <c r="AU3240" s="12">
        <v>-6.9637503914196399</v>
      </c>
      <c r="AV3240" s="12">
        <v>-3.9015437745421919</v>
      </c>
      <c r="AW3240" s="12">
        <v>12.154419734843609</v>
      </c>
    </row>
    <row r="3241" spans="46:49" x14ac:dyDescent="0.2">
      <c r="AT3241">
        <v>3234</v>
      </c>
      <c r="AU3241" s="12">
        <v>-2.6388586551559534</v>
      </c>
      <c r="AV3241" s="12">
        <v>-6.5645857139454282</v>
      </c>
      <c r="AW3241" s="12">
        <v>-13.941390281481171</v>
      </c>
    </row>
    <row r="3242" spans="46:49" x14ac:dyDescent="0.2">
      <c r="AT3242">
        <v>3235</v>
      </c>
      <c r="AU3242" s="12">
        <v>6.0841876666757004</v>
      </c>
      <c r="AV3242" s="12">
        <v>14.187242531907536</v>
      </c>
      <c r="AW3242" s="12">
        <v>-15.157512766555822</v>
      </c>
    </row>
    <row r="3243" spans="46:49" x14ac:dyDescent="0.2">
      <c r="AT3243">
        <v>3236</v>
      </c>
      <c r="AU3243" s="12">
        <v>0.87317034114080805</v>
      </c>
      <c r="AV3243" s="12">
        <v>-8.53741174731109</v>
      </c>
      <c r="AW3243" s="12">
        <v>12.357491385020495</v>
      </c>
    </row>
    <row r="3244" spans="46:49" x14ac:dyDescent="0.2">
      <c r="AT3244">
        <v>3237</v>
      </c>
      <c r="AU3244" s="12">
        <v>-5.5938712893347518</v>
      </c>
      <c r="AV3244" s="12">
        <v>-15.524599316267988</v>
      </c>
      <c r="AW3244" s="12">
        <v>-3.1579722436507121</v>
      </c>
    </row>
    <row r="3245" spans="46:49" x14ac:dyDescent="0.2">
      <c r="AT3245">
        <v>3238</v>
      </c>
      <c r="AU3245" s="12">
        <v>-2.3029859747945176</v>
      </c>
      <c r="AV3245" s="12">
        <v>-4.0569979619001213</v>
      </c>
      <c r="AW3245" s="12">
        <v>-4.1000000309892588</v>
      </c>
    </row>
    <row r="3246" spans="46:49" x14ac:dyDescent="0.2">
      <c r="AT3246">
        <v>3239</v>
      </c>
      <c r="AU3246" s="12">
        <v>-1.6251068947407479</v>
      </c>
      <c r="AV3246" s="12">
        <v>-23.935402662977538</v>
      </c>
      <c r="AW3246" s="12">
        <v>-1.4501506679297118</v>
      </c>
    </row>
    <row r="3247" spans="46:49" x14ac:dyDescent="0.2">
      <c r="AT3247">
        <v>3240</v>
      </c>
      <c r="AU3247" s="12">
        <v>-5.9300984151016527</v>
      </c>
      <c r="AV3247" s="12">
        <v>-0.2692419527533364</v>
      </c>
      <c r="AW3247" s="12">
        <v>-10.179495808636601</v>
      </c>
    </row>
    <row r="3248" spans="46:49" x14ac:dyDescent="0.2">
      <c r="AT3248">
        <v>3241</v>
      </c>
      <c r="AU3248" s="12">
        <v>-5.5398472797660245</v>
      </c>
      <c r="AV3248" s="12">
        <v>-8.502137076518645</v>
      </c>
      <c r="AW3248" s="12">
        <v>21.885165147571126</v>
      </c>
    </row>
    <row r="3249" spans="46:49" x14ac:dyDescent="0.2">
      <c r="AT3249">
        <v>3242</v>
      </c>
      <c r="AU3249" s="12">
        <v>-5.156143132501624</v>
      </c>
      <c r="AV3249" s="12">
        <v>-7.4713290571779556</v>
      </c>
      <c r="AW3249" s="12">
        <v>-27.400744304794539</v>
      </c>
    </row>
    <row r="3250" spans="46:49" x14ac:dyDescent="0.2">
      <c r="AT3250">
        <v>3243</v>
      </c>
      <c r="AU3250" s="12">
        <v>-4.1501150984747861</v>
      </c>
      <c r="AV3250" s="12">
        <v>5.4360678695818905</v>
      </c>
      <c r="AW3250" s="12">
        <v>-2.2219674507599825</v>
      </c>
    </row>
    <row r="3251" spans="46:49" x14ac:dyDescent="0.2">
      <c r="AT3251">
        <v>3244</v>
      </c>
      <c r="AU3251" s="12">
        <v>4.1511253712740475</v>
      </c>
      <c r="AV3251" s="12">
        <v>-11.071523644772935</v>
      </c>
      <c r="AW3251" s="12">
        <v>3.2714016710909135</v>
      </c>
    </row>
    <row r="3252" spans="46:49" x14ac:dyDescent="0.2">
      <c r="AT3252">
        <v>3245</v>
      </c>
      <c r="AU3252" s="12">
        <v>0.36097010307668032</v>
      </c>
      <c r="AV3252" s="12">
        <v>-4.089377647471486</v>
      </c>
      <c r="AW3252" s="12">
        <v>-19.19356432558833</v>
      </c>
    </row>
    <row r="3253" spans="46:49" x14ac:dyDescent="0.2">
      <c r="AT3253">
        <v>3246</v>
      </c>
      <c r="AU3253" s="12">
        <v>-4.5422999050599211</v>
      </c>
      <c r="AV3253" s="12">
        <v>-1.2957726420112954</v>
      </c>
      <c r="AW3253" s="12">
        <v>18.7673595989551</v>
      </c>
    </row>
    <row r="3254" spans="46:49" x14ac:dyDescent="0.2">
      <c r="AT3254">
        <v>3247</v>
      </c>
      <c r="AU3254" s="12">
        <v>-2.1159604472663949</v>
      </c>
      <c r="AV3254" s="12">
        <v>-9.707257741387016</v>
      </c>
      <c r="AW3254" s="12">
        <v>-3.776068117817386</v>
      </c>
    </row>
    <row r="3255" spans="46:49" x14ac:dyDescent="0.2">
      <c r="AT3255">
        <v>3248</v>
      </c>
      <c r="AU3255" s="12">
        <v>2.1593368129827915</v>
      </c>
      <c r="AV3255" s="12">
        <v>-4.2192975555408516</v>
      </c>
      <c r="AW3255" s="12">
        <v>-9.7155753487687377</v>
      </c>
    </row>
    <row r="3256" spans="46:49" x14ac:dyDescent="0.2">
      <c r="AT3256">
        <v>3249</v>
      </c>
      <c r="AU3256" s="12">
        <v>0.82154717784522358</v>
      </c>
      <c r="AV3256" s="12">
        <v>-12.498162861745763</v>
      </c>
      <c r="AW3256" s="12">
        <v>-19.133095908143986</v>
      </c>
    </row>
    <row r="3257" spans="46:49" x14ac:dyDescent="0.2">
      <c r="AT3257">
        <v>3250</v>
      </c>
      <c r="AU3257" s="12">
        <v>10.044103520866917</v>
      </c>
      <c r="AV3257" s="12">
        <v>-5.8662964841348151</v>
      </c>
      <c r="AW3257" s="12">
        <v>-1.5796519958846258</v>
      </c>
    </row>
    <row r="3258" spans="46:49" x14ac:dyDescent="0.2">
      <c r="AT3258">
        <v>3251</v>
      </c>
      <c r="AU3258" s="12">
        <v>-2.9706704599827503</v>
      </c>
      <c r="AV3258" s="12">
        <v>-20.768977149770652</v>
      </c>
      <c r="AW3258" s="12">
        <v>16.24821394833976</v>
      </c>
    </row>
    <row r="3259" spans="46:49" x14ac:dyDescent="0.2">
      <c r="AT3259">
        <v>3252</v>
      </c>
      <c r="AU3259" s="12">
        <v>1.1600492890534446</v>
      </c>
      <c r="AV3259" s="12">
        <v>-19.388050102226025</v>
      </c>
      <c r="AW3259" s="12">
        <v>-28.673213480372382</v>
      </c>
    </row>
    <row r="3260" spans="46:49" x14ac:dyDescent="0.2">
      <c r="AT3260">
        <v>3253</v>
      </c>
      <c r="AU3260" s="12">
        <v>0.88253089574644517</v>
      </c>
      <c r="AV3260" s="12">
        <v>-0.91285229151630853</v>
      </c>
      <c r="AW3260" s="12">
        <v>3.5894237311397084</v>
      </c>
    </row>
    <row r="3261" spans="46:49" x14ac:dyDescent="0.2">
      <c r="AT3261">
        <v>3254</v>
      </c>
      <c r="AU3261" s="12">
        <v>-0.40147541624107602</v>
      </c>
      <c r="AV3261" s="12">
        <v>-2.2869030405477173</v>
      </c>
      <c r="AW3261" s="12">
        <v>-4.0079724300570856</v>
      </c>
    </row>
    <row r="3262" spans="46:49" x14ac:dyDescent="0.2">
      <c r="AT3262">
        <v>3255</v>
      </c>
      <c r="AU3262" s="12">
        <v>0.60168544590191753</v>
      </c>
      <c r="AV3262" s="12">
        <v>-0.90819524857097422</v>
      </c>
      <c r="AW3262" s="12">
        <v>0.6823904380301411</v>
      </c>
    </row>
    <row r="3263" spans="46:49" x14ac:dyDescent="0.2">
      <c r="AT3263">
        <v>3256</v>
      </c>
      <c r="AU3263" s="12">
        <v>-4.4012399616539435</v>
      </c>
      <c r="AV3263" s="12">
        <v>1.2624725927220075</v>
      </c>
      <c r="AW3263" s="12">
        <v>-65.058869456239009</v>
      </c>
    </row>
    <row r="3264" spans="46:49" x14ac:dyDescent="0.2">
      <c r="AT3264">
        <v>3257</v>
      </c>
      <c r="AU3264" s="12">
        <v>-2.7218063492013269</v>
      </c>
      <c r="AV3264" s="12">
        <v>-17.46591907116138</v>
      </c>
      <c r="AW3264" s="12">
        <v>-18.176880729334023</v>
      </c>
    </row>
    <row r="3265" spans="46:49" x14ac:dyDescent="0.2">
      <c r="AT3265">
        <v>3258</v>
      </c>
      <c r="AU3265" s="12">
        <v>-1.5626791729580141</v>
      </c>
      <c r="AV3265" s="12">
        <v>47.497918747657423</v>
      </c>
      <c r="AW3265" s="12">
        <v>-47.848077881644272</v>
      </c>
    </row>
    <row r="3266" spans="46:49" x14ac:dyDescent="0.2">
      <c r="AT3266">
        <v>3259</v>
      </c>
      <c r="AU3266" s="12">
        <v>-6.2090183884745827</v>
      </c>
      <c r="AV3266" s="12">
        <v>-0.5226834838617519</v>
      </c>
      <c r="AW3266" s="12">
        <v>0.27560985575397157</v>
      </c>
    </row>
    <row r="3267" spans="46:49" x14ac:dyDescent="0.2">
      <c r="AT3267">
        <v>3260</v>
      </c>
      <c r="AU3267" s="12">
        <v>-0.42746316188320038</v>
      </c>
      <c r="AV3267" s="12">
        <v>-15.513267045912531</v>
      </c>
      <c r="AW3267" s="12">
        <v>28.959682316281459</v>
      </c>
    </row>
    <row r="3268" spans="46:49" x14ac:dyDescent="0.2">
      <c r="AT3268">
        <v>3261</v>
      </c>
      <c r="AU3268" s="12">
        <v>-8.684355118846474</v>
      </c>
      <c r="AV3268" s="12">
        <v>-85.359639889144802</v>
      </c>
      <c r="AW3268" s="12">
        <v>-22.994152487455448</v>
      </c>
    </row>
    <row r="3269" spans="46:49" x14ac:dyDescent="0.2">
      <c r="AT3269">
        <v>3262</v>
      </c>
      <c r="AU3269" s="12">
        <v>-7.306538471084302</v>
      </c>
      <c r="AV3269" s="12">
        <v>-8.2139836875309307</v>
      </c>
      <c r="AW3269" s="12">
        <v>14.212928943082977</v>
      </c>
    </row>
    <row r="3270" spans="46:49" x14ac:dyDescent="0.2">
      <c r="AT3270">
        <v>3263</v>
      </c>
      <c r="AU3270" s="12">
        <v>-9.8488790192151736</v>
      </c>
      <c r="AV3270" s="12">
        <v>-10.830988375734629</v>
      </c>
      <c r="AW3270" s="12">
        <v>-1.2309635556300782</v>
      </c>
    </row>
    <row r="3271" spans="46:49" x14ac:dyDescent="0.2">
      <c r="AT3271">
        <v>3264</v>
      </c>
      <c r="AU3271" s="12">
        <v>-1.1831159699192506</v>
      </c>
      <c r="AV3271" s="12">
        <v>-10.308273667369706</v>
      </c>
      <c r="AW3271" s="12">
        <v>-14.164737505811239</v>
      </c>
    </row>
    <row r="3272" spans="46:49" x14ac:dyDescent="0.2">
      <c r="AT3272">
        <v>3265</v>
      </c>
      <c r="AU3272" s="12">
        <v>-5.6525027811483159</v>
      </c>
      <c r="AV3272" s="12">
        <v>-0.18191564732166868</v>
      </c>
      <c r="AW3272" s="12">
        <v>10.780450219291501</v>
      </c>
    </row>
    <row r="3273" spans="46:49" x14ac:dyDescent="0.2">
      <c r="AT3273">
        <v>3266</v>
      </c>
      <c r="AU3273" s="12">
        <v>-0.87422329178475611</v>
      </c>
      <c r="AV3273" s="12">
        <v>1.0076389293323</v>
      </c>
      <c r="AW3273" s="12">
        <v>-16.959901704871303</v>
      </c>
    </row>
    <row r="3274" spans="46:49" x14ac:dyDescent="0.2">
      <c r="AT3274">
        <v>3267</v>
      </c>
      <c r="AU3274" s="12">
        <v>-3.02819778420589</v>
      </c>
      <c r="AV3274" s="12">
        <v>-18.755670357283154</v>
      </c>
      <c r="AW3274" s="12">
        <v>-17.434266970064158</v>
      </c>
    </row>
    <row r="3275" spans="46:49" x14ac:dyDescent="0.2">
      <c r="AT3275">
        <v>3268</v>
      </c>
      <c r="AU3275" s="12">
        <v>0.67025468573987235</v>
      </c>
      <c r="AV3275" s="12">
        <v>-1.778778054969816</v>
      </c>
      <c r="AW3275" s="12">
        <v>78.540211401826667</v>
      </c>
    </row>
    <row r="3276" spans="46:49" x14ac:dyDescent="0.2">
      <c r="AT3276">
        <v>3269</v>
      </c>
      <c r="AU3276" s="12">
        <v>0.37577502365676396</v>
      </c>
      <c r="AV3276" s="12">
        <v>-15.563459240628996</v>
      </c>
      <c r="AW3276" s="12">
        <v>-13.81057540550754</v>
      </c>
    </row>
    <row r="3277" spans="46:49" x14ac:dyDescent="0.2">
      <c r="AT3277">
        <v>3270</v>
      </c>
      <c r="AU3277" s="12">
        <v>-1.6948767333581027</v>
      </c>
      <c r="AV3277" s="12">
        <v>-9.4053916229997903</v>
      </c>
      <c r="AW3277" s="12">
        <v>23.218025569623272</v>
      </c>
    </row>
    <row r="3278" spans="46:49" x14ac:dyDescent="0.2">
      <c r="AT3278">
        <v>3271</v>
      </c>
      <c r="AU3278" s="12">
        <v>-0.19193286430453549</v>
      </c>
      <c r="AV3278" s="12">
        <v>1.4442708964158373</v>
      </c>
      <c r="AW3278" s="12">
        <v>6.3382143017457704</v>
      </c>
    </row>
    <row r="3279" spans="46:49" x14ac:dyDescent="0.2">
      <c r="AT3279">
        <v>3272</v>
      </c>
      <c r="AU3279" s="12">
        <v>-1.6392436848019314</v>
      </c>
      <c r="AV3279" s="12">
        <v>-7.0638705292217274</v>
      </c>
      <c r="AW3279" s="12">
        <v>-4.5792294544200525</v>
      </c>
    </row>
    <row r="3280" spans="46:49" x14ac:dyDescent="0.2">
      <c r="AT3280">
        <v>3273</v>
      </c>
      <c r="AU3280" s="12">
        <v>6.716787420490526</v>
      </c>
      <c r="AV3280" s="12">
        <v>3.4969002191538507</v>
      </c>
      <c r="AW3280" s="12">
        <v>-25.439794534880388</v>
      </c>
    </row>
    <row r="3281" spans="46:49" x14ac:dyDescent="0.2">
      <c r="AT3281">
        <v>3274</v>
      </c>
      <c r="AU3281" s="12">
        <v>-13.463500663818889</v>
      </c>
      <c r="AV3281" s="12">
        <v>-7.2736237984339809</v>
      </c>
      <c r="AW3281" s="12">
        <v>-1.9057458389888291</v>
      </c>
    </row>
    <row r="3282" spans="46:49" x14ac:dyDescent="0.2">
      <c r="AT3282">
        <v>3275</v>
      </c>
      <c r="AU3282" s="12">
        <v>0.19397464607825399</v>
      </c>
      <c r="AV3282" s="12">
        <v>4.1905064712467466</v>
      </c>
      <c r="AW3282" s="12">
        <v>-3.5562728772352186</v>
      </c>
    </row>
    <row r="3283" spans="46:49" x14ac:dyDescent="0.2">
      <c r="AT3283">
        <v>3276</v>
      </c>
      <c r="AU3283" s="12">
        <v>-0.51062733478257205</v>
      </c>
      <c r="AV3283" s="12">
        <v>-17.937504373967773</v>
      </c>
      <c r="AW3283" s="12">
        <v>-6.9193620912433698</v>
      </c>
    </row>
    <row r="3284" spans="46:49" x14ac:dyDescent="0.2">
      <c r="AT3284">
        <v>3277</v>
      </c>
      <c r="AU3284" s="12">
        <v>0.86971570872983461</v>
      </c>
      <c r="AV3284" s="12">
        <v>31.308593259782739</v>
      </c>
      <c r="AW3284" s="12">
        <v>28.700006121519504</v>
      </c>
    </row>
    <row r="3285" spans="46:49" x14ac:dyDescent="0.2">
      <c r="AT3285">
        <v>3278</v>
      </c>
      <c r="AU3285" s="12">
        <v>5.3540081698733042</v>
      </c>
      <c r="AV3285" s="12">
        <v>-6.790550938902423</v>
      </c>
      <c r="AW3285" s="12">
        <v>-3.3238460284117441</v>
      </c>
    </row>
    <row r="3286" spans="46:49" x14ac:dyDescent="0.2">
      <c r="AT3286">
        <v>3279</v>
      </c>
      <c r="AU3286" s="12">
        <v>8.5929896450588714</v>
      </c>
      <c r="AV3286" s="12">
        <v>-20.770207701246846</v>
      </c>
      <c r="AW3286" s="12">
        <v>-6.0888444807419024E-3</v>
      </c>
    </row>
    <row r="3287" spans="46:49" x14ac:dyDescent="0.2">
      <c r="AT3287">
        <v>3280</v>
      </c>
      <c r="AU3287" s="12">
        <v>-12.832333788914596</v>
      </c>
      <c r="AV3287" s="12">
        <v>-2.9598123257181128</v>
      </c>
      <c r="AW3287" s="12">
        <v>4.2575899612011936</v>
      </c>
    </row>
    <row r="3288" spans="46:49" x14ac:dyDescent="0.2">
      <c r="AT3288">
        <v>3281</v>
      </c>
      <c r="AU3288" s="12">
        <v>-5.2942729843075291</v>
      </c>
      <c r="AV3288" s="12">
        <v>3.4678361289733367E-2</v>
      </c>
      <c r="AW3288" s="12">
        <v>-49.404556570940983</v>
      </c>
    </row>
    <row r="3289" spans="46:49" x14ac:dyDescent="0.2">
      <c r="AT3289">
        <v>3282</v>
      </c>
      <c r="AU3289" s="12">
        <v>-1.0905736425549128</v>
      </c>
      <c r="AV3289" s="12">
        <v>-8.9733251950338992</v>
      </c>
      <c r="AW3289" s="12">
        <v>-11.588292475401541</v>
      </c>
    </row>
    <row r="3290" spans="46:49" x14ac:dyDescent="0.2">
      <c r="AT3290">
        <v>3283</v>
      </c>
      <c r="AU3290" s="12">
        <v>9.2648272807781549</v>
      </c>
      <c r="AV3290" s="12">
        <v>-14.544605308561147</v>
      </c>
      <c r="AW3290" s="12">
        <v>28.676334186245803</v>
      </c>
    </row>
    <row r="3291" spans="46:49" x14ac:dyDescent="0.2">
      <c r="AT3291">
        <v>3284</v>
      </c>
      <c r="AU3291" s="12">
        <v>1.7838674924084765</v>
      </c>
      <c r="AV3291" s="12">
        <v>46.956519824004793</v>
      </c>
      <c r="AW3291" s="12">
        <v>-15.42723675496628</v>
      </c>
    </row>
    <row r="3292" spans="46:49" x14ac:dyDescent="0.2">
      <c r="AT3292">
        <v>3285</v>
      </c>
      <c r="AU3292" s="12">
        <v>8.2647857174097155</v>
      </c>
      <c r="AV3292" s="12">
        <v>-0.30768703164029626</v>
      </c>
      <c r="AW3292" s="12">
        <v>-4.1098858013159827</v>
      </c>
    </row>
    <row r="3293" spans="46:49" x14ac:dyDescent="0.2">
      <c r="AT3293">
        <v>3286</v>
      </c>
      <c r="AU3293" s="12">
        <v>-4.9656182630548926</v>
      </c>
      <c r="AV3293" s="12">
        <v>0.83719322269224339</v>
      </c>
      <c r="AW3293" s="12">
        <v>-16.404617785206764</v>
      </c>
    </row>
    <row r="3294" spans="46:49" x14ac:dyDescent="0.2">
      <c r="AT3294">
        <v>3287</v>
      </c>
      <c r="AU3294" s="12">
        <v>1.6539706637113449</v>
      </c>
      <c r="AV3294" s="12">
        <v>-9.7733935546596999</v>
      </c>
      <c r="AW3294" s="12">
        <v>-18.153055181368682</v>
      </c>
    </row>
    <row r="3295" spans="46:49" x14ac:dyDescent="0.2">
      <c r="AT3295">
        <v>3288</v>
      </c>
      <c r="AU3295" s="12">
        <v>-2.7073192405629904</v>
      </c>
      <c r="AV3295" s="12">
        <v>4.4094308531507567</v>
      </c>
      <c r="AW3295" s="12">
        <v>-9.0061575012620203</v>
      </c>
    </row>
    <row r="3296" spans="46:49" x14ac:dyDescent="0.2">
      <c r="AT3296">
        <v>3289</v>
      </c>
      <c r="AU3296" s="12">
        <v>-3.8628704391180433</v>
      </c>
      <c r="AV3296" s="12">
        <v>-20.706539093701423</v>
      </c>
      <c r="AW3296" s="12">
        <v>7.445267567730621</v>
      </c>
    </row>
    <row r="3297" spans="46:49" x14ac:dyDescent="0.2">
      <c r="AT3297">
        <v>3290</v>
      </c>
      <c r="AU3297" s="12">
        <v>0.7882946061387418</v>
      </c>
      <c r="AV3297" s="12">
        <v>-8.0278103276646693</v>
      </c>
      <c r="AW3297" s="12">
        <v>-6.2720201605255355</v>
      </c>
    </row>
    <row r="3298" spans="46:49" x14ac:dyDescent="0.2">
      <c r="AT3298">
        <v>3291</v>
      </c>
      <c r="AU3298" s="12">
        <v>-4.1596544423112682</v>
      </c>
      <c r="AV3298" s="12">
        <v>1.8400654833247503</v>
      </c>
      <c r="AW3298" s="12">
        <v>16.207198229868485</v>
      </c>
    </row>
    <row r="3299" spans="46:49" x14ac:dyDescent="0.2">
      <c r="AT3299">
        <v>3292</v>
      </c>
      <c r="AU3299" s="12">
        <v>1.3971646863124374</v>
      </c>
      <c r="AV3299" s="12">
        <v>-12.801922181425471</v>
      </c>
      <c r="AW3299" s="12">
        <v>11.582368464878458</v>
      </c>
    </row>
    <row r="3300" spans="46:49" x14ac:dyDescent="0.2">
      <c r="AT3300">
        <v>3293</v>
      </c>
      <c r="AU3300" s="12">
        <v>-2.8566354697469016</v>
      </c>
      <c r="AV3300" s="12">
        <v>17.500777550685459</v>
      </c>
      <c r="AW3300" s="12">
        <v>-14.332341986150112</v>
      </c>
    </row>
    <row r="3301" spans="46:49" x14ac:dyDescent="0.2">
      <c r="AT3301">
        <v>3294</v>
      </c>
      <c r="AU3301" s="12">
        <v>1.1089938470221297</v>
      </c>
      <c r="AV3301" s="12">
        <v>-10.443873920590578</v>
      </c>
      <c r="AW3301" s="12">
        <v>13.049570488940219</v>
      </c>
    </row>
    <row r="3302" spans="46:49" x14ac:dyDescent="0.2">
      <c r="AT3302">
        <v>3295</v>
      </c>
      <c r="AU3302" s="12">
        <v>-10.218502375165055</v>
      </c>
      <c r="AV3302" s="12">
        <v>-20.017797558457353</v>
      </c>
      <c r="AW3302" s="12">
        <v>45.688727395034256</v>
      </c>
    </row>
    <row r="3303" spans="46:49" x14ac:dyDescent="0.2">
      <c r="AT3303">
        <v>3296</v>
      </c>
      <c r="AU3303" s="12">
        <v>5.9636151231706593</v>
      </c>
      <c r="AV3303" s="12">
        <v>4.8612377475731634</v>
      </c>
      <c r="AW3303" s="12">
        <v>25.141514216269044</v>
      </c>
    </row>
    <row r="3304" spans="46:49" x14ac:dyDescent="0.2">
      <c r="AT3304">
        <v>3297</v>
      </c>
      <c r="AU3304" s="12">
        <v>-5.0189189493707413</v>
      </c>
      <c r="AV3304" s="12">
        <v>0.57216861150013554</v>
      </c>
      <c r="AW3304" s="12">
        <v>-13.393747293544775</v>
      </c>
    </row>
    <row r="3305" spans="46:49" x14ac:dyDescent="0.2">
      <c r="AT3305">
        <v>3298</v>
      </c>
      <c r="AU3305" s="12">
        <v>2.3298546803153393</v>
      </c>
      <c r="AV3305" s="12">
        <v>4.2027045131395333</v>
      </c>
      <c r="AW3305" s="12">
        <v>7.6734018492433851</v>
      </c>
    </row>
    <row r="3306" spans="46:49" x14ac:dyDescent="0.2">
      <c r="AT3306">
        <v>3299</v>
      </c>
      <c r="AU3306" s="12">
        <v>5.3867575302368786</v>
      </c>
      <c r="AV3306" s="12">
        <v>-16.447441640515954</v>
      </c>
      <c r="AW3306" s="12">
        <v>-8.7425758229557307</v>
      </c>
    </row>
    <row r="3307" spans="46:49" x14ac:dyDescent="0.2">
      <c r="AT3307">
        <v>3300</v>
      </c>
      <c r="AU3307" s="12">
        <v>-7.1375759029657573</v>
      </c>
      <c r="AV3307" s="12">
        <v>-2.3975828318347236</v>
      </c>
      <c r="AW3307" s="12">
        <v>-49.616794798431329</v>
      </c>
    </row>
    <row r="3308" spans="46:49" x14ac:dyDescent="0.2">
      <c r="AT3308">
        <v>3301</v>
      </c>
      <c r="AU3308" s="12">
        <v>10.465287116843234</v>
      </c>
      <c r="AV3308" s="12">
        <v>-2.2957598489125406</v>
      </c>
      <c r="AW3308" s="12">
        <v>9.2148256322268249</v>
      </c>
    </row>
    <row r="3309" spans="46:49" x14ac:dyDescent="0.2">
      <c r="AT3309">
        <v>3302</v>
      </c>
      <c r="AU3309" s="12">
        <v>1.2444458092561164</v>
      </c>
      <c r="AV3309" s="12">
        <v>-7.0848864541459164</v>
      </c>
      <c r="AW3309" s="12">
        <v>14.133183925496452</v>
      </c>
    </row>
    <row r="3310" spans="46:49" x14ac:dyDescent="0.2">
      <c r="AT3310">
        <v>3303</v>
      </c>
      <c r="AU3310" s="12">
        <v>-4.1308614318464469</v>
      </c>
      <c r="AV3310" s="12">
        <v>3.9676088989673235</v>
      </c>
      <c r="AW3310" s="12">
        <v>3.3263741562043347</v>
      </c>
    </row>
    <row r="3311" spans="46:49" x14ac:dyDescent="0.2">
      <c r="AT3311">
        <v>3304</v>
      </c>
      <c r="AU3311" s="12">
        <v>-4.3454326973706028</v>
      </c>
      <c r="AV3311" s="12">
        <v>2.9467885111247143</v>
      </c>
      <c r="AW3311" s="12">
        <v>-12.744531367080523</v>
      </c>
    </row>
    <row r="3312" spans="46:49" x14ac:dyDescent="0.2">
      <c r="AT3312">
        <v>3305</v>
      </c>
      <c r="AU3312" s="12">
        <v>-0.80204965949704521</v>
      </c>
      <c r="AV3312" s="12">
        <v>-23.084759757095973</v>
      </c>
      <c r="AW3312" s="12">
        <v>-6.7945857016324869</v>
      </c>
    </row>
    <row r="3313" spans="46:49" x14ac:dyDescent="0.2">
      <c r="AT3313">
        <v>3306</v>
      </c>
      <c r="AU3313" s="12">
        <v>-2.8287257881401944</v>
      </c>
      <c r="AV3313" s="12">
        <v>-5.8222351149066585</v>
      </c>
      <c r="AW3313" s="12">
        <v>5.530066116014682</v>
      </c>
    </row>
    <row r="3314" spans="46:49" x14ac:dyDescent="0.2">
      <c r="AT3314">
        <v>3307</v>
      </c>
      <c r="AU3314" s="12">
        <v>3.4071561999739237</v>
      </c>
      <c r="AV3314" s="12">
        <v>15.052327857753189</v>
      </c>
      <c r="AW3314" s="12">
        <v>-5.2638235499357</v>
      </c>
    </row>
    <row r="3315" spans="46:49" x14ac:dyDescent="0.2">
      <c r="AT3315">
        <v>3308</v>
      </c>
      <c r="AU3315" s="12">
        <v>-9.927952444671087</v>
      </c>
      <c r="AV3315" s="12">
        <v>2.7066005820012418</v>
      </c>
      <c r="AW3315" s="12">
        <v>-5.7906657248327225</v>
      </c>
    </row>
    <row r="3316" spans="46:49" x14ac:dyDescent="0.2">
      <c r="AT3316">
        <v>3309</v>
      </c>
      <c r="AU3316" s="12">
        <v>3.7942802288826329</v>
      </c>
      <c r="AV3316" s="12">
        <v>27.553208232308403</v>
      </c>
      <c r="AW3316" s="12">
        <v>-2.502115831615547</v>
      </c>
    </row>
    <row r="3317" spans="46:49" x14ac:dyDescent="0.2">
      <c r="AT3317">
        <v>3310</v>
      </c>
      <c r="AU3317" s="12">
        <v>-2.9943094377241226</v>
      </c>
      <c r="AV3317" s="12">
        <v>6.5906298971802331</v>
      </c>
      <c r="AW3317" s="12">
        <v>-13.669405393363755</v>
      </c>
    </row>
    <row r="3318" spans="46:49" x14ac:dyDescent="0.2">
      <c r="AT3318">
        <v>3311</v>
      </c>
      <c r="AU3318" s="12">
        <v>-2.6540047780765703</v>
      </c>
      <c r="AV3318" s="12">
        <v>-18.142780625430259</v>
      </c>
      <c r="AW3318" s="12">
        <v>-3.5973264956904933</v>
      </c>
    </row>
    <row r="3319" spans="46:49" x14ac:dyDescent="0.2">
      <c r="AT3319">
        <v>3312</v>
      </c>
      <c r="AU3319" s="12">
        <v>-5.9715170894715497</v>
      </c>
      <c r="AV3319" s="12">
        <v>-0.15468670998617981</v>
      </c>
      <c r="AW3319" s="12">
        <v>-38.094163864463205</v>
      </c>
    </row>
    <row r="3320" spans="46:49" x14ac:dyDescent="0.2">
      <c r="AT3320">
        <v>3313</v>
      </c>
      <c r="AU3320" s="12">
        <v>-6.831820429570759</v>
      </c>
      <c r="AV3320" s="12">
        <v>8.2725324127388724</v>
      </c>
      <c r="AW3320" s="12">
        <v>-20.25867960845121</v>
      </c>
    </row>
    <row r="3321" spans="46:49" x14ac:dyDescent="0.2">
      <c r="AT3321">
        <v>3314</v>
      </c>
      <c r="AU3321" s="12">
        <v>2.1455883886931684</v>
      </c>
      <c r="AV3321" s="12">
        <v>-4.0646015302864127</v>
      </c>
      <c r="AW3321" s="12">
        <v>18.986446840667416</v>
      </c>
    </row>
    <row r="3322" spans="46:49" x14ac:dyDescent="0.2">
      <c r="AT3322">
        <v>3315</v>
      </c>
      <c r="AU3322" s="12">
        <v>-5.8566485254132212</v>
      </c>
      <c r="AV3322" s="12">
        <v>-19.945838205185606</v>
      </c>
      <c r="AW3322" s="12">
        <v>-10.566515760611445</v>
      </c>
    </row>
    <row r="3323" spans="46:49" x14ac:dyDescent="0.2">
      <c r="AT3323">
        <v>3316</v>
      </c>
      <c r="AU3323" s="12">
        <v>-14.403690219639074</v>
      </c>
      <c r="AV3323" s="12">
        <v>-7.2890173798323605</v>
      </c>
      <c r="AW3323" s="12">
        <v>-3.2511275628240983</v>
      </c>
    </row>
    <row r="3324" spans="46:49" x14ac:dyDescent="0.2">
      <c r="AT3324">
        <v>3317</v>
      </c>
      <c r="AU3324" s="12">
        <v>-1.3532437648047246</v>
      </c>
      <c r="AV3324" s="12">
        <v>-2.3263013676188629</v>
      </c>
      <c r="AW3324" s="12">
        <v>-1.7555927047331377</v>
      </c>
    </row>
    <row r="3325" spans="46:49" x14ac:dyDescent="0.2">
      <c r="AT3325">
        <v>3318</v>
      </c>
      <c r="AU3325" s="12">
        <v>2.0496396004139068E-2</v>
      </c>
      <c r="AV3325" s="12">
        <v>-44.280652130205553</v>
      </c>
      <c r="AW3325" s="12">
        <v>-28.542318505905893</v>
      </c>
    </row>
    <row r="3326" spans="46:49" x14ac:dyDescent="0.2">
      <c r="AT3326">
        <v>3319</v>
      </c>
      <c r="AU3326" s="12">
        <v>7.1908907741583512</v>
      </c>
      <c r="AV3326" s="12">
        <v>-0.61548323624013945</v>
      </c>
      <c r="AW3326" s="12">
        <v>-30.261241909602262</v>
      </c>
    </row>
    <row r="3327" spans="46:49" x14ac:dyDescent="0.2">
      <c r="AT3327">
        <v>3320</v>
      </c>
      <c r="AU3327" s="12">
        <v>0.97474416254917484</v>
      </c>
      <c r="AV3327" s="12">
        <v>2.5649032029269829</v>
      </c>
      <c r="AW3327" s="12">
        <v>-24.145549353716632</v>
      </c>
    </row>
    <row r="3328" spans="46:49" x14ac:dyDescent="0.2">
      <c r="AT3328">
        <v>3321</v>
      </c>
      <c r="AU3328" s="12">
        <v>-38.761923564203123</v>
      </c>
      <c r="AV3328" s="12">
        <v>6.4719934553614387</v>
      </c>
      <c r="AW3328" s="12">
        <v>-6.1147293713765309</v>
      </c>
    </row>
    <row r="3329" spans="46:49" x14ac:dyDescent="0.2">
      <c r="AT3329">
        <v>3322</v>
      </c>
      <c r="AU3329" s="12">
        <v>-1.8699577319056411</v>
      </c>
      <c r="AV3329" s="12">
        <v>-8.5571967087394825</v>
      </c>
      <c r="AW3329" s="12">
        <v>26.973852251637393</v>
      </c>
    </row>
    <row r="3330" spans="46:49" x14ac:dyDescent="0.2">
      <c r="AT3330">
        <v>3323</v>
      </c>
      <c r="AU3330" s="12">
        <v>2.0742330910791837</v>
      </c>
      <c r="AV3330" s="12">
        <v>45.651257817335733</v>
      </c>
      <c r="AW3330" s="12">
        <v>14.069030048696238</v>
      </c>
    </row>
    <row r="3331" spans="46:49" x14ac:dyDescent="0.2">
      <c r="AT3331">
        <v>3324</v>
      </c>
      <c r="AU3331" s="12">
        <v>-4.2089193544256558</v>
      </c>
      <c r="AV3331" s="12">
        <v>21.669413882916778</v>
      </c>
      <c r="AW3331" s="12">
        <v>-17.796966648461403</v>
      </c>
    </row>
    <row r="3332" spans="46:49" x14ac:dyDescent="0.2">
      <c r="AT3332">
        <v>3325</v>
      </c>
      <c r="AU3332" s="12">
        <v>0.30898329154067161</v>
      </c>
      <c r="AV3332" s="12">
        <v>-16.728732362798244</v>
      </c>
      <c r="AW3332" s="12">
        <v>29.446672610515559</v>
      </c>
    </row>
    <row r="3333" spans="46:49" x14ac:dyDescent="0.2">
      <c r="AT3333">
        <v>3326</v>
      </c>
      <c r="AU3333" s="12">
        <v>2.7957698177484036</v>
      </c>
      <c r="AV3333" s="12">
        <v>-18.558509739099328</v>
      </c>
      <c r="AW3333" s="12">
        <v>21.054278756032545</v>
      </c>
    </row>
    <row r="3334" spans="46:49" x14ac:dyDescent="0.2">
      <c r="AT3334">
        <v>3327</v>
      </c>
      <c r="AU3334" s="12">
        <v>-9.621490534655458E-2</v>
      </c>
      <c r="AV3334" s="12">
        <v>4.5745978704176817</v>
      </c>
      <c r="AW3334" s="12">
        <v>-25.64800750125363</v>
      </c>
    </row>
    <row r="3335" spans="46:49" x14ac:dyDescent="0.2">
      <c r="AT3335">
        <v>3328</v>
      </c>
      <c r="AU3335" s="12">
        <v>-0.49297630375302576</v>
      </c>
      <c r="AV3335" s="12">
        <v>8.3184169194809154</v>
      </c>
      <c r="AW3335" s="12">
        <v>-19.578159235629848</v>
      </c>
    </row>
    <row r="3336" spans="46:49" x14ac:dyDescent="0.2">
      <c r="AT3336">
        <v>3329</v>
      </c>
      <c r="AU3336" s="12">
        <v>0.77691247245797379</v>
      </c>
      <c r="AV3336" s="12">
        <v>3.8732858857546444</v>
      </c>
      <c r="AW3336" s="12">
        <v>1.1795254075330779</v>
      </c>
    </row>
    <row r="3337" spans="46:49" x14ac:dyDescent="0.2">
      <c r="AT3337">
        <v>3330</v>
      </c>
      <c r="AU3337" s="12">
        <v>3.3013892843834283</v>
      </c>
      <c r="AV3337" s="12">
        <v>-15.716808394560282</v>
      </c>
      <c r="AW3337" s="12">
        <v>-13.490823791367966</v>
      </c>
    </row>
    <row r="3338" spans="46:49" x14ac:dyDescent="0.2">
      <c r="AT3338">
        <v>3331</v>
      </c>
      <c r="AU3338" s="12">
        <v>-0.78316502322881487</v>
      </c>
      <c r="AV3338" s="12">
        <v>-1.0581903494005149</v>
      </c>
      <c r="AW3338" s="12">
        <v>20.570325260089138</v>
      </c>
    </row>
    <row r="3339" spans="46:49" x14ac:dyDescent="0.2">
      <c r="AT3339">
        <v>3332</v>
      </c>
      <c r="AU3339" s="12">
        <v>-10.9312999024494</v>
      </c>
      <c r="AV3339" s="12">
        <v>9.7657036305673088</v>
      </c>
      <c r="AW3339" s="12">
        <v>-12.660802807827471</v>
      </c>
    </row>
    <row r="3340" spans="46:49" x14ac:dyDescent="0.2">
      <c r="AT3340">
        <v>3333</v>
      </c>
      <c r="AU3340" s="12">
        <v>-2.7374373685080298</v>
      </c>
      <c r="AV3340" s="12">
        <v>17.369872969136903</v>
      </c>
      <c r="AW3340" s="12">
        <v>-20.41272407485857</v>
      </c>
    </row>
    <row r="3341" spans="46:49" x14ac:dyDescent="0.2">
      <c r="AT3341">
        <v>3334</v>
      </c>
      <c r="AU3341" s="12">
        <v>-2.2448939163603745</v>
      </c>
      <c r="AV3341" s="12">
        <v>-14.804194424204949</v>
      </c>
      <c r="AW3341" s="12">
        <v>-8.8210975184703884</v>
      </c>
    </row>
    <row r="3342" spans="46:49" x14ac:dyDescent="0.2">
      <c r="AT3342">
        <v>3335</v>
      </c>
      <c r="AU3342" s="12">
        <v>-5.2293928990021943</v>
      </c>
      <c r="AV3342" s="12">
        <v>-6.0753645254830086</v>
      </c>
      <c r="AW3342" s="12">
        <v>30.527646483895094</v>
      </c>
    </row>
    <row r="3343" spans="46:49" x14ac:dyDescent="0.2">
      <c r="AT3343">
        <v>3336</v>
      </c>
      <c r="AU3343" s="12">
        <v>0.87167041086849162</v>
      </c>
      <c r="AV3343" s="12">
        <v>-4.4076397405070278</v>
      </c>
      <c r="AW3343" s="12">
        <v>1.7806215518334771</v>
      </c>
    </row>
    <row r="3344" spans="46:49" x14ac:dyDescent="0.2">
      <c r="AT3344">
        <v>3337</v>
      </c>
      <c r="AU3344" s="12">
        <v>-5.9686819826620461</v>
      </c>
      <c r="AV3344" s="12">
        <v>-9.5635068776011067</v>
      </c>
      <c r="AW3344" s="12">
        <v>-13.19942078064498</v>
      </c>
    </row>
    <row r="3345" spans="46:49" x14ac:dyDescent="0.2">
      <c r="AT3345">
        <v>3338</v>
      </c>
      <c r="AU3345" s="12">
        <v>-11.917014213223782</v>
      </c>
      <c r="AV3345" s="12">
        <v>8.4772608671889422</v>
      </c>
      <c r="AW3345" s="12">
        <v>11.464524160245762</v>
      </c>
    </row>
    <row r="3346" spans="46:49" x14ac:dyDescent="0.2">
      <c r="AT3346">
        <v>3339</v>
      </c>
      <c r="AU3346" s="12">
        <v>-6.1391993082940246</v>
      </c>
      <c r="AV3346" s="12">
        <v>7.20762083801276</v>
      </c>
      <c r="AW3346" s="12">
        <v>-12.711311747964466</v>
      </c>
    </row>
    <row r="3347" spans="46:49" x14ac:dyDescent="0.2">
      <c r="AT3347">
        <v>3340</v>
      </c>
      <c r="AU3347" s="12">
        <v>-0.86084386122714429</v>
      </c>
      <c r="AV3347" s="12">
        <v>-4.92654239036096</v>
      </c>
      <c r="AW3347" s="12">
        <v>-22.801292951618731</v>
      </c>
    </row>
    <row r="3348" spans="46:49" x14ac:dyDescent="0.2">
      <c r="AT3348">
        <v>3341</v>
      </c>
      <c r="AU3348" s="12">
        <v>-0.84777437957973756</v>
      </c>
      <c r="AV3348" s="12">
        <v>-3.0132908671921101</v>
      </c>
      <c r="AW3348" s="12">
        <v>-3.9912319233633826</v>
      </c>
    </row>
    <row r="3349" spans="46:49" x14ac:dyDescent="0.2">
      <c r="AT3349">
        <v>3342</v>
      </c>
      <c r="AU3349" s="12">
        <v>-4.2941892204462757</v>
      </c>
      <c r="AV3349" s="12">
        <v>-21.841652843634964</v>
      </c>
      <c r="AW3349" s="12">
        <v>9.3826399635444808</v>
      </c>
    </row>
    <row r="3350" spans="46:49" x14ac:dyDescent="0.2">
      <c r="AT3350">
        <v>3343</v>
      </c>
      <c r="AU3350" s="12">
        <v>-0.80785892646559165</v>
      </c>
      <c r="AV3350" s="12">
        <v>9.7347053899558684</v>
      </c>
      <c r="AW3350" s="12">
        <v>18.744169129166945</v>
      </c>
    </row>
    <row r="3351" spans="46:49" x14ac:dyDescent="0.2">
      <c r="AT3351">
        <v>3344</v>
      </c>
      <c r="AU3351" s="12">
        <v>1.4439819968350665</v>
      </c>
      <c r="AV3351" s="12">
        <v>-6.3967705857629333</v>
      </c>
      <c r="AW3351" s="12">
        <v>10.756142866194331</v>
      </c>
    </row>
    <row r="3352" spans="46:49" x14ac:dyDescent="0.2">
      <c r="AT3352">
        <v>3345</v>
      </c>
      <c r="AU3352" s="12">
        <v>3.7908502898185841</v>
      </c>
      <c r="AV3352" s="12">
        <v>-16.112426177688192</v>
      </c>
      <c r="AW3352" s="12">
        <v>-19.170147452494756</v>
      </c>
    </row>
    <row r="3353" spans="46:49" x14ac:dyDescent="0.2">
      <c r="AT3353">
        <v>3346</v>
      </c>
      <c r="AU3353" s="12">
        <v>1.548365451173088</v>
      </c>
      <c r="AV3353" s="12">
        <v>7.857155578235095</v>
      </c>
      <c r="AW3353" s="12">
        <v>-25.41461395148124</v>
      </c>
    </row>
    <row r="3354" spans="46:49" x14ac:dyDescent="0.2">
      <c r="AT3354">
        <v>3347</v>
      </c>
      <c r="AU3354" s="12">
        <v>4.0680523688516166</v>
      </c>
      <c r="AV3354" s="12">
        <v>-2.6478542968731422</v>
      </c>
      <c r="AW3354" s="12">
        <v>-21.59413116641311</v>
      </c>
    </row>
    <row r="3355" spans="46:49" x14ac:dyDescent="0.2">
      <c r="AT3355">
        <v>3348</v>
      </c>
      <c r="AU3355" s="12">
        <v>-9.9443817524450293E-2</v>
      </c>
      <c r="AV3355" s="12">
        <v>9.8634545752464149</v>
      </c>
      <c r="AW3355" s="12">
        <v>5.7337718309726924</v>
      </c>
    </row>
    <row r="3356" spans="46:49" x14ac:dyDescent="0.2">
      <c r="AT3356">
        <v>3349</v>
      </c>
      <c r="AU3356" s="12">
        <v>0.11486502703435779</v>
      </c>
      <c r="AV3356" s="12">
        <v>-4.8370302593890786</v>
      </c>
      <c r="AW3356" s="12">
        <v>-25.966029596899897</v>
      </c>
    </row>
    <row r="3357" spans="46:49" x14ac:dyDescent="0.2">
      <c r="AT3357">
        <v>3350</v>
      </c>
      <c r="AU3357" s="12">
        <v>3.9105465981960652</v>
      </c>
      <c r="AV3357" s="12">
        <v>-18.175440050769836</v>
      </c>
      <c r="AW3357" s="12">
        <v>1.716852827252727</v>
      </c>
    </row>
    <row r="3358" spans="46:49" x14ac:dyDescent="0.2">
      <c r="AT3358">
        <v>3351</v>
      </c>
      <c r="AU3358" s="12">
        <v>0.32874448634646075</v>
      </c>
      <c r="AV3358" s="12">
        <v>-2.6917373055244109</v>
      </c>
      <c r="AW3358" s="12">
        <v>0.55223164937471092</v>
      </c>
    </row>
    <row r="3359" spans="46:49" x14ac:dyDescent="0.2">
      <c r="AT3359">
        <v>3352</v>
      </c>
      <c r="AU3359" s="12">
        <v>2.7680904711157139</v>
      </c>
      <c r="AV3359" s="12">
        <v>-8.3347656692556651</v>
      </c>
      <c r="AW3359" s="12">
        <v>-2.8731214479614042</v>
      </c>
    </row>
    <row r="3360" spans="46:49" x14ac:dyDescent="0.2">
      <c r="AT3360">
        <v>3353</v>
      </c>
      <c r="AU3360" s="12">
        <v>2.3015788255537739</v>
      </c>
      <c r="AV3360" s="12">
        <v>2.8129776721559194</v>
      </c>
      <c r="AW3360" s="12">
        <v>4.9660931826719006</v>
      </c>
    </row>
    <row r="3361" spans="46:49" x14ac:dyDescent="0.2">
      <c r="AT3361">
        <v>3354</v>
      </c>
      <c r="AU3361" s="12">
        <v>9.1517514192282629E-2</v>
      </c>
      <c r="AV3361" s="12">
        <v>-0.343381481004564</v>
      </c>
      <c r="AW3361" s="12">
        <v>-7.9369160333590276</v>
      </c>
    </row>
    <row r="3362" spans="46:49" x14ac:dyDescent="0.2">
      <c r="AT3362">
        <v>3355</v>
      </c>
      <c r="AU3362" s="12">
        <v>-2.2707139081373287</v>
      </c>
      <c r="AV3362" s="12">
        <v>30.017124593130294</v>
      </c>
      <c r="AW3362" s="12">
        <v>-36.134229860160637</v>
      </c>
    </row>
    <row r="3363" spans="46:49" x14ac:dyDescent="0.2">
      <c r="AT3363">
        <v>3356</v>
      </c>
      <c r="AU3363" s="12">
        <v>3.5078481464427176</v>
      </c>
      <c r="AV3363" s="12">
        <v>-10.556295812212541</v>
      </c>
      <c r="AW3363" s="12">
        <v>-42.991818017930825</v>
      </c>
    </row>
    <row r="3364" spans="46:49" x14ac:dyDescent="0.2">
      <c r="AT3364">
        <v>3357</v>
      </c>
      <c r="AU3364" s="12">
        <v>1.6460933030741545</v>
      </c>
      <c r="AV3364" s="12">
        <v>1.6703259814711731</v>
      </c>
      <c r="AW3364" s="12">
        <v>14.364717588281437</v>
      </c>
    </row>
    <row r="3365" spans="46:49" x14ac:dyDescent="0.2">
      <c r="AT3365">
        <v>3358</v>
      </c>
      <c r="AU3365" s="12">
        <v>-4.3559258741871263</v>
      </c>
      <c r="AV3365" s="12">
        <v>-4.562874838416132</v>
      </c>
      <c r="AW3365" s="12">
        <v>18.503173098725387</v>
      </c>
    </row>
    <row r="3366" spans="46:49" x14ac:dyDescent="0.2">
      <c r="AT3366">
        <v>3359</v>
      </c>
      <c r="AU3366" s="12">
        <v>3.7910494728089952</v>
      </c>
      <c r="AV3366" s="12">
        <v>33.228661110874583</v>
      </c>
      <c r="AW3366" s="12">
        <v>6.7971849885193789</v>
      </c>
    </row>
    <row r="3367" spans="46:49" x14ac:dyDescent="0.2">
      <c r="AT3367">
        <v>3360</v>
      </c>
      <c r="AU3367" s="12">
        <v>-6.5118540527742725</v>
      </c>
      <c r="AV3367" s="12">
        <v>-7.6576124491837358</v>
      </c>
      <c r="AW3367" s="12">
        <v>14.953092212874244</v>
      </c>
    </row>
    <row r="3368" spans="46:49" x14ac:dyDescent="0.2">
      <c r="AT3368">
        <v>3361</v>
      </c>
      <c r="AU3368" s="12">
        <v>-4.5879013898457055</v>
      </c>
      <c r="AV3368" s="12">
        <v>2.1713397954483122</v>
      </c>
      <c r="AW3368" s="12">
        <v>-14.305616571197422</v>
      </c>
    </row>
    <row r="3369" spans="46:49" x14ac:dyDescent="0.2">
      <c r="AT3369">
        <v>3362</v>
      </c>
      <c r="AU3369" s="12">
        <v>1.6841495978419756</v>
      </c>
      <c r="AV3369" s="12">
        <v>-5.3051084012011795</v>
      </c>
      <c r="AW3369" s="12">
        <v>-7.5953780229378083</v>
      </c>
    </row>
    <row r="3370" spans="46:49" x14ac:dyDescent="0.2">
      <c r="AT3370">
        <v>3363</v>
      </c>
      <c r="AU3370" s="12">
        <v>-1.478075370977374</v>
      </c>
      <c r="AV3370" s="12">
        <v>13.236404555425132</v>
      </c>
      <c r="AW3370" s="12">
        <v>12.6211089998974</v>
      </c>
    </row>
    <row r="3371" spans="46:49" x14ac:dyDescent="0.2">
      <c r="AT3371">
        <v>3364</v>
      </c>
      <c r="AU3371" s="12">
        <v>11.957144927603775</v>
      </c>
      <c r="AV3371" s="12">
        <v>-6.5666288171633962</v>
      </c>
      <c r="AW3371" s="12">
        <v>19.365392510448991</v>
      </c>
    </row>
    <row r="3372" spans="46:49" x14ac:dyDescent="0.2">
      <c r="AT3372">
        <v>3365</v>
      </c>
      <c r="AU3372" s="12">
        <v>-0.14519656051989577</v>
      </c>
      <c r="AV3372" s="12">
        <v>-22.189276417182402</v>
      </c>
      <c r="AW3372" s="12">
        <v>7.6186821072857045</v>
      </c>
    </row>
    <row r="3373" spans="46:49" x14ac:dyDescent="0.2">
      <c r="AT3373">
        <v>3366</v>
      </c>
      <c r="AU3373" s="12">
        <v>0.91260877426524445</v>
      </c>
      <c r="AV3373" s="12">
        <v>-15.897752220771658</v>
      </c>
      <c r="AW3373" s="12">
        <v>10.085050045694011</v>
      </c>
    </row>
    <row r="3374" spans="46:49" x14ac:dyDescent="0.2">
      <c r="AT3374">
        <v>3367</v>
      </c>
      <c r="AU3374" s="12">
        <v>-3.3209062499122437</v>
      </c>
      <c r="AV3374" s="12">
        <v>-14.264563024190059</v>
      </c>
      <c r="AW3374" s="12">
        <v>-20.497968200743859</v>
      </c>
    </row>
    <row r="3375" spans="46:49" x14ac:dyDescent="0.2">
      <c r="AT3375">
        <v>3368</v>
      </c>
      <c r="AU3375" s="12">
        <v>0.31200285964256802</v>
      </c>
      <c r="AV3375" s="12">
        <v>-51.88818764160888</v>
      </c>
      <c r="AW3375" s="12">
        <v>6.4517292732981586</v>
      </c>
    </row>
    <row r="3376" spans="46:49" x14ac:dyDescent="0.2">
      <c r="AT3376">
        <v>3369</v>
      </c>
      <c r="AU3376" s="12">
        <v>11.139385480281637</v>
      </c>
      <c r="AV3376" s="12">
        <v>11.820581655068391</v>
      </c>
      <c r="AW3376" s="12">
        <v>-1.0523180800608083</v>
      </c>
    </row>
    <row r="3377" spans="46:49" x14ac:dyDescent="0.2">
      <c r="AT3377">
        <v>3370</v>
      </c>
      <c r="AU3377" s="12">
        <v>-3.775600730941064</v>
      </c>
      <c r="AV3377" s="12">
        <v>-3.4978896110349331</v>
      </c>
      <c r="AW3377" s="12">
        <v>-6.1649102974199188</v>
      </c>
    </row>
    <row r="3378" spans="46:49" x14ac:dyDescent="0.2">
      <c r="AT3378">
        <v>3371</v>
      </c>
      <c r="AU3378" s="12">
        <v>1.1299965607724063</v>
      </c>
      <c r="AV3378" s="12">
        <v>-1.841142679647082</v>
      </c>
      <c r="AW3378" s="12">
        <v>26.23872484808286</v>
      </c>
    </row>
    <row r="3379" spans="46:49" x14ac:dyDescent="0.2">
      <c r="AT3379">
        <v>3372</v>
      </c>
      <c r="AU3379" s="12">
        <v>-4.6939354729129956</v>
      </c>
      <c r="AV3379" s="12">
        <v>-10.109347759770122</v>
      </c>
      <c r="AW3379" s="12">
        <v>-25.511312052515027</v>
      </c>
    </row>
    <row r="3380" spans="46:49" x14ac:dyDescent="0.2">
      <c r="AT3380">
        <v>3373</v>
      </c>
      <c r="AU3380" s="12">
        <v>-0.51139637123806148</v>
      </c>
      <c r="AV3380" s="12">
        <v>51.436592698216003</v>
      </c>
      <c r="AW3380" s="12">
        <v>3.3720273582908806</v>
      </c>
    </row>
    <row r="3381" spans="46:49" x14ac:dyDescent="0.2">
      <c r="AT3381">
        <v>3374</v>
      </c>
      <c r="AU3381" s="12">
        <v>1.0670987345082379</v>
      </c>
      <c r="AV3381" s="12">
        <v>-30.124774072522609</v>
      </c>
      <c r="AW3381" s="12">
        <v>-4.5738087003841095</v>
      </c>
    </row>
    <row r="3382" spans="46:49" x14ac:dyDescent="0.2">
      <c r="AT3382">
        <v>3375</v>
      </c>
      <c r="AU3382" s="12">
        <v>2.0380818857730567</v>
      </c>
      <c r="AV3382" s="12">
        <v>24.079434778217138</v>
      </c>
      <c r="AW3382" s="12">
        <v>-23.514110263186051</v>
      </c>
    </row>
    <row r="3383" spans="46:49" x14ac:dyDescent="0.2">
      <c r="AT3383">
        <v>3376</v>
      </c>
      <c r="AU3383" s="12">
        <v>-11.601068657793984</v>
      </c>
      <c r="AV3383" s="12">
        <v>31.625450108911672</v>
      </c>
      <c r="AW3383" s="12">
        <v>-7.4797087546503818</v>
      </c>
    </row>
    <row r="3384" spans="46:49" x14ac:dyDescent="0.2">
      <c r="AT3384">
        <v>3377</v>
      </c>
      <c r="AU3384" s="12">
        <v>-7.1907203745261254</v>
      </c>
      <c r="AV3384" s="12">
        <v>2.6709032261314132</v>
      </c>
      <c r="AW3384" s="12">
        <v>2.7418113601323673</v>
      </c>
    </row>
    <row r="3385" spans="46:49" x14ac:dyDescent="0.2">
      <c r="AT3385">
        <v>3378</v>
      </c>
      <c r="AU3385" s="12">
        <v>12.399687700505535</v>
      </c>
      <c r="AV3385" s="12">
        <v>-0.59773670184158267</v>
      </c>
      <c r="AW3385" s="12">
        <v>-20.432452690022899</v>
      </c>
    </row>
    <row r="3386" spans="46:49" x14ac:dyDescent="0.2">
      <c r="AT3386">
        <v>3379</v>
      </c>
      <c r="AU3386" s="12">
        <v>-0.17287573213618146</v>
      </c>
      <c r="AV3386" s="12">
        <v>4.222912745070424</v>
      </c>
      <c r="AW3386" s="12">
        <v>7.6720656538135605</v>
      </c>
    </row>
    <row r="3387" spans="46:49" x14ac:dyDescent="0.2">
      <c r="AT3387">
        <v>3380</v>
      </c>
      <c r="AU3387" s="12">
        <v>3.641411568118567</v>
      </c>
      <c r="AV3387" s="12">
        <v>-0.2655320815641648</v>
      </c>
      <c r="AW3387" s="12">
        <v>-3.5040440107679349</v>
      </c>
    </row>
    <row r="3388" spans="46:49" x14ac:dyDescent="0.2">
      <c r="AT3388">
        <v>3381</v>
      </c>
      <c r="AU3388" s="12">
        <v>8.3769202687811681</v>
      </c>
      <c r="AV3388" s="12">
        <v>8.1226407478372291</v>
      </c>
      <c r="AW3388" s="12">
        <v>-18.308296779122177</v>
      </c>
    </row>
    <row r="3389" spans="46:49" x14ac:dyDescent="0.2">
      <c r="AT3389">
        <v>3382</v>
      </c>
      <c r="AU3389" s="12">
        <v>1.7525342608295633</v>
      </c>
      <c r="AV3389" s="12">
        <v>-12.113049781859877</v>
      </c>
      <c r="AW3389" s="12">
        <v>-15.010977980774376</v>
      </c>
    </row>
    <row r="3390" spans="46:49" x14ac:dyDescent="0.2">
      <c r="AT3390">
        <v>3383</v>
      </c>
      <c r="AU3390" s="12">
        <v>-3.5020934246708015</v>
      </c>
      <c r="AV3390" s="12">
        <v>-14.495496111275408</v>
      </c>
      <c r="AW3390" s="12">
        <v>-16.198214447735349</v>
      </c>
    </row>
    <row r="3391" spans="46:49" x14ac:dyDescent="0.2">
      <c r="AT3391">
        <v>3384</v>
      </c>
      <c r="AU3391" s="12">
        <v>-17.275814514433957</v>
      </c>
      <c r="AV3391" s="12">
        <v>10.643352730934811</v>
      </c>
      <c r="AW3391" s="12">
        <v>-30.118052658073772</v>
      </c>
    </row>
    <row r="3392" spans="46:49" x14ac:dyDescent="0.2">
      <c r="AT3392">
        <v>3385</v>
      </c>
      <c r="AU3392" s="12">
        <v>5.7136843453891153</v>
      </c>
      <c r="AV3392" s="12">
        <v>1.4925712337346011</v>
      </c>
      <c r="AW3392" s="12">
        <v>18.746410690634388</v>
      </c>
    </row>
    <row r="3393" spans="46:49" x14ac:dyDescent="0.2">
      <c r="AT3393">
        <v>3386</v>
      </c>
      <c r="AU3393" s="12">
        <v>4.6134214301445571</v>
      </c>
      <c r="AV3393" s="12">
        <v>-35.636003730035611</v>
      </c>
      <c r="AW3393" s="12">
        <v>3.6120907823048896</v>
      </c>
    </row>
    <row r="3394" spans="46:49" x14ac:dyDescent="0.2">
      <c r="AT3394">
        <v>3387</v>
      </c>
      <c r="AU3394" s="12">
        <v>-8.9965602956905855</v>
      </c>
      <c r="AV3394" s="12">
        <v>-20.769259383867215</v>
      </c>
      <c r="AW3394" s="12">
        <v>-10.894187374082648</v>
      </c>
    </row>
    <row r="3395" spans="46:49" x14ac:dyDescent="0.2">
      <c r="AT3395">
        <v>3388</v>
      </c>
      <c r="AU3395" s="12">
        <v>-1.516128240098938</v>
      </c>
      <c r="AV3395" s="12">
        <v>-29.933252510403111</v>
      </c>
      <c r="AW3395" s="12">
        <v>-23.701253742061581</v>
      </c>
    </row>
    <row r="3396" spans="46:49" x14ac:dyDescent="0.2">
      <c r="AT3396">
        <v>3389</v>
      </c>
      <c r="AU3396" s="12">
        <v>1.0088177870391244</v>
      </c>
      <c r="AV3396" s="12">
        <v>2.4121300614205294</v>
      </c>
      <c r="AW3396" s="12">
        <v>-11.666867588673593</v>
      </c>
    </row>
    <row r="3397" spans="46:49" x14ac:dyDescent="0.2">
      <c r="AT3397">
        <v>3390</v>
      </c>
      <c r="AU3397" s="12">
        <v>-5.503961305978549E-2</v>
      </c>
      <c r="AV3397" s="12">
        <v>-13.696229037878181</v>
      </c>
      <c r="AW3397" s="12">
        <v>-15.542110512161452</v>
      </c>
    </row>
    <row r="3398" spans="46:49" x14ac:dyDescent="0.2">
      <c r="AT3398">
        <v>3391</v>
      </c>
      <c r="AU3398" s="12">
        <v>-7.070759207713099</v>
      </c>
      <c r="AV3398" s="12">
        <v>-4.144831304129827</v>
      </c>
      <c r="AW3398" s="12">
        <v>-19.214660040456277</v>
      </c>
    </row>
    <row r="3399" spans="46:49" x14ac:dyDescent="0.2">
      <c r="AT3399">
        <v>3392</v>
      </c>
      <c r="AU3399" s="12">
        <v>9.4926269556754495</v>
      </c>
      <c r="AV3399" s="12">
        <v>-4.9240541903524235</v>
      </c>
      <c r="AW3399" s="12">
        <v>-6.7091180222645166</v>
      </c>
    </row>
    <row r="3400" spans="46:49" x14ac:dyDescent="0.2">
      <c r="AT3400">
        <v>3393</v>
      </c>
      <c r="AU3400" s="12">
        <v>-2.9719063729090767</v>
      </c>
      <c r="AV3400" s="12">
        <v>3.1120786732101458</v>
      </c>
      <c r="AW3400" s="12">
        <v>-4.5241478947367533</v>
      </c>
    </row>
    <row r="3401" spans="46:49" x14ac:dyDescent="0.2">
      <c r="AT3401">
        <v>3394</v>
      </c>
      <c r="AU3401" s="12">
        <v>6.2398113104653916</v>
      </c>
      <c r="AV3401" s="12">
        <v>-28.172385455138564</v>
      </c>
      <c r="AW3401" s="12">
        <v>-4.6732747291304673</v>
      </c>
    </row>
    <row r="3402" spans="46:49" x14ac:dyDescent="0.2">
      <c r="AT3402">
        <v>3395</v>
      </c>
      <c r="AU3402" s="12">
        <v>-56.930722418697094</v>
      </c>
      <c r="AV3402" s="12">
        <v>-6.3749900691616688</v>
      </c>
      <c r="AW3402" s="12">
        <v>-0.88627345641450073</v>
      </c>
    </row>
    <row r="3403" spans="46:49" x14ac:dyDescent="0.2">
      <c r="AT3403">
        <v>3396</v>
      </c>
      <c r="AU3403" s="12">
        <v>3.3897632863696163</v>
      </c>
      <c r="AV3403" s="12">
        <v>-34.037519122075835</v>
      </c>
      <c r="AW3403" s="12">
        <v>9.243212089119659</v>
      </c>
    </row>
    <row r="3404" spans="46:49" x14ac:dyDescent="0.2">
      <c r="AT3404">
        <v>3397</v>
      </c>
      <c r="AU3404" s="12">
        <v>3.6901997549124603</v>
      </c>
      <c r="AV3404" s="12">
        <v>20.47285155579285</v>
      </c>
      <c r="AW3404" s="12">
        <v>-52.280908165161186</v>
      </c>
    </row>
    <row r="3405" spans="46:49" x14ac:dyDescent="0.2">
      <c r="AT3405">
        <v>3398</v>
      </c>
      <c r="AU3405" s="12">
        <v>-0.62195119042899327</v>
      </c>
      <c r="AV3405" s="12">
        <v>-15.07548306849576</v>
      </c>
      <c r="AW3405" s="12">
        <v>5.7959077218819139</v>
      </c>
    </row>
    <row r="3406" spans="46:49" x14ac:dyDescent="0.2">
      <c r="AT3406">
        <v>3399</v>
      </c>
      <c r="AU3406" s="12">
        <v>3.7948380074551924</v>
      </c>
      <c r="AV3406" s="12">
        <v>0.47586232127718725</v>
      </c>
      <c r="AW3406" s="12">
        <v>-5.8419654780718844</v>
      </c>
    </row>
    <row r="3407" spans="46:49" x14ac:dyDescent="0.2">
      <c r="AT3407">
        <v>3400</v>
      </c>
      <c r="AU3407" s="12">
        <v>35.556891596060488</v>
      </c>
      <c r="AV3407" s="12">
        <v>2.648130487063229</v>
      </c>
      <c r="AW3407" s="12">
        <v>-10.511224005536771</v>
      </c>
    </row>
    <row r="3408" spans="46:49" x14ac:dyDescent="0.2">
      <c r="AT3408">
        <v>3401</v>
      </c>
      <c r="AU3408" s="12">
        <v>-12.424942057963287</v>
      </c>
      <c r="AV3408" s="12">
        <v>0.44923035883347939</v>
      </c>
      <c r="AW3408" s="12">
        <v>-24.286439736736472</v>
      </c>
    </row>
    <row r="3409" spans="46:49" x14ac:dyDescent="0.2">
      <c r="AT3409">
        <v>3402</v>
      </c>
      <c r="AU3409" s="12">
        <v>-1.6099545826496584</v>
      </c>
      <c r="AV3409" s="12">
        <v>21.407069403477156</v>
      </c>
      <c r="AW3409" s="12">
        <v>-7.2889099234181236</v>
      </c>
    </row>
    <row r="3410" spans="46:49" x14ac:dyDescent="0.2">
      <c r="AT3410">
        <v>3403</v>
      </c>
      <c r="AU3410" s="12">
        <v>1.511481889593882</v>
      </c>
      <c r="AV3410" s="12">
        <v>2.810018003399521</v>
      </c>
      <c r="AW3410" s="12">
        <v>-26.713651209712204</v>
      </c>
    </row>
    <row r="3411" spans="46:49" x14ac:dyDescent="0.2">
      <c r="AT3411">
        <v>3404</v>
      </c>
      <c r="AU3411" s="12">
        <v>2.9878004422089757</v>
      </c>
      <c r="AV3411" s="12">
        <v>28.543815368609135</v>
      </c>
      <c r="AW3411" s="12">
        <v>-1.5070443949437169</v>
      </c>
    </row>
    <row r="3412" spans="46:49" x14ac:dyDescent="0.2">
      <c r="AT3412">
        <v>3405</v>
      </c>
      <c r="AU3412" s="12">
        <v>-5.9302129009886384</v>
      </c>
      <c r="AV3412" s="12">
        <v>3.0389207691006495</v>
      </c>
      <c r="AW3412" s="12">
        <v>-66.724678702878137</v>
      </c>
    </row>
    <row r="3413" spans="46:49" x14ac:dyDescent="0.2">
      <c r="AT3413">
        <v>3406</v>
      </c>
      <c r="AU3413" s="12">
        <v>-2.5555058737930301</v>
      </c>
      <c r="AV3413" s="12">
        <v>4.6924947737690736</v>
      </c>
      <c r="AW3413" s="12">
        <v>20.902929107635337</v>
      </c>
    </row>
    <row r="3414" spans="46:49" x14ac:dyDescent="0.2">
      <c r="AT3414">
        <v>3407</v>
      </c>
      <c r="AU3414" s="12">
        <v>-17.895633160088408</v>
      </c>
      <c r="AV3414" s="12">
        <v>-5.2040742754325393</v>
      </c>
      <c r="AW3414" s="12">
        <v>-8.8284946858612177</v>
      </c>
    </row>
    <row r="3415" spans="46:49" x14ac:dyDescent="0.2">
      <c r="AT3415">
        <v>3408</v>
      </c>
      <c r="AU3415" s="12">
        <v>2.7931204921196531</v>
      </c>
      <c r="AV3415" s="12">
        <v>-5.8386456577786001</v>
      </c>
      <c r="AW3415" s="12">
        <v>-23.823789051744178</v>
      </c>
    </row>
    <row r="3416" spans="46:49" x14ac:dyDescent="0.2">
      <c r="AT3416">
        <v>3409</v>
      </c>
      <c r="AU3416" s="12">
        <v>-13.732141544422619</v>
      </c>
      <c r="AV3416" s="12">
        <v>-10.896175915475073</v>
      </c>
      <c r="AW3416" s="12">
        <v>-13.007279447210712</v>
      </c>
    </row>
    <row r="3417" spans="46:49" x14ac:dyDescent="0.2">
      <c r="AT3417">
        <v>3410</v>
      </c>
      <c r="AU3417" s="12">
        <v>-17.862081066988548</v>
      </c>
      <c r="AV3417" s="12">
        <v>-35.082026906210551</v>
      </c>
      <c r="AW3417" s="12">
        <v>-4.3074830633387755</v>
      </c>
    </row>
    <row r="3418" spans="46:49" x14ac:dyDescent="0.2">
      <c r="AT3418">
        <v>3411</v>
      </c>
      <c r="AU3418" s="12">
        <v>1.1631966340882882</v>
      </c>
      <c r="AV3418" s="12">
        <v>-1.5906505942223779</v>
      </c>
      <c r="AW3418" s="12">
        <v>-13.712881074993424</v>
      </c>
    </row>
    <row r="3419" spans="46:49" x14ac:dyDescent="0.2">
      <c r="AT3419">
        <v>3412</v>
      </c>
      <c r="AU3419" s="12">
        <v>-2.8176707831396448</v>
      </c>
      <c r="AV3419" s="12">
        <v>-6.9704616696398363</v>
      </c>
      <c r="AW3419" s="12">
        <v>-0.33121791612802931</v>
      </c>
    </row>
    <row r="3420" spans="46:49" x14ac:dyDescent="0.2">
      <c r="AT3420">
        <v>3413</v>
      </c>
      <c r="AU3420" s="12">
        <v>-4.591336966069206</v>
      </c>
      <c r="AV3420" s="12">
        <v>-1.0838570249127506</v>
      </c>
      <c r="AW3420" s="12">
        <v>-3.4480223619575012</v>
      </c>
    </row>
    <row r="3421" spans="46:49" x14ac:dyDescent="0.2">
      <c r="AT3421">
        <v>3414</v>
      </c>
      <c r="AU3421" s="12">
        <v>-4.359330422715022</v>
      </c>
      <c r="AV3421" s="12">
        <v>15.874441957723915</v>
      </c>
      <c r="AW3421" s="12">
        <v>-9.7505854653788262</v>
      </c>
    </row>
    <row r="3422" spans="46:49" x14ac:dyDescent="0.2">
      <c r="AT3422">
        <v>3415</v>
      </c>
      <c r="AU3422" s="12">
        <v>-4.4921749074816244</v>
      </c>
      <c r="AV3422" s="12">
        <v>-1.869913032195377</v>
      </c>
      <c r="AW3422" s="12">
        <v>6.392263212044301</v>
      </c>
    </row>
    <row r="3423" spans="46:49" x14ac:dyDescent="0.2">
      <c r="AT3423">
        <v>3416</v>
      </c>
      <c r="AU3423" s="12">
        <v>6.9217766867564725</v>
      </c>
      <c r="AV3423" s="12">
        <v>-7.0869301910309987</v>
      </c>
      <c r="AW3423" s="12">
        <v>31.888651000250789</v>
      </c>
    </row>
    <row r="3424" spans="46:49" x14ac:dyDescent="0.2">
      <c r="AT3424">
        <v>3417</v>
      </c>
      <c r="AU3424" s="12">
        <v>-5.4894706299297926</v>
      </c>
      <c r="AV3424" s="12">
        <v>-11.271338867145531</v>
      </c>
      <c r="AW3424" s="12">
        <v>-89.627389012182391</v>
      </c>
    </row>
    <row r="3425" spans="46:49" x14ac:dyDescent="0.2">
      <c r="AT3425">
        <v>3418</v>
      </c>
      <c r="AU3425" s="12">
        <v>-1.9409424865685854</v>
      </c>
      <c r="AV3425" s="12">
        <v>-11.714984283309581</v>
      </c>
      <c r="AW3425" s="12">
        <v>-34.117446761459576</v>
      </c>
    </row>
    <row r="3426" spans="46:49" x14ac:dyDescent="0.2">
      <c r="AT3426">
        <v>3419</v>
      </c>
      <c r="AU3426" s="12">
        <v>1.9706099555050884</v>
      </c>
      <c r="AV3426" s="12">
        <v>22.045901594312092</v>
      </c>
      <c r="AW3426" s="12">
        <v>-7.8748284098352839</v>
      </c>
    </row>
    <row r="3427" spans="46:49" x14ac:dyDescent="0.2">
      <c r="AT3427">
        <v>3420</v>
      </c>
      <c r="AU3427" s="12">
        <v>-6.6340112835458029</v>
      </c>
      <c r="AV3427" s="12">
        <v>-15.500896899598821</v>
      </c>
      <c r="AW3427" s="12">
        <v>26.684851582127866</v>
      </c>
    </row>
    <row r="3428" spans="46:49" x14ac:dyDescent="0.2">
      <c r="AT3428">
        <v>3421</v>
      </c>
      <c r="AU3428" s="12">
        <v>4.9591156772569471</v>
      </c>
      <c r="AV3428" s="12">
        <v>-5.9172866267815571</v>
      </c>
      <c r="AW3428" s="12">
        <v>-56.950225025809793</v>
      </c>
    </row>
    <row r="3429" spans="46:49" x14ac:dyDescent="0.2">
      <c r="AT3429">
        <v>3422</v>
      </c>
      <c r="AU3429" s="12">
        <v>-27.723671551491773</v>
      </c>
      <c r="AV3429" s="12">
        <v>3.4925429975280617</v>
      </c>
      <c r="AW3429" s="12">
        <v>-0.22932893416178468</v>
      </c>
    </row>
    <row r="3430" spans="46:49" x14ac:dyDescent="0.2">
      <c r="AT3430">
        <v>3423</v>
      </c>
      <c r="AU3430" s="12">
        <v>1.3505276551571024</v>
      </c>
      <c r="AV3430" s="12">
        <v>36.209009368981384</v>
      </c>
      <c r="AW3430" s="12">
        <v>-6.0285926417478839</v>
      </c>
    </row>
    <row r="3431" spans="46:49" x14ac:dyDescent="0.2">
      <c r="AT3431">
        <v>3424</v>
      </c>
      <c r="AU3431" s="12">
        <v>-1.8934348852358738</v>
      </c>
      <c r="AV3431" s="12">
        <v>-59.061862875792727</v>
      </c>
      <c r="AW3431" s="12">
        <v>3.1736031879799156</v>
      </c>
    </row>
    <row r="3432" spans="46:49" x14ac:dyDescent="0.2">
      <c r="AT3432">
        <v>3425</v>
      </c>
      <c r="AU3432" s="12">
        <v>0.21890529758503918</v>
      </c>
      <c r="AV3432" s="12">
        <v>1.96384384915401</v>
      </c>
      <c r="AW3432" s="12">
        <v>-28.747457087259132</v>
      </c>
    </row>
    <row r="3433" spans="46:49" x14ac:dyDescent="0.2">
      <c r="AT3433">
        <v>3426</v>
      </c>
      <c r="AU3433" s="12">
        <v>-1.5379798265885036</v>
      </c>
      <c r="AV3433" s="12">
        <v>-11.50769067237138</v>
      </c>
      <c r="AW3433" s="12">
        <v>-9.6681263533972182</v>
      </c>
    </row>
    <row r="3434" spans="46:49" x14ac:dyDescent="0.2">
      <c r="AT3434">
        <v>3427</v>
      </c>
      <c r="AU3434" s="12">
        <v>-3.7701088705724466</v>
      </c>
      <c r="AV3434" s="12">
        <v>-0.74545562701284807</v>
      </c>
      <c r="AW3434" s="12">
        <v>20.916896451388009</v>
      </c>
    </row>
    <row r="3435" spans="46:49" x14ac:dyDescent="0.2">
      <c r="AT3435">
        <v>3428</v>
      </c>
      <c r="AU3435" s="12">
        <v>-7.3213664298343506</v>
      </c>
      <c r="AV3435" s="12">
        <v>-5.0918740420844264</v>
      </c>
      <c r="AW3435" s="12">
        <v>1.4317476830609046</v>
      </c>
    </row>
    <row r="3436" spans="46:49" x14ac:dyDescent="0.2">
      <c r="AT3436">
        <v>3429</v>
      </c>
      <c r="AU3436" s="12">
        <v>7.5871656333132158</v>
      </c>
      <c r="AV3436" s="12">
        <v>-2.39661771423338</v>
      </c>
      <c r="AW3436" s="12">
        <v>10.961872539879652</v>
      </c>
    </row>
    <row r="3437" spans="46:49" x14ac:dyDescent="0.2">
      <c r="AT3437">
        <v>3430</v>
      </c>
      <c r="AU3437" s="12">
        <v>-2.061174883002769</v>
      </c>
      <c r="AV3437" s="12">
        <v>6.147162031319868E-2</v>
      </c>
      <c r="AW3437" s="12">
        <v>-15.473708643032731</v>
      </c>
    </row>
    <row r="3438" spans="46:49" x14ac:dyDescent="0.2">
      <c r="AT3438">
        <v>3431</v>
      </c>
      <c r="AU3438" s="12">
        <v>1.3347379277688722</v>
      </c>
      <c r="AV3438" s="12">
        <v>-4.3649080403231304</v>
      </c>
      <c r="AW3438" s="12">
        <v>-14.268007744855026</v>
      </c>
    </row>
    <row r="3439" spans="46:49" x14ac:dyDescent="0.2">
      <c r="AT3439">
        <v>3432</v>
      </c>
      <c r="AU3439" s="12">
        <v>-2.8506666957191285</v>
      </c>
      <c r="AV3439" s="12">
        <v>9.938219306207813</v>
      </c>
      <c r="AW3439" s="12">
        <v>15.785255322247806</v>
      </c>
    </row>
    <row r="3440" spans="46:49" x14ac:dyDescent="0.2">
      <c r="AT3440">
        <v>3433</v>
      </c>
      <c r="AU3440" s="12">
        <v>1.1324895270472242</v>
      </c>
      <c r="AV3440" s="12">
        <v>8.3752122133501068</v>
      </c>
      <c r="AW3440" s="12">
        <v>-13.953081398438478</v>
      </c>
    </row>
    <row r="3441" spans="46:49" x14ac:dyDescent="0.2">
      <c r="AT3441">
        <v>3434</v>
      </c>
      <c r="AU3441" s="12">
        <v>3.5536236757387907</v>
      </c>
      <c r="AV3441" s="12">
        <v>2.4803987781494397</v>
      </c>
      <c r="AW3441" s="12">
        <v>7.2409407510898047</v>
      </c>
    </row>
    <row r="3442" spans="46:49" x14ac:dyDescent="0.2">
      <c r="AT3442">
        <v>3435</v>
      </c>
      <c r="AU3442" s="12">
        <v>-2.9570701299486988</v>
      </c>
      <c r="AV3442" s="12">
        <v>-14.765406403405862</v>
      </c>
      <c r="AW3442" s="12">
        <v>-6.2144539725216011E-2</v>
      </c>
    </row>
    <row r="3443" spans="46:49" x14ac:dyDescent="0.2">
      <c r="AT3443">
        <v>3436</v>
      </c>
      <c r="AU3443" s="12">
        <v>0.72598761618140328</v>
      </c>
      <c r="AV3443" s="12">
        <v>11.027375704069572</v>
      </c>
      <c r="AW3443" s="12">
        <v>9.088325710963769</v>
      </c>
    </row>
    <row r="3444" spans="46:49" x14ac:dyDescent="0.2">
      <c r="AT3444">
        <v>3437</v>
      </c>
      <c r="AU3444" s="12">
        <v>-6.0451547155931644</v>
      </c>
      <c r="AV3444" s="12">
        <v>0.81264949636096473</v>
      </c>
      <c r="AW3444" s="12">
        <v>10.798007306905928</v>
      </c>
    </row>
    <row r="3445" spans="46:49" x14ac:dyDescent="0.2">
      <c r="AT3445">
        <v>3438</v>
      </c>
      <c r="AU3445" s="12">
        <v>-1.5921640213957793</v>
      </c>
      <c r="AV3445" s="12">
        <v>-11.367967035788228</v>
      </c>
      <c r="AW3445" s="12">
        <v>9.8957611570668877</v>
      </c>
    </row>
    <row r="3446" spans="46:49" x14ac:dyDescent="0.2">
      <c r="AT3446">
        <v>3439</v>
      </c>
      <c r="AU3446" s="12">
        <v>-6.0126736591747587</v>
      </c>
      <c r="AV3446" s="12">
        <v>-40.212397424664239</v>
      </c>
      <c r="AW3446" s="12">
        <v>-33.171230439225113</v>
      </c>
    </row>
    <row r="3447" spans="46:49" x14ac:dyDescent="0.2">
      <c r="AT3447">
        <v>3440</v>
      </c>
      <c r="AU3447" s="12">
        <v>2.0666071105484902</v>
      </c>
      <c r="AV3447" s="12">
        <v>4.0175833690883334</v>
      </c>
      <c r="AW3447" s="12">
        <v>1.0899190822442708</v>
      </c>
    </row>
    <row r="3448" spans="46:49" x14ac:dyDescent="0.2">
      <c r="AT3448">
        <v>3441</v>
      </c>
      <c r="AU3448" s="12">
        <v>6.2771437394620087</v>
      </c>
      <c r="AV3448" s="12">
        <v>14.642006144397607</v>
      </c>
      <c r="AW3448" s="12">
        <v>0.69081270320567656</v>
      </c>
    </row>
    <row r="3449" spans="46:49" x14ac:dyDescent="0.2">
      <c r="AT3449">
        <v>3442</v>
      </c>
      <c r="AU3449" s="12">
        <v>-11.456470344321271</v>
      </c>
      <c r="AV3449" s="12">
        <v>5.8390099007112131</v>
      </c>
      <c r="AW3449" s="12">
        <v>42.398002365109448</v>
      </c>
    </row>
    <row r="3450" spans="46:49" x14ac:dyDescent="0.2">
      <c r="AT3450">
        <v>3443</v>
      </c>
      <c r="AU3450" s="12">
        <v>0.46129979866126725</v>
      </c>
      <c r="AV3450" s="12">
        <v>-7.6222072731014654</v>
      </c>
      <c r="AW3450" s="12">
        <v>-29.857894259504185</v>
      </c>
    </row>
    <row r="3451" spans="46:49" x14ac:dyDescent="0.2">
      <c r="AT3451">
        <v>3444</v>
      </c>
      <c r="AU3451" s="12">
        <v>12.368054087059445</v>
      </c>
      <c r="AV3451" s="12">
        <v>-4.2499688514706815</v>
      </c>
      <c r="AW3451" s="12">
        <v>-80.311981822603556</v>
      </c>
    </row>
    <row r="3452" spans="46:49" x14ac:dyDescent="0.2">
      <c r="AT3452">
        <v>3445</v>
      </c>
      <c r="AU3452" s="12">
        <v>-4.5513845873086689</v>
      </c>
      <c r="AV3452" s="12">
        <v>-5.3116105949562007</v>
      </c>
      <c r="AW3452" s="12">
        <v>12.362136826548902</v>
      </c>
    </row>
    <row r="3453" spans="46:49" x14ac:dyDescent="0.2">
      <c r="AT3453">
        <v>3446</v>
      </c>
      <c r="AU3453" s="12">
        <v>-1.3688233503990328</v>
      </c>
      <c r="AV3453" s="12">
        <v>9.3890436191899767</v>
      </c>
      <c r="AW3453" s="12">
        <v>25.465336640600249</v>
      </c>
    </row>
    <row r="3454" spans="46:49" x14ac:dyDescent="0.2">
      <c r="AT3454">
        <v>3447</v>
      </c>
      <c r="AU3454" s="12">
        <v>-0.92556919018614081</v>
      </c>
      <c r="AV3454" s="12">
        <v>11.198056803391362</v>
      </c>
      <c r="AW3454" s="12">
        <v>-13.106114037464737</v>
      </c>
    </row>
    <row r="3455" spans="46:49" x14ac:dyDescent="0.2">
      <c r="AT3455">
        <v>3448</v>
      </c>
      <c r="AU3455" s="12">
        <v>-0.13655842708302893</v>
      </c>
      <c r="AV3455" s="12">
        <v>-5.8806913721285632</v>
      </c>
      <c r="AW3455" s="12">
        <v>-0.80905365292027964</v>
      </c>
    </row>
    <row r="3456" spans="46:49" x14ac:dyDescent="0.2">
      <c r="AT3456">
        <v>3449</v>
      </c>
      <c r="AU3456" s="12">
        <v>-0.76559857233946815</v>
      </c>
      <c r="AV3456" s="12">
        <v>8.7831820968836549</v>
      </c>
      <c r="AW3456" s="12">
        <v>-14.778766739064443</v>
      </c>
    </row>
    <row r="3457" spans="46:49" x14ac:dyDescent="0.2">
      <c r="AT3457">
        <v>3450</v>
      </c>
      <c r="AU3457" s="12">
        <v>7.1180488474374082</v>
      </c>
      <c r="AV3457" s="12">
        <v>6.2561362737471677</v>
      </c>
      <c r="AW3457" s="12">
        <v>-18.708683319943951</v>
      </c>
    </row>
    <row r="3458" spans="46:49" x14ac:dyDescent="0.2">
      <c r="AT3458">
        <v>3451</v>
      </c>
      <c r="AU3458" s="12">
        <v>-2.7270129408165733</v>
      </c>
      <c r="AV3458" s="12">
        <v>-5.6138659674369542</v>
      </c>
      <c r="AW3458" s="12">
        <v>3.7228659906997223</v>
      </c>
    </row>
    <row r="3459" spans="46:49" x14ac:dyDescent="0.2">
      <c r="AT3459">
        <v>3452</v>
      </c>
      <c r="AU3459" s="12">
        <v>4.2953881393644275</v>
      </c>
      <c r="AV3459" s="12">
        <v>-11.15558079115972</v>
      </c>
      <c r="AW3459" s="12">
        <v>5.1776253310094713</v>
      </c>
    </row>
    <row r="3460" spans="46:49" x14ac:dyDescent="0.2">
      <c r="AT3460">
        <v>3453</v>
      </c>
      <c r="AU3460" s="12">
        <v>6.0344352712060223</v>
      </c>
      <c r="AV3460" s="12">
        <v>-0.90613190241795127</v>
      </c>
      <c r="AW3460" s="12">
        <v>30.299014682429348</v>
      </c>
    </row>
    <row r="3461" spans="46:49" x14ac:dyDescent="0.2">
      <c r="AT3461">
        <v>3454</v>
      </c>
      <c r="AU3461" s="12">
        <v>-5.2618639994224345</v>
      </c>
      <c r="AV3461" s="12">
        <v>-11.303924316647066</v>
      </c>
      <c r="AW3461" s="12">
        <v>8.0331673383956002</v>
      </c>
    </row>
    <row r="3462" spans="46:49" x14ac:dyDescent="0.2">
      <c r="AT3462">
        <v>3455</v>
      </c>
      <c r="AU3462" s="12">
        <v>-7.2036966104673565</v>
      </c>
      <c r="AV3462" s="12">
        <v>-5.1309728640260079</v>
      </c>
      <c r="AW3462" s="12">
        <v>-13.494719636669112</v>
      </c>
    </row>
    <row r="3463" spans="46:49" x14ac:dyDescent="0.2">
      <c r="AT3463">
        <v>3456</v>
      </c>
      <c r="AU3463" s="12">
        <v>-9.9913036717065413</v>
      </c>
      <c r="AV3463" s="12">
        <v>-8.353342038684298</v>
      </c>
      <c r="AW3463" s="12">
        <v>-17.760900780605162</v>
      </c>
    </row>
    <row r="3464" spans="46:49" x14ac:dyDescent="0.2">
      <c r="AT3464">
        <v>3457</v>
      </c>
      <c r="AU3464" s="12">
        <v>2.244197587668459</v>
      </c>
      <c r="AV3464" s="12">
        <v>13.098655019135318</v>
      </c>
      <c r="AW3464" s="12">
        <v>-16.14294742247279</v>
      </c>
    </row>
    <row r="3465" spans="46:49" x14ac:dyDescent="0.2">
      <c r="AT3465">
        <v>3458</v>
      </c>
      <c r="AU3465" s="12">
        <v>4.3553101688431317</v>
      </c>
      <c r="AV3465" s="12">
        <v>-0.73629158131349215</v>
      </c>
      <c r="AW3465" s="12">
        <v>-62.643327399465477</v>
      </c>
    </row>
    <row r="3466" spans="46:49" x14ac:dyDescent="0.2">
      <c r="AT3466">
        <v>3459</v>
      </c>
      <c r="AU3466" s="12">
        <v>-0.52549753983712644</v>
      </c>
      <c r="AV3466" s="12">
        <v>5.2874075025171674</v>
      </c>
      <c r="AW3466" s="12">
        <v>-132.4100085707166</v>
      </c>
    </row>
    <row r="3467" spans="46:49" x14ac:dyDescent="0.2">
      <c r="AT3467">
        <v>3460</v>
      </c>
      <c r="AU3467" s="12">
        <v>-3.2777502319535197</v>
      </c>
      <c r="AV3467" s="12">
        <v>-1.2845355303194974</v>
      </c>
      <c r="AW3467" s="12">
        <v>10.570203273341958</v>
      </c>
    </row>
    <row r="3468" spans="46:49" x14ac:dyDescent="0.2">
      <c r="AT3468">
        <v>3461</v>
      </c>
      <c r="AU3468" s="12">
        <v>-0.77514744545931846</v>
      </c>
      <c r="AV3468" s="12">
        <v>10.386303165843749</v>
      </c>
      <c r="AW3468" s="12">
        <v>20.045236483228791</v>
      </c>
    </row>
    <row r="3469" spans="46:49" x14ac:dyDescent="0.2">
      <c r="AT3469">
        <v>3462</v>
      </c>
      <c r="AU3469" s="12">
        <v>0.88677657336334847</v>
      </c>
      <c r="AV3469" s="12">
        <v>4.4638854784173345</v>
      </c>
      <c r="AW3469" s="12">
        <v>-11.807157826632279</v>
      </c>
    </row>
    <row r="3470" spans="46:49" x14ac:dyDescent="0.2">
      <c r="AT3470">
        <v>3463</v>
      </c>
      <c r="AU3470" s="12">
        <v>0.80729963864093379</v>
      </c>
      <c r="AV3470" s="12">
        <v>35.570855480938299</v>
      </c>
      <c r="AW3470" s="12">
        <v>-17.315736546126505</v>
      </c>
    </row>
    <row r="3471" spans="46:49" x14ac:dyDescent="0.2">
      <c r="AT3471">
        <v>3464</v>
      </c>
      <c r="AU3471" s="12">
        <v>5.8986696191739467</v>
      </c>
      <c r="AV3471" s="12">
        <v>-3.7255765900291142</v>
      </c>
      <c r="AW3471" s="12">
        <v>19.12324669302312</v>
      </c>
    </row>
    <row r="3472" spans="46:49" x14ac:dyDescent="0.2">
      <c r="AT3472">
        <v>3465</v>
      </c>
      <c r="AU3472" s="12">
        <v>1.8460623926465878</v>
      </c>
      <c r="AV3472" s="12">
        <v>14.894960545364071</v>
      </c>
      <c r="AW3472" s="12">
        <v>-8.6697235565801094</v>
      </c>
    </row>
    <row r="3473" spans="46:49" x14ac:dyDescent="0.2">
      <c r="AT3473">
        <v>3466</v>
      </c>
      <c r="AU3473" s="12">
        <v>10.54210136482793</v>
      </c>
      <c r="AV3473" s="12">
        <v>-8.9575546267375259</v>
      </c>
      <c r="AW3473" s="12">
        <v>-8.9556183991632921</v>
      </c>
    </row>
    <row r="3474" spans="46:49" x14ac:dyDescent="0.2">
      <c r="AT3474">
        <v>3467</v>
      </c>
      <c r="AU3474" s="12">
        <v>-1.3555172155881972</v>
      </c>
      <c r="AV3474" s="12">
        <v>0.79823469460790053</v>
      </c>
      <c r="AW3474" s="12">
        <v>15.104239837055783</v>
      </c>
    </row>
    <row r="3475" spans="46:49" x14ac:dyDescent="0.2">
      <c r="AT3475">
        <v>3468</v>
      </c>
      <c r="AU3475" s="12">
        <v>2.0666403457719458</v>
      </c>
      <c r="AV3475" s="12">
        <v>-3.3797585320439016</v>
      </c>
      <c r="AW3475" s="12">
        <v>-12.29184304420108</v>
      </c>
    </row>
    <row r="3476" spans="46:49" x14ac:dyDescent="0.2">
      <c r="AT3476">
        <v>3469</v>
      </c>
      <c r="AU3476" s="12">
        <v>-1.5294414422075753</v>
      </c>
      <c r="AV3476" s="12">
        <v>6.8056982486663617</v>
      </c>
      <c r="AW3476" s="12">
        <v>-4.2801285488842709</v>
      </c>
    </row>
    <row r="3477" spans="46:49" x14ac:dyDescent="0.2">
      <c r="AT3477">
        <v>3470</v>
      </c>
      <c r="AU3477" s="12">
        <v>-5.7160852241009668</v>
      </c>
      <c r="AV3477" s="12">
        <v>9.1348899445380987</v>
      </c>
      <c r="AW3477" s="12">
        <v>-3.5836292695234939</v>
      </c>
    </row>
    <row r="3478" spans="46:49" x14ac:dyDescent="0.2">
      <c r="AT3478">
        <v>3471</v>
      </c>
      <c r="AU3478" s="12">
        <v>5.2965789411737463</v>
      </c>
      <c r="AV3478" s="12">
        <v>-0.95485315452136021</v>
      </c>
      <c r="AW3478" s="12">
        <v>-16.119268210719042</v>
      </c>
    </row>
    <row r="3479" spans="46:49" x14ac:dyDescent="0.2">
      <c r="AT3479">
        <v>3472</v>
      </c>
      <c r="AU3479" s="12">
        <v>-2.0134665341423879</v>
      </c>
      <c r="AV3479" s="12">
        <v>12.844990407667551</v>
      </c>
      <c r="AW3479" s="12">
        <v>-23.476098873527839</v>
      </c>
    </row>
    <row r="3480" spans="46:49" x14ac:dyDescent="0.2">
      <c r="AT3480">
        <v>3473</v>
      </c>
      <c r="AU3480" s="12">
        <v>3.5254110349855261</v>
      </c>
      <c r="AV3480" s="12">
        <v>-5.472573641366969</v>
      </c>
      <c r="AW3480" s="12">
        <v>-6.852478079764202</v>
      </c>
    </row>
    <row r="3481" spans="46:49" x14ac:dyDescent="0.2">
      <c r="AT3481">
        <v>3474</v>
      </c>
      <c r="AU3481" s="12">
        <v>-6.1435936729431235</v>
      </c>
      <c r="AV3481" s="12">
        <v>-31.243097127823066</v>
      </c>
      <c r="AW3481" s="12">
        <v>52.635099040350241</v>
      </c>
    </row>
    <row r="3482" spans="46:49" x14ac:dyDescent="0.2">
      <c r="AT3482">
        <v>3475</v>
      </c>
      <c r="AU3482" s="12">
        <v>-2.1564709085965932</v>
      </c>
      <c r="AV3482" s="12">
        <v>5.4672229026435089</v>
      </c>
      <c r="AW3482" s="12">
        <v>-19.53701102448932</v>
      </c>
    </row>
    <row r="3483" spans="46:49" x14ac:dyDescent="0.2">
      <c r="AT3483">
        <v>3476</v>
      </c>
      <c r="AU3483" s="12">
        <v>1.7348999377848711</v>
      </c>
      <c r="AV3483" s="12">
        <v>22.327757600750214</v>
      </c>
      <c r="AW3483" s="12">
        <v>-11.778865108243018</v>
      </c>
    </row>
    <row r="3484" spans="46:49" x14ac:dyDescent="0.2">
      <c r="AT3484">
        <v>3477</v>
      </c>
      <c r="AU3484" s="12">
        <v>-2.3135420154978537</v>
      </c>
      <c r="AV3484" s="12">
        <v>7.160821837621671</v>
      </c>
      <c r="AW3484" s="12">
        <v>-16.603131032588465</v>
      </c>
    </row>
    <row r="3485" spans="46:49" x14ac:dyDescent="0.2">
      <c r="AT3485">
        <v>3478</v>
      </c>
      <c r="AU3485" s="12">
        <v>9.5429241182544917</v>
      </c>
      <c r="AV3485" s="12">
        <v>6.9207967548278413</v>
      </c>
      <c r="AW3485" s="12">
        <v>4.795133727357543</v>
      </c>
    </row>
    <row r="3486" spans="46:49" x14ac:dyDescent="0.2">
      <c r="AT3486">
        <v>3479</v>
      </c>
      <c r="AU3486" s="12">
        <v>3.6944407296070527</v>
      </c>
      <c r="AV3486" s="12">
        <v>-11.720893306377908</v>
      </c>
      <c r="AW3486" s="12">
        <v>-14.594475700865113</v>
      </c>
    </row>
    <row r="3487" spans="46:49" x14ac:dyDescent="0.2">
      <c r="AT3487">
        <v>3480</v>
      </c>
      <c r="AU3487" s="12">
        <v>-2.9003403219605284</v>
      </c>
      <c r="AV3487" s="12">
        <v>-13.825450375320667</v>
      </c>
      <c r="AW3487" s="12">
        <v>-16.538430367925493</v>
      </c>
    </row>
    <row r="3488" spans="46:49" x14ac:dyDescent="0.2">
      <c r="AT3488">
        <v>3481</v>
      </c>
      <c r="AU3488" s="12">
        <v>-7.404219365139082</v>
      </c>
      <c r="AV3488" s="12">
        <v>-9.8013976749740639</v>
      </c>
      <c r="AW3488" s="12">
        <v>-33.537147655941112</v>
      </c>
    </row>
    <row r="3489" spans="46:49" x14ac:dyDescent="0.2">
      <c r="AT3489">
        <v>3482</v>
      </c>
      <c r="AU3489" s="12">
        <v>-6.1276913715648442</v>
      </c>
      <c r="AV3489" s="12">
        <v>-5.5746864013660948</v>
      </c>
      <c r="AW3489" s="12">
        <v>-9.2333590555432146</v>
      </c>
    </row>
    <row r="3490" spans="46:49" x14ac:dyDescent="0.2">
      <c r="AT3490">
        <v>3483</v>
      </c>
      <c r="AU3490" s="12">
        <v>-5.0815317496666808</v>
      </c>
      <c r="AV3490" s="12">
        <v>-29.646210854587821</v>
      </c>
      <c r="AW3490" s="12">
        <v>34.627898769231081</v>
      </c>
    </row>
    <row r="3491" spans="46:49" x14ac:dyDescent="0.2">
      <c r="AT3491">
        <v>3484</v>
      </c>
      <c r="AU3491" s="12">
        <v>0.40233318397885515</v>
      </c>
      <c r="AV3491" s="12">
        <v>7.9150008033946371</v>
      </c>
      <c r="AW3491" s="12">
        <v>-16.972803117688191</v>
      </c>
    </row>
    <row r="3492" spans="46:49" x14ac:dyDescent="0.2">
      <c r="AT3492">
        <v>3485</v>
      </c>
      <c r="AU3492" s="12">
        <v>-0.42663406098719708</v>
      </c>
      <c r="AV3492" s="12">
        <v>-3.9434804002319508</v>
      </c>
      <c r="AW3492" s="12">
        <v>-5.6775523452493166</v>
      </c>
    </row>
    <row r="3493" spans="46:49" x14ac:dyDescent="0.2">
      <c r="AT3493">
        <v>3486</v>
      </c>
      <c r="AU3493" s="12">
        <v>4.3367966839666368</v>
      </c>
      <c r="AV3493" s="12">
        <v>-9.1995957982369259</v>
      </c>
      <c r="AW3493" s="12">
        <v>-46.739538976657521</v>
      </c>
    </row>
    <row r="3494" spans="46:49" x14ac:dyDescent="0.2">
      <c r="AT3494">
        <v>3487</v>
      </c>
      <c r="AU3494" s="12">
        <v>-0.34607319587746493</v>
      </c>
      <c r="AV3494" s="12">
        <v>-5.991863939932645</v>
      </c>
      <c r="AW3494" s="12">
        <v>-13.314965400626377</v>
      </c>
    </row>
    <row r="3495" spans="46:49" x14ac:dyDescent="0.2">
      <c r="AT3495">
        <v>3488</v>
      </c>
      <c r="AU3495" s="12">
        <v>10.050964943149681</v>
      </c>
      <c r="AV3495" s="12">
        <v>8.6021225289953414</v>
      </c>
      <c r="AW3495" s="12">
        <v>5.9616708776195591</v>
      </c>
    </row>
    <row r="3496" spans="46:49" x14ac:dyDescent="0.2">
      <c r="AT3496">
        <v>3489</v>
      </c>
      <c r="AU3496" s="12">
        <v>-5.9988057175223251</v>
      </c>
      <c r="AV3496" s="12">
        <v>-14.347897755060252</v>
      </c>
      <c r="AW3496" s="12">
        <v>-18.33147828405485</v>
      </c>
    </row>
    <row r="3497" spans="46:49" x14ac:dyDescent="0.2">
      <c r="AT3497">
        <v>3490</v>
      </c>
      <c r="AU3497" s="12">
        <v>2.2001362327930916</v>
      </c>
      <c r="AV3497" s="12">
        <v>4.1098634227595197</v>
      </c>
      <c r="AW3497" s="12">
        <v>7.7833456081291237</v>
      </c>
    </row>
    <row r="3498" spans="46:49" x14ac:dyDescent="0.2">
      <c r="AT3498">
        <v>3491</v>
      </c>
      <c r="AU3498" s="12">
        <v>0.68377075250980834</v>
      </c>
      <c r="AV3498" s="12">
        <v>-7.2079333519177284</v>
      </c>
      <c r="AW3498" s="12">
        <v>-2.5797523609709159</v>
      </c>
    </row>
    <row r="3499" spans="46:49" x14ac:dyDescent="0.2">
      <c r="AT3499">
        <v>3492</v>
      </c>
      <c r="AU3499" s="12">
        <v>0.96616323358931577</v>
      </c>
      <c r="AV3499" s="12">
        <v>-9.5197773521310278</v>
      </c>
      <c r="AW3499" s="12">
        <v>-18.525695268718987</v>
      </c>
    </row>
    <row r="3500" spans="46:49" x14ac:dyDescent="0.2">
      <c r="AT3500">
        <v>3493</v>
      </c>
      <c r="AU3500" s="12">
        <v>-4.5161672808369202</v>
      </c>
      <c r="AV3500" s="12">
        <v>-4.7292366758236133</v>
      </c>
      <c r="AW3500" s="12">
        <v>-4.6687645076748296</v>
      </c>
    </row>
    <row r="3501" spans="46:49" x14ac:dyDescent="0.2">
      <c r="AT3501">
        <v>3494</v>
      </c>
      <c r="AU3501" s="12">
        <v>14.695157192444592</v>
      </c>
      <c r="AV3501" s="12">
        <v>-2.8215514300934461</v>
      </c>
      <c r="AW3501" s="12">
        <v>-19.585997235888058</v>
      </c>
    </row>
    <row r="3502" spans="46:49" x14ac:dyDescent="0.2">
      <c r="AT3502">
        <v>3495</v>
      </c>
      <c r="AU3502" s="12">
        <v>-1.8677817686303948</v>
      </c>
      <c r="AV3502" s="12">
        <v>6.7665911258817664</v>
      </c>
      <c r="AW3502" s="12">
        <v>43.190791503901636</v>
      </c>
    </row>
    <row r="3503" spans="46:49" x14ac:dyDescent="0.2">
      <c r="AT3503">
        <v>3496</v>
      </c>
      <c r="AU3503" s="12">
        <v>-0.92511854955814532</v>
      </c>
      <c r="AV3503" s="12">
        <v>-0.80653250067223337</v>
      </c>
      <c r="AW3503" s="12">
        <v>23.341115814877917</v>
      </c>
    </row>
    <row r="3504" spans="46:49" x14ac:dyDescent="0.2">
      <c r="AT3504">
        <v>3497</v>
      </c>
      <c r="AU3504" s="12">
        <v>2.4945157226060619</v>
      </c>
      <c r="AV3504" s="12">
        <v>-2.6350756049690656</v>
      </c>
      <c r="AW3504" s="12">
        <v>17.905391659063671</v>
      </c>
    </row>
    <row r="3505" spans="46:49" x14ac:dyDescent="0.2">
      <c r="AT3505">
        <v>3498</v>
      </c>
      <c r="AU3505" s="12">
        <v>1.1498910886719202</v>
      </c>
      <c r="AV3505" s="12">
        <v>1.6574544124361712</v>
      </c>
      <c r="AW3505" s="12">
        <v>-29.717707911220256</v>
      </c>
    </row>
    <row r="3506" spans="46:49" x14ac:dyDescent="0.2">
      <c r="AT3506">
        <v>3499</v>
      </c>
      <c r="AU3506" s="12">
        <v>-4.4122224905024856</v>
      </c>
      <c r="AV3506" s="12">
        <v>6.2416738535859064</v>
      </c>
      <c r="AW3506" s="12">
        <v>7.1829818271038919</v>
      </c>
    </row>
    <row r="3507" spans="46:49" x14ac:dyDescent="0.2">
      <c r="AT3507">
        <v>3500</v>
      </c>
      <c r="AU3507" s="12">
        <v>0.58732408314948314</v>
      </c>
      <c r="AV3507" s="12">
        <v>10.326396084853911</v>
      </c>
      <c r="AW3507" s="12">
        <v>101.41499571658346</v>
      </c>
    </row>
    <row r="3508" spans="46:49" x14ac:dyDescent="0.2">
      <c r="AT3508">
        <v>3501</v>
      </c>
      <c r="AU3508" s="12">
        <v>2.5783690657167804</v>
      </c>
      <c r="AV3508" s="12">
        <v>4.965076994651672</v>
      </c>
      <c r="AW3508" s="12">
        <v>3.5126635632002738</v>
      </c>
    </row>
    <row r="3509" spans="46:49" x14ac:dyDescent="0.2">
      <c r="AT3509">
        <v>3502</v>
      </c>
      <c r="AU3509" s="12">
        <v>-2.6498721579580247</v>
      </c>
      <c r="AV3509" s="12">
        <v>-2.2795165550526071</v>
      </c>
      <c r="AW3509" s="12">
        <v>-2.2340983633139273</v>
      </c>
    </row>
    <row r="3510" spans="46:49" x14ac:dyDescent="0.2">
      <c r="AT3510">
        <v>3503</v>
      </c>
      <c r="AU3510" s="12">
        <v>-0.55252690880199129</v>
      </c>
      <c r="AV3510" s="12">
        <v>-24.969518119447336</v>
      </c>
      <c r="AW3510" s="12">
        <v>9.159987666993425</v>
      </c>
    </row>
    <row r="3511" spans="46:49" x14ac:dyDescent="0.2">
      <c r="AT3511">
        <v>3504</v>
      </c>
      <c r="AU3511" s="12">
        <v>3.8485097249614064</v>
      </c>
      <c r="AV3511" s="12">
        <v>-15.796634876225376</v>
      </c>
      <c r="AW3511" s="12">
        <v>12.842087411718293</v>
      </c>
    </row>
    <row r="3512" spans="46:49" x14ac:dyDescent="0.2">
      <c r="AT3512">
        <v>3505</v>
      </c>
      <c r="AU3512" s="12">
        <v>-17.179406962089988</v>
      </c>
      <c r="AV3512" s="12">
        <v>-10.333443192277212</v>
      </c>
      <c r="AW3512" s="12">
        <v>-25.320918818649616</v>
      </c>
    </row>
    <row r="3513" spans="46:49" x14ac:dyDescent="0.2">
      <c r="AT3513">
        <v>3506</v>
      </c>
      <c r="AU3513" s="12">
        <v>0.13042534008331666</v>
      </c>
      <c r="AV3513" s="12">
        <v>-4.3084129939357787</v>
      </c>
      <c r="AW3513" s="12">
        <v>-1.707303856259746</v>
      </c>
    </row>
    <row r="3514" spans="46:49" x14ac:dyDescent="0.2">
      <c r="AT3514">
        <v>3507</v>
      </c>
      <c r="AU3514" s="12">
        <v>-5.4610736187890643</v>
      </c>
      <c r="AV3514" s="12">
        <v>27.842965448508131</v>
      </c>
      <c r="AW3514" s="12">
        <v>3.8485735196659214</v>
      </c>
    </row>
    <row r="3515" spans="46:49" x14ac:dyDescent="0.2">
      <c r="AT3515">
        <v>3508</v>
      </c>
      <c r="AU3515" s="12">
        <v>-0.43459954650694255</v>
      </c>
      <c r="AV3515" s="12">
        <v>-2.1166173198254574</v>
      </c>
      <c r="AW3515" s="12">
        <v>-9.9389884472484091</v>
      </c>
    </row>
    <row r="3516" spans="46:49" x14ac:dyDescent="0.2">
      <c r="AT3516">
        <v>3509</v>
      </c>
      <c r="AU3516" s="12">
        <v>-3.5626255299647034</v>
      </c>
      <c r="AV3516" s="12">
        <v>4.1812186329087426</v>
      </c>
      <c r="AW3516" s="12">
        <v>-22.220376767422113</v>
      </c>
    </row>
    <row r="3517" spans="46:49" x14ac:dyDescent="0.2">
      <c r="AT3517">
        <v>3510</v>
      </c>
      <c r="AU3517" s="12">
        <v>-6.7150681970499564</v>
      </c>
      <c r="AV3517" s="12">
        <v>-4.8394248478280915</v>
      </c>
      <c r="AW3517" s="12">
        <v>-25.32199539136764</v>
      </c>
    </row>
    <row r="3518" spans="46:49" x14ac:dyDescent="0.2">
      <c r="AT3518">
        <v>3511</v>
      </c>
      <c r="AU3518" s="12">
        <v>-4.1505881570166814</v>
      </c>
      <c r="AV3518" s="12">
        <v>-4.8721473015133787</v>
      </c>
      <c r="AW3518" s="12">
        <v>-2.9848213562921004</v>
      </c>
    </row>
    <row r="3519" spans="46:49" x14ac:dyDescent="0.2">
      <c r="AT3519">
        <v>3512</v>
      </c>
      <c r="AU3519" s="12">
        <v>-5.417209785461508</v>
      </c>
      <c r="AV3519" s="12">
        <v>-5.7234035498571503</v>
      </c>
      <c r="AW3519" s="12">
        <v>-15.286603201393428</v>
      </c>
    </row>
    <row r="3520" spans="46:49" x14ac:dyDescent="0.2">
      <c r="AT3520">
        <v>3513</v>
      </c>
      <c r="AU3520" s="12">
        <v>3.9221597158785269</v>
      </c>
      <c r="AV3520" s="12">
        <v>-19.395525385079882</v>
      </c>
      <c r="AW3520" s="12">
        <v>-12.752229767142159</v>
      </c>
    </row>
    <row r="3521" spans="46:49" x14ac:dyDescent="0.2">
      <c r="AT3521">
        <v>3514</v>
      </c>
      <c r="AU3521" s="12">
        <v>-3.6201874024043779</v>
      </c>
      <c r="AV3521" s="12">
        <v>-1.7509367244399103</v>
      </c>
      <c r="AW3521" s="12">
        <v>-8.6174001133262301</v>
      </c>
    </row>
    <row r="3522" spans="46:49" x14ac:dyDescent="0.2">
      <c r="AT3522">
        <v>3515</v>
      </c>
      <c r="AU3522" s="12">
        <v>2.0176257645380828</v>
      </c>
      <c r="AV3522" s="12">
        <v>14.025580749450025</v>
      </c>
      <c r="AW3522" s="12">
        <v>-28.867024591184887</v>
      </c>
    </row>
    <row r="3523" spans="46:49" x14ac:dyDescent="0.2">
      <c r="AT3523">
        <v>3516</v>
      </c>
      <c r="AU3523" s="12">
        <v>1.5097821240789839</v>
      </c>
      <c r="AV3523" s="12">
        <v>23.459933262020378</v>
      </c>
      <c r="AW3523" s="12">
        <v>-6.3976758053802485E-2</v>
      </c>
    </row>
    <row r="3524" spans="46:49" x14ac:dyDescent="0.2">
      <c r="AT3524">
        <v>3517</v>
      </c>
      <c r="AU3524" s="12">
        <v>-7.6417236103468822</v>
      </c>
      <c r="AV3524" s="12">
        <v>-4.4263622854150189</v>
      </c>
      <c r="AW3524" s="12">
        <v>32.657123941325523</v>
      </c>
    </row>
    <row r="3525" spans="46:49" x14ac:dyDescent="0.2">
      <c r="AT3525">
        <v>3518</v>
      </c>
      <c r="AU3525" s="12">
        <v>-2.8771465157769205</v>
      </c>
      <c r="AV3525" s="12">
        <v>-15.198737798082485</v>
      </c>
      <c r="AW3525" s="12">
        <v>-1.0012527979305808</v>
      </c>
    </row>
    <row r="3526" spans="46:49" x14ac:dyDescent="0.2">
      <c r="AT3526">
        <v>3519</v>
      </c>
      <c r="AU3526" s="12">
        <v>-4.4006091549940471</v>
      </c>
      <c r="AV3526" s="12">
        <v>24.813801309764891</v>
      </c>
      <c r="AW3526" s="12">
        <v>7.7861435320135453</v>
      </c>
    </row>
    <row r="3527" spans="46:49" x14ac:dyDescent="0.2">
      <c r="AT3527">
        <v>3520</v>
      </c>
      <c r="AU3527" s="12">
        <v>7.9144909184303245</v>
      </c>
      <c r="AV3527" s="12">
        <v>6.0079311635571173</v>
      </c>
      <c r="AW3527" s="12">
        <v>-22.779525257433598</v>
      </c>
    </row>
    <row r="3528" spans="46:49" x14ac:dyDescent="0.2">
      <c r="AT3528">
        <v>3521</v>
      </c>
      <c r="AU3528" s="12">
        <v>-11.631338248814254</v>
      </c>
      <c r="AV3528" s="12">
        <v>-1.3332062378601184</v>
      </c>
      <c r="AW3528" s="12">
        <v>-111.63739766493349</v>
      </c>
    </row>
    <row r="3529" spans="46:49" x14ac:dyDescent="0.2">
      <c r="AT3529">
        <v>3522</v>
      </c>
      <c r="AU3529" s="12">
        <v>1.2583825834364744</v>
      </c>
      <c r="AV3529" s="12">
        <v>11.347183698360048</v>
      </c>
      <c r="AW3529" s="12">
        <v>-8.2615680358322443</v>
      </c>
    </row>
    <row r="3530" spans="46:49" x14ac:dyDescent="0.2">
      <c r="AT3530">
        <v>3523</v>
      </c>
      <c r="AU3530" s="12">
        <v>2.4033650667451094</v>
      </c>
      <c r="AV3530" s="12">
        <v>-27.717810255807148</v>
      </c>
      <c r="AW3530" s="12">
        <v>-5.8646953633520251</v>
      </c>
    </row>
    <row r="3531" spans="46:49" x14ac:dyDescent="0.2">
      <c r="AT3531">
        <v>3524</v>
      </c>
      <c r="AU3531" s="12">
        <v>9.808249890713153</v>
      </c>
      <c r="AV3531" s="12">
        <v>-10.983611081485842</v>
      </c>
      <c r="AW3531" s="12">
        <v>20.829697288919281</v>
      </c>
    </row>
    <row r="3532" spans="46:49" x14ac:dyDescent="0.2">
      <c r="AT3532">
        <v>3525</v>
      </c>
      <c r="AU3532" s="12">
        <v>-8.6846690669927753</v>
      </c>
      <c r="AV3532" s="12">
        <v>2.3661011163493066</v>
      </c>
      <c r="AW3532" s="12">
        <v>-13.308306860002727</v>
      </c>
    </row>
    <row r="3533" spans="46:49" x14ac:dyDescent="0.2">
      <c r="AT3533">
        <v>3526</v>
      </c>
      <c r="AU3533" s="12">
        <v>2.7836669051181864</v>
      </c>
      <c r="AV3533" s="12">
        <v>-11.475294475605697</v>
      </c>
      <c r="AW3533" s="12">
        <v>-10.943165399193184</v>
      </c>
    </row>
    <row r="3534" spans="46:49" x14ac:dyDescent="0.2">
      <c r="AT3534">
        <v>3527</v>
      </c>
      <c r="AU3534" s="12">
        <v>4.1344311499752466</v>
      </c>
      <c r="AV3534" s="12">
        <v>-3.6034867420796521</v>
      </c>
      <c r="AW3534" s="12">
        <v>17.618986237856756</v>
      </c>
    </row>
    <row r="3535" spans="46:49" x14ac:dyDescent="0.2">
      <c r="AT3535">
        <v>3528</v>
      </c>
      <c r="AU3535" s="12">
        <v>-11.049162928298223</v>
      </c>
      <c r="AV3535" s="12">
        <v>5.4902849999074759</v>
      </c>
      <c r="AW3535" s="12">
        <v>13.905569027610602</v>
      </c>
    </row>
    <row r="3536" spans="46:49" x14ac:dyDescent="0.2">
      <c r="AT3536">
        <v>3529</v>
      </c>
      <c r="AU3536" s="12">
        <v>-2.553632744849347</v>
      </c>
      <c r="AV3536" s="12">
        <v>54.303514175700514</v>
      </c>
      <c r="AW3536" s="12">
        <v>-3.3509644291639922</v>
      </c>
    </row>
    <row r="3537" spans="46:49" x14ac:dyDescent="0.2">
      <c r="AT3537">
        <v>3530</v>
      </c>
      <c r="AU3537" s="12">
        <v>-11.601140391083071</v>
      </c>
      <c r="AV3537" s="12">
        <v>5.2917720254324392</v>
      </c>
      <c r="AW3537" s="12">
        <v>7.5287472820546014E-2</v>
      </c>
    </row>
    <row r="3538" spans="46:49" x14ac:dyDescent="0.2">
      <c r="AT3538">
        <v>3531</v>
      </c>
      <c r="AU3538" s="12">
        <v>3.9633397152572614</v>
      </c>
      <c r="AV3538" s="12">
        <v>2.9284674418932695</v>
      </c>
      <c r="AW3538" s="12">
        <v>-15.917005186448243</v>
      </c>
    </row>
    <row r="3539" spans="46:49" x14ac:dyDescent="0.2">
      <c r="AT3539">
        <v>3532</v>
      </c>
      <c r="AU3539" s="12">
        <v>-1.1737822035155634</v>
      </c>
      <c r="AV3539" s="12">
        <v>-12.418353823273627</v>
      </c>
      <c r="AW3539" s="12">
        <v>-12.07596212760401</v>
      </c>
    </row>
    <row r="3540" spans="46:49" x14ac:dyDescent="0.2">
      <c r="AT3540">
        <v>3533</v>
      </c>
      <c r="AU3540" s="12">
        <v>-4.1316422007824416</v>
      </c>
      <c r="AV3540" s="12">
        <v>-10.127493684084586</v>
      </c>
      <c r="AW3540" s="12">
        <v>14.840289517354543</v>
      </c>
    </row>
    <row r="3541" spans="46:49" x14ac:dyDescent="0.2">
      <c r="AT3541">
        <v>3534</v>
      </c>
      <c r="AU3541" s="12">
        <v>-1.5169541213710962</v>
      </c>
      <c r="AV3541" s="12">
        <v>-8.3040967871806899</v>
      </c>
      <c r="AW3541" s="12">
        <v>-23.574844548172273</v>
      </c>
    </row>
    <row r="3542" spans="46:49" x14ac:dyDescent="0.2">
      <c r="AT3542">
        <v>3535</v>
      </c>
      <c r="AU3542" s="12">
        <v>-0.43777089293845584</v>
      </c>
      <c r="AV3542" s="12">
        <v>0.56891920082726</v>
      </c>
      <c r="AW3542" s="12">
        <v>-9.4662120695240546</v>
      </c>
    </row>
    <row r="3543" spans="46:49" x14ac:dyDescent="0.2">
      <c r="AT3543">
        <v>3536</v>
      </c>
      <c r="AU3543" s="12">
        <v>6.1296426255202395E-2</v>
      </c>
      <c r="AV3543" s="12">
        <v>17.448840495994361</v>
      </c>
      <c r="AW3543" s="12">
        <v>-150.12907666088103</v>
      </c>
    </row>
    <row r="3544" spans="46:49" x14ac:dyDescent="0.2">
      <c r="AT3544">
        <v>3537</v>
      </c>
      <c r="AU3544" s="12">
        <v>-7.4425111837217255</v>
      </c>
      <c r="AV3544" s="12">
        <v>-9.4916361656363879</v>
      </c>
      <c r="AW3544" s="12">
        <v>25.952854375089128</v>
      </c>
    </row>
    <row r="3545" spans="46:49" x14ac:dyDescent="0.2">
      <c r="AT3545">
        <v>3538</v>
      </c>
      <c r="AU3545" s="12">
        <v>-18.621855437152501</v>
      </c>
      <c r="AV3545" s="12">
        <v>-10.139348778069092</v>
      </c>
      <c r="AW3545" s="12">
        <v>5.670435886724503</v>
      </c>
    </row>
    <row r="3546" spans="46:49" x14ac:dyDescent="0.2">
      <c r="AT3546">
        <v>3539</v>
      </c>
      <c r="AU3546" s="12">
        <v>-1.5571741634653227</v>
      </c>
      <c r="AV3546" s="12">
        <v>-14.435360989504764</v>
      </c>
      <c r="AW3546" s="12">
        <v>-1.233246068307488</v>
      </c>
    </row>
    <row r="3547" spans="46:49" x14ac:dyDescent="0.2">
      <c r="AT3547">
        <v>3540</v>
      </c>
      <c r="AU3547" s="12">
        <v>3.9062249788046057</v>
      </c>
      <c r="AV3547" s="12">
        <v>-39.065852888753071</v>
      </c>
      <c r="AW3547" s="12">
        <v>-10.219535083518991</v>
      </c>
    </row>
    <row r="3548" spans="46:49" x14ac:dyDescent="0.2">
      <c r="AT3548">
        <v>3541</v>
      </c>
      <c r="AU3548" s="12">
        <v>3.6919782328995026</v>
      </c>
      <c r="AV3548" s="12">
        <v>-30.754337598450231</v>
      </c>
      <c r="AW3548" s="12">
        <v>5.8827891034369548</v>
      </c>
    </row>
    <row r="3549" spans="46:49" x14ac:dyDescent="0.2">
      <c r="AT3549">
        <v>3542</v>
      </c>
      <c r="AU3549" s="12">
        <v>1.2064889848233489</v>
      </c>
      <c r="AV3549" s="12">
        <v>-23.803366038624471</v>
      </c>
      <c r="AW3549" s="12">
        <v>-2.7393783490584123</v>
      </c>
    </row>
    <row r="3550" spans="46:49" x14ac:dyDescent="0.2">
      <c r="AT3550">
        <v>3543</v>
      </c>
      <c r="AU3550" s="12">
        <v>-8.8909384793867936</v>
      </c>
      <c r="AV3550" s="12">
        <v>-4.4409401044590586</v>
      </c>
      <c r="AW3550" s="12">
        <v>5.33350167938515</v>
      </c>
    </row>
    <row r="3551" spans="46:49" x14ac:dyDescent="0.2">
      <c r="AT3551">
        <v>3544</v>
      </c>
      <c r="AU3551" s="12">
        <v>1.7516650926294743</v>
      </c>
      <c r="AV3551" s="12">
        <v>-13.306727453175615</v>
      </c>
      <c r="AW3551" s="12">
        <v>-24.843557614299975</v>
      </c>
    </row>
    <row r="3552" spans="46:49" x14ac:dyDescent="0.2">
      <c r="AT3552">
        <v>3545</v>
      </c>
      <c r="AU3552" s="12">
        <v>-5.6590055293682848</v>
      </c>
      <c r="AV3552" s="12">
        <v>-23.465802047038125</v>
      </c>
      <c r="AW3552" s="12">
        <v>4.0532991079903962</v>
      </c>
    </row>
    <row r="3553" spans="46:49" x14ac:dyDescent="0.2">
      <c r="AT3553">
        <v>3546</v>
      </c>
      <c r="AU3553" s="12">
        <v>4.3715161048072275</v>
      </c>
      <c r="AV3553" s="12">
        <v>-2.267133851533973</v>
      </c>
      <c r="AW3553" s="12">
        <v>-17.300921538894613</v>
      </c>
    </row>
    <row r="3554" spans="46:49" x14ac:dyDescent="0.2">
      <c r="AT3554">
        <v>3547</v>
      </c>
      <c r="AU3554" s="12">
        <v>-2.7286000502452028</v>
      </c>
      <c r="AV3554" s="12">
        <v>9.5766047009281081</v>
      </c>
      <c r="AW3554" s="12">
        <v>0.56656393645045688</v>
      </c>
    </row>
    <row r="3555" spans="46:49" x14ac:dyDescent="0.2">
      <c r="AT3555">
        <v>3548</v>
      </c>
      <c r="AU3555" s="12">
        <v>-10.159981285024784</v>
      </c>
      <c r="AV3555" s="12">
        <v>-2.8003548830088336</v>
      </c>
      <c r="AW3555" s="12">
        <v>-16.084161150409553</v>
      </c>
    </row>
    <row r="3556" spans="46:49" x14ac:dyDescent="0.2">
      <c r="AT3556">
        <v>3549</v>
      </c>
      <c r="AU3556" s="12">
        <v>-11.355834244934254</v>
      </c>
      <c r="AV3556" s="12">
        <v>3.1325529969796921</v>
      </c>
      <c r="AW3556" s="12">
        <v>40.154553913557095</v>
      </c>
    </row>
    <row r="3557" spans="46:49" x14ac:dyDescent="0.2">
      <c r="AT3557">
        <v>3550</v>
      </c>
      <c r="AU3557" s="12">
        <v>-4.9646948295808624</v>
      </c>
      <c r="AV3557" s="12">
        <v>-15.881622503240575</v>
      </c>
      <c r="AW3557" s="12">
        <v>-3.1937238692359822</v>
      </c>
    </row>
    <row r="3558" spans="46:49" x14ac:dyDescent="0.2">
      <c r="AT3558">
        <v>3551</v>
      </c>
      <c r="AU3558" s="12">
        <v>-6.732996947609216</v>
      </c>
      <c r="AV3558" s="12">
        <v>0.22079519379816048</v>
      </c>
      <c r="AW3558" s="12">
        <v>-22.955923610908936</v>
      </c>
    </row>
    <row r="3559" spans="46:49" x14ac:dyDescent="0.2">
      <c r="AT3559">
        <v>3552</v>
      </c>
      <c r="AU3559" s="12">
        <v>4.4798438247016001</v>
      </c>
      <c r="AV3559" s="12">
        <v>-0.19169817390787897</v>
      </c>
      <c r="AW3559" s="12">
        <v>2.0373458650283878</v>
      </c>
    </row>
    <row r="3560" spans="46:49" x14ac:dyDescent="0.2">
      <c r="AT3560">
        <v>3553</v>
      </c>
      <c r="AU3560" s="12">
        <v>2.9393452553502475</v>
      </c>
      <c r="AV3560" s="12">
        <v>-0.71538196630839601</v>
      </c>
      <c r="AW3560" s="12">
        <v>-23.452495348600412</v>
      </c>
    </row>
    <row r="3561" spans="46:49" x14ac:dyDescent="0.2">
      <c r="AT3561">
        <v>3554</v>
      </c>
      <c r="AU3561" s="12">
        <v>-1.7255058789774784</v>
      </c>
      <c r="AV3561" s="12">
        <v>2.1752745770276718</v>
      </c>
      <c r="AW3561" s="12">
        <v>23.405018149705636</v>
      </c>
    </row>
    <row r="3562" spans="46:49" x14ac:dyDescent="0.2">
      <c r="AT3562">
        <v>3555</v>
      </c>
      <c r="AU3562" s="12">
        <v>1.4349095267629886</v>
      </c>
      <c r="AV3562" s="12">
        <v>4.6866451292483235</v>
      </c>
      <c r="AW3562" s="12">
        <v>-6.4124919046741811</v>
      </c>
    </row>
    <row r="3563" spans="46:49" x14ac:dyDescent="0.2">
      <c r="AT3563">
        <v>3556</v>
      </c>
      <c r="AU3563" s="12">
        <v>9.6168487425918929</v>
      </c>
      <c r="AV3563" s="12">
        <v>-0.95576767845882193</v>
      </c>
      <c r="AW3563" s="12">
        <v>-60.976949855184031</v>
      </c>
    </row>
    <row r="3564" spans="46:49" x14ac:dyDescent="0.2">
      <c r="AT3564">
        <v>3557</v>
      </c>
      <c r="AU3564" s="12">
        <v>-16.66961506416013</v>
      </c>
      <c r="AV3564" s="12">
        <v>-18.859813009003769</v>
      </c>
      <c r="AW3564" s="12">
        <v>-29.287130847727457</v>
      </c>
    </row>
    <row r="3565" spans="46:49" x14ac:dyDescent="0.2">
      <c r="AT3565">
        <v>3558</v>
      </c>
      <c r="AU3565" s="12">
        <v>8.4198715732445439</v>
      </c>
      <c r="AV3565" s="12">
        <v>-13.475007396539583</v>
      </c>
      <c r="AW3565" s="12">
        <v>-12.79739466510644</v>
      </c>
    </row>
    <row r="3566" spans="46:49" x14ac:dyDescent="0.2">
      <c r="AT3566">
        <v>3559</v>
      </c>
      <c r="AU3566" s="12">
        <v>-2.3691688052559399</v>
      </c>
      <c r="AV3566" s="12">
        <v>13.177850708077923</v>
      </c>
      <c r="AW3566" s="12">
        <v>-12.168792605054454</v>
      </c>
    </row>
    <row r="3567" spans="46:49" x14ac:dyDescent="0.2">
      <c r="AT3567">
        <v>3560</v>
      </c>
      <c r="AU3567" s="12">
        <v>2.6687502609067981</v>
      </c>
      <c r="AV3567" s="12">
        <v>28.604918977482097</v>
      </c>
      <c r="AW3567" s="12">
        <v>8.2844090327730999</v>
      </c>
    </row>
    <row r="3568" spans="46:49" x14ac:dyDescent="0.2">
      <c r="AT3568">
        <v>3561</v>
      </c>
      <c r="AU3568" s="12">
        <v>0.63733897184652244</v>
      </c>
      <c r="AV3568" s="12">
        <v>-6.0429992348970103</v>
      </c>
      <c r="AW3568" s="12">
        <v>-24.942877989421316</v>
      </c>
    </row>
    <row r="3569" spans="46:49" x14ac:dyDescent="0.2">
      <c r="AT3569">
        <v>3562</v>
      </c>
      <c r="AU3569" s="12">
        <v>-0.75014292141559569</v>
      </c>
      <c r="AV3569" s="12">
        <v>-32.881013279920239</v>
      </c>
      <c r="AW3569" s="12">
        <v>-0.86392356923712066</v>
      </c>
    </row>
    <row r="3570" spans="46:49" x14ac:dyDescent="0.2">
      <c r="AT3570">
        <v>3563</v>
      </c>
      <c r="AU3570" s="12">
        <v>2.7091879319809347</v>
      </c>
      <c r="AV3570" s="12">
        <v>-2.0872836918532514</v>
      </c>
      <c r="AW3570" s="12">
        <v>13.146989477002485</v>
      </c>
    </row>
    <row r="3571" spans="46:49" x14ac:dyDescent="0.2">
      <c r="AT3571">
        <v>3564</v>
      </c>
      <c r="AU3571" s="12">
        <v>0.19834752026492294</v>
      </c>
      <c r="AV3571" s="12">
        <v>-11.406433165971643</v>
      </c>
      <c r="AW3571" s="12">
        <v>13.388838844791358</v>
      </c>
    </row>
    <row r="3572" spans="46:49" x14ac:dyDescent="0.2">
      <c r="AT3572">
        <v>3565</v>
      </c>
      <c r="AU3572" s="12">
        <v>-9.4830482478575782</v>
      </c>
      <c r="AV3572" s="12">
        <v>-5.2128359710796879</v>
      </c>
      <c r="AW3572" s="12">
        <v>19.84350196493553</v>
      </c>
    </row>
    <row r="3573" spans="46:49" x14ac:dyDescent="0.2">
      <c r="AT3573">
        <v>3566</v>
      </c>
      <c r="AU3573" s="12">
        <v>-5.3902414360601423</v>
      </c>
      <c r="AV3573" s="12">
        <v>-20.463199215084316</v>
      </c>
      <c r="AW3573" s="12">
        <v>-7.9698522460506966</v>
      </c>
    </row>
    <row r="3574" spans="46:49" x14ac:dyDescent="0.2">
      <c r="AT3574">
        <v>3567</v>
      </c>
      <c r="AU3574" s="12">
        <v>-2.2465689413920193</v>
      </c>
      <c r="AV3574" s="12">
        <v>-16.71637276119278</v>
      </c>
      <c r="AW3574" s="12">
        <v>-8.6933971429379593</v>
      </c>
    </row>
    <row r="3575" spans="46:49" x14ac:dyDescent="0.2">
      <c r="AT3575">
        <v>3568</v>
      </c>
      <c r="AU3575" s="12">
        <v>-4.1183016212484649</v>
      </c>
      <c r="AV3575" s="12">
        <v>-11.787022863567053</v>
      </c>
      <c r="AW3575" s="12">
        <v>-9.0127002944774386</v>
      </c>
    </row>
    <row r="3576" spans="46:49" x14ac:dyDescent="0.2">
      <c r="AT3576">
        <v>3569</v>
      </c>
      <c r="AU3576" s="12">
        <v>-1.5452047943805836</v>
      </c>
      <c r="AV3576" s="12">
        <v>-16.096420922119062</v>
      </c>
      <c r="AW3576" s="12">
        <v>0.96519189206264844</v>
      </c>
    </row>
    <row r="3577" spans="46:49" x14ac:dyDescent="0.2">
      <c r="AT3577">
        <v>3570</v>
      </c>
      <c r="AU3577" s="12">
        <v>4.7982786119807574</v>
      </c>
      <c r="AV3577" s="12">
        <v>-9.8206199193007304</v>
      </c>
      <c r="AW3577" s="12">
        <v>6.2492373461232411</v>
      </c>
    </row>
    <row r="3578" spans="46:49" x14ac:dyDescent="0.2">
      <c r="AT3578">
        <v>3571</v>
      </c>
      <c r="AU3578" s="12">
        <v>2.2759669714830975</v>
      </c>
      <c r="AV3578" s="12">
        <v>5.2150082058033895</v>
      </c>
      <c r="AW3578" s="12">
        <v>-7.1789150529141255</v>
      </c>
    </row>
    <row r="3579" spans="46:49" x14ac:dyDescent="0.2">
      <c r="AT3579">
        <v>3572</v>
      </c>
      <c r="AU3579" s="12">
        <v>-79.731009785233056</v>
      </c>
      <c r="AV3579" s="12">
        <v>-6.1449078453567125</v>
      </c>
      <c r="AW3579" s="12">
        <v>-21.710144978801246</v>
      </c>
    </row>
    <row r="3580" spans="46:49" x14ac:dyDescent="0.2">
      <c r="AT3580">
        <v>3573</v>
      </c>
      <c r="AU3580" s="12">
        <v>0.96007720228541482</v>
      </c>
      <c r="AV3580" s="12">
        <v>-0.24833788501410961</v>
      </c>
      <c r="AW3580" s="12">
        <v>-4.7530857073169415</v>
      </c>
    </row>
    <row r="3581" spans="46:49" x14ac:dyDescent="0.2">
      <c r="AT3581">
        <v>3574</v>
      </c>
      <c r="AU3581" s="12">
        <v>-7.4408273295733318</v>
      </c>
      <c r="AV3581" s="12">
        <v>5.6962764213311506E-2</v>
      </c>
      <c r="AW3581" s="12">
        <v>-6.0724697525508899</v>
      </c>
    </row>
    <row r="3582" spans="46:49" x14ac:dyDescent="0.2">
      <c r="AT3582">
        <v>3575</v>
      </c>
      <c r="AU3582" s="12">
        <v>0.90198961042075365</v>
      </c>
      <c r="AV3582" s="12">
        <v>-8.540695867039096</v>
      </c>
      <c r="AW3582" s="12">
        <v>7.7791590253790215</v>
      </c>
    </row>
    <row r="3583" spans="46:49" x14ac:dyDescent="0.2">
      <c r="AT3583">
        <v>3576</v>
      </c>
      <c r="AU3583" s="12">
        <v>-0.1227820454621997</v>
      </c>
      <c r="AV3583" s="12">
        <v>-6.7253601836906931</v>
      </c>
      <c r="AW3583" s="12">
        <v>-6.7399646564968068</v>
      </c>
    </row>
    <row r="3584" spans="46:49" x14ac:dyDescent="0.2">
      <c r="AT3584">
        <v>3577</v>
      </c>
      <c r="AU3584" s="12">
        <v>1.1175031617287805</v>
      </c>
      <c r="AV3584" s="12">
        <v>57.067872334212744</v>
      </c>
      <c r="AW3584" s="12">
        <v>-6.4475546393466985</v>
      </c>
    </row>
    <row r="3585" spans="46:49" x14ac:dyDescent="0.2">
      <c r="AT3585">
        <v>3578</v>
      </c>
      <c r="AU3585" s="12">
        <v>10.25064126192787</v>
      </c>
      <c r="AV3585" s="12">
        <v>-12.428368101386326</v>
      </c>
      <c r="AW3585" s="12">
        <v>-1.4587221821909055</v>
      </c>
    </row>
    <row r="3586" spans="46:49" x14ac:dyDescent="0.2">
      <c r="AT3586">
        <v>3579</v>
      </c>
      <c r="AU3586" s="12">
        <v>-39.507898028838142</v>
      </c>
      <c r="AV3586" s="12">
        <v>-8.1575075609973702</v>
      </c>
      <c r="AW3586" s="12">
        <v>-18.373572715016792</v>
      </c>
    </row>
    <row r="3587" spans="46:49" x14ac:dyDescent="0.2">
      <c r="AT3587">
        <v>3580</v>
      </c>
      <c r="AU3587" s="12">
        <v>-4.7701642465733709</v>
      </c>
      <c r="AV3587" s="12">
        <v>9.5267715690815287</v>
      </c>
      <c r="AW3587" s="12">
        <v>9.5954342818634366</v>
      </c>
    </row>
    <row r="3588" spans="46:49" x14ac:dyDescent="0.2">
      <c r="AT3588">
        <v>3581</v>
      </c>
      <c r="AU3588" s="12">
        <v>-5.8128310552540468</v>
      </c>
      <c r="AV3588" s="12">
        <v>-9.00695099940536</v>
      </c>
      <c r="AW3588" s="12">
        <v>10.005473613494773</v>
      </c>
    </row>
    <row r="3589" spans="46:49" x14ac:dyDescent="0.2">
      <c r="AT3589">
        <v>3582</v>
      </c>
      <c r="AU3589" s="12">
        <v>0.54099717265001879</v>
      </c>
      <c r="AV3589" s="12">
        <v>-69.089900893923684</v>
      </c>
      <c r="AW3589" s="12">
        <v>-14.152330133478138</v>
      </c>
    </row>
    <row r="3590" spans="46:49" x14ac:dyDescent="0.2">
      <c r="AT3590">
        <v>3583</v>
      </c>
      <c r="AU3590" s="12">
        <v>3.1578160101929682</v>
      </c>
      <c r="AV3590" s="12">
        <v>9.203613170477194</v>
      </c>
      <c r="AW3590" s="12">
        <v>1.1474073009609138</v>
      </c>
    </row>
    <row r="3591" spans="46:49" x14ac:dyDescent="0.2">
      <c r="AT3591">
        <v>3584</v>
      </c>
      <c r="AU3591" s="12">
        <v>-7.837302836130549</v>
      </c>
      <c r="AV3591" s="12">
        <v>-3.5438326060727641</v>
      </c>
      <c r="AW3591" s="12">
        <v>-12.824181898391428</v>
      </c>
    </row>
    <row r="3592" spans="46:49" x14ac:dyDescent="0.2">
      <c r="AT3592">
        <v>3585</v>
      </c>
      <c r="AU3592" s="12">
        <v>-2.6219733718499549</v>
      </c>
      <c r="AV3592" s="12">
        <v>-21.831656939676151</v>
      </c>
      <c r="AW3592" s="12">
        <v>-4.4107785677338294</v>
      </c>
    </row>
    <row r="3593" spans="46:49" x14ac:dyDescent="0.2">
      <c r="AT3593">
        <v>3586</v>
      </c>
      <c r="AU3593" s="12">
        <v>-2.8045465419546303</v>
      </c>
      <c r="AV3593" s="12">
        <v>-0.99675301100470493</v>
      </c>
      <c r="AW3593" s="12">
        <v>1.6878798163277779</v>
      </c>
    </row>
    <row r="3594" spans="46:49" x14ac:dyDescent="0.2">
      <c r="AT3594">
        <v>3587</v>
      </c>
      <c r="AU3594" s="12">
        <v>13.380369697188119</v>
      </c>
      <c r="AV3594" s="12">
        <v>21.01060801972551</v>
      </c>
      <c r="AW3594" s="12">
        <v>-15.460385178640637</v>
      </c>
    </row>
    <row r="3595" spans="46:49" x14ac:dyDescent="0.2">
      <c r="AT3595">
        <v>3588</v>
      </c>
      <c r="AU3595" s="12">
        <v>-1.8214280257486806</v>
      </c>
      <c r="AV3595" s="12">
        <v>20.607739214207246</v>
      </c>
      <c r="AW3595" s="12">
        <v>18.914882789336222</v>
      </c>
    </row>
    <row r="3596" spans="46:49" x14ac:dyDescent="0.2">
      <c r="AT3596">
        <v>3589</v>
      </c>
      <c r="AU3596" s="12">
        <v>-4.9189203526953964</v>
      </c>
      <c r="AV3596" s="12">
        <v>-23.157982197832101</v>
      </c>
      <c r="AW3596" s="12">
        <v>-12.302187989011541</v>
      </c>
    </row>
    <row r="3597" spans="46:49" x14ac:dyDescent="0.2">
      <c r="AT3597">
        <v>3590</v>
      </c>
      <c r="AU3597" s="12">
        <v>-6.8654603400241081</v>
      </c>
      <c r="AV3597" s="12">
        <v>-1.7300712035599468</v>
      </c>
      <c r="AW3597" s="12">
        <v>-1.3933502291833801</v>
      </c>
    </row>
    <row r="3598" spans="46:49" x14ac:dyDescent="0.2">
      <c r="AT3598">
        <v>3591</v>
      </c>
      <c r="AU3598" s="12">
        <v>4.5968376475214106</v>
      </c>
      <c r="AV3598" s="12">
        <v>-8.9682768827647941</v>
      </c>
      <c r="AW3598" s="12">
        <v>13.941727020365686</v>
      </c>
    </row>
    <row r="3599" spans="46:49" x14ac:dyDescent="0.2">
      <c r="AT3599">
        <v>3592</v>
      </c>
      <c r="AU3599" s="12">
        <v>1.7749418273645863</v>
      </c>
      <c r="AV3599" s="12">
        <v>0.45550749821921799</v>
      </c>
      <c r="AW3599" s="12">
        <v>-7.8207507869103932</v>
      </c>
    </row>
    <row r="3600" spans="46:49" x14ac:dyDescent="0.2">
      <c r="AT3600">
        <v>3593</v>
      </c>
      <c r="AU3600" s="12">
        <v>-0.34186549184159237</v>
      </c>
      <c r="AV3600" s="12">
        <v>2.9780992350753897</v>
      </c>
      <c r="AW3600" s="12">
        <v>-16.057863206440697</v>
      </c>
    </row>
    <row r="3601" spans="46:49" x14ac:dyDescent="0.2">
      <c r="AT3601">
        <v>3594</v>
      </c>
      <c r="AU3601" s="12">
        <v>2.3762492893722631</v>
      </c>
      <c r="AV3601" s="12">
        <v>-55.119257478370841</v>
      </c>
      <c r="AW3601" s="12">
        <v>-11.826630282509822</v>
      </c>
    </row>
    <row r="3602" spans="46:49" x14ac:dyDescent="0.2">
      <c r="AT3602">
        <v>3595</v>
      </c>
      <c r="AU3602" s="12">
        <v>-7.5473017956528743</v>
      </c>
      <c r="AV3602" s="12">
        <v>2.3741843571904084</v>
      </c>
      <c r="AW3602" s="12">
        <v>-1.3551490065504297</v>
      </c>
    </row>
    <row r="3603" spans="46:49" x14ac:dyDescent="0.2">
      <c r="AT3603">
        <v>3596</v>
      </c>
      <c r="AU3603" s="12">
        <v>0.27763566851356225</v>
      </c>
      <c r="AV3603" s="12">
        <v>4.8519702092781403</v>
      </c>
      <c r="AW3603" s="12">
        <v>2.3180413641364845</v>
      </c>
    </row>
    <row r="3604" spans="46:49" x14ac:dyDescent="0.2">
      <c r="AT3604">
        <v>3597</v>
      </c>
      <c r="AU3604" s="12">
        <v>9.7162880022043971</v>
      </c>
      <c r="AV3604" s="12">
        <v>-9.0644372533691531</v>
      </c>
      <c r="AW3604" s="12">
        <v>-18.194569326016016</v>
      </c>
    </row>
    <row r="3605" spans="46:49" x14ac:dyDescent="0.2">
      <c r="AT3605">
        <v>3598</v>
      </c>
      <c r="AU3605" s="12">
        <v>-1.6549184323116164</v>
      </c>
      <c r="AV3605" s="12">
        <v>-15.576485378201207</v>
      </c>
      <c r="AW3605" s="12">
        <v>-7.4599323482095903</v>
      </c>
    </row>
    <row r="3606" spans="46:49" x14ac:dyDescent="0.2">
      <c r="AT3606">
        <v>3599</v>
      </c>
      <c r="AU3606" s="12">
        <v>3.0125354227608852</v>
      </c>
      <c r="AV3606" s="12">
        <v>2.387334916259515</v>
      </c>
      <c r="AW3606" s="12">
        <v>11.304067530499848</v>
      </c>
    </row>
    <row r="3607" spans="46:49" x14ac:dyDescent="0.2">
      <c r="AT3607">
        <v>3600</v>
      </c>
      <c r="AU3607" s="12">
        <v>-0.82422266435086633</v>
      </c>
      <c r="AV3607" s="12">
        <v>-167.72960161507442</v>
      </c>
      <c r="AW3607" s="12">
        <v>-16.200897112645166</v>
      </c>
    </row>
    <row r="3608" spans="46:49" x14ac:dyDescent="0.2">
      <c r="AT3608">
        <v>3601</v>
      </c>
      <c r="AU3608" s="12">
        <v>-0.67924388946272618</v>
      </c>
      <c r="AV3608" s="12">
        <v>12.515641791015039</v>
      </c>
      <c r="AW3608" s="12">
        <v>1.7210520154508677</v>
      </c>
    </row>
    <row r="3609" spans="46:49" x14ac:dyDescent="0.2">
      <c r="AT3609">
        <v>3602</v>
      </c>
      <c r="AU3609" s="12">
        <v>-6.8056599092612879</v>
      </c>
      <c r="AV3609" s="12">
        <v>-0.54627204827847586</v>
      </c>
      <c r="AW3609" s="12">
        <v>-46.404071147426997</v>
      </c>
    </row>
    <row r="3610" spans="46:49" x14ac:dyDescent="0.2">
      <c r="AT3610">
        <v>3603</v>
      </c>
      <c r="AU3610" s="12">
        <v>-5.2801856523310429</v>
      </c>
      <c r="AV3610" s="12">
        <v>0.34699835233311876</v>
      </c>
      <c r="AW3610" s="12">
        <v>4.3649476701721017</v>
      </c>
    </row>
    <row r="3611" spans="46:49" x14ac:dyDescent="0.2">
      <c r="AT3611">
        <v>3604</v>
      </c>
      <c r="AU3611" s="12">
        <v>2.2168916771836291</v>
      </c>
      <c r="AV3611" s="12">
        <v>-1.474445266766057</v>
      </c>
      <c r="AW3611" s="12">
        <v>-37.20301974570252</v>
      </c>
    </row>
    <row r="3612" spans="46:49" x14ac:dyDescent="0.2">
      <c r="AT3612">
        <v>3605</v>
      </c>
      <c r="AU3612" s="12">
        <v>7.3333824987148422</v>
      </c>
      <c r="AV3612" s="12">
        <v>-11.024736026554812</v>
      </c>
      <c r="AW3612" s="12">
        <v>-43.530280272333286</v>
      </c>
    </row>
    <row r="3613" spans="46:49" x14ac:dyDescent="0.2">
      <c r="AT3613">
        <v>3606</v>
      </c>
      <c r="AU3613" s="12">
        <v>2.2665799188356104</v>
      </c>
      <c r="AV3613" s="12">
        <v>-2.2915760386681785</v>
      </c>
      <c r="AW3613" s="12">
        <v>14.381866129078453</v>
      </c>
    </row>
    <row r="3614" spans="46:49" x14ac:dyDescent="0.2">
      <c r="AT3614">
        <v>3607</v>
      </c>
      <c r="AU3614" s="12">
        <v>-0.76557076472940766</v>
      </c>
      <c r="AV3614" s="12">
        <v>-8.4599222340438853</v>
      </c>
      <c r="AW3614" s="12">
        <v>-16.08085201524441</v>
      </c>
    </row>
    <row r="3615" spans="46:49" x14ac:dyDescent="0.2">
      <c r="AT3615">
        <v>3608</v>
      </c>
      <c r="AU3615" s="12">
        <v>-4.0990783066623466</v>
      </c>
      <c r="AV3615" s="12">
        <v>3.9963439967726151</v>
      </c>
      <c r="AW3615" s="12">
        <v>-3.6286431155271579</v>
      </c>
    </row>
    <row r="3616" spans="46:49" x14ac:dyDescent="0.2">
      <c r="AT3616">
        <v>3609</v>
      </c>
      <c r="AU3616" s="12">
        <v>25.368665457281004</v>
      </c>
      <c r="AV3616" s="12">
        <v>-12.807596753747417</v>
      </c>
      <c r="AW3616" s="12">
        <v>-45.109791856505439</v>
      </c>
    </row>
    <row r="3617" spans="46:49" x14ac:dyDescent="0.2">
      <c r="AT3617">
        <v>3610</v>
      </c>
      <c r="AU3617" s="12">
        <v>-5.7035888448951848</v>
      </c>
      <c r="AV3617" s="12">
        <v>6.2149810969316022</v>
      </c>
      <c r="AW3617" s="12">
        <v>8.5734884678895575</v>
      </c>
    </row>
    <row r="3618" spans="46:49" x14ac:dyDescent="0.2">
      <c r="AT3618">
        <v>3611</v>
      </c>
      <c r="AU3618" s="12">
        <v>-1.2980937161771471</v>
      </c>
      <c r="AV3618" s="12">
        <v>-28.145373130271604</v>
      </c>
      <c r="AW3618" s="12">
        <v>9.3504763081969848</v>
      </c>
    </row>
    <row r="3619" spans="46:49" x14ac:dyDescent="0.2">
      <c r="AT3619">
        <v>3612</v>
      </c>
      <c r="AU3619" s="12">
        <v>-5.0016560183600838</v>
      </c>
      <c r="AV3619" s="12">
        <v>23.661434563121819</v>
      </c>
      <c r="AW3619" s="12">
        <v>-7.1142831992071445</v>
      </c>
    </row>
    <row r="3620" spans="46:49" x14ac:dyDescent="0.2">
      <c r="AT3620">
        <v>3613</v>
      </c>
      <c r="AU3620" s="12">
        <v>-1.6953802059667611</v>
      </c>
      <c r="AV3620" s="12">
        <v>-0.94587138797115744</v>
      </c>
      <c r="AW3620" s="12">
        <v>-17.443075377366188</v>
      </c>
    </row>
    <row r="3621" spans="46:49" x14ac:dyDescent="0.2">
      <c r="AT3621">
        <v>3614</v>
      </c>
      <c r="AU3621" s="12">
        <v>-8.222828672267017</v>
      </c>
      <c r="AV3621" s="12">
        <v>-17.426245384849388</v>
      </c>
      <c r="AW3621" s="12">
        <v>14.326738631236744</v>
      </c>
    </row>
    <row r="3622" spans="46:49" x14ac:dyDescent="0.2">
      <c r="AT3622">
        <v>3615</v>
      </c>
      <c r="AU3622" s="12">
        <v>-3.3874696801927278</v>
      </c>
      <c r="AV3622" s="12">
        <v>-8.8773405374670791</v>
      </c>
      <c r="AW3622" s="12">
        <v>16.214857286577661</v>
      </c>
    </row>
    <row r="3623" spans="46:49" x14ac:dyDescent="0.2">
      <c r="AT3623">
        <v>3616</v>
      </c>
      <c r="AU3623" s="12">
        <v>-3.0378599522086298</v>
      </c>
      <c r="AV3623" s="12">
        <v>-4.4609740024934679</v>
      </c>
      <c r="AW3623" s="12">
        <v>-20.048008368969082</v>
      </c>
    </row>
    <row r="3624" spans="46:49" x14ac:dyDescent="0.2">
      <c r="AT3624">
        <v>3617</v>
      </c>
      <c r="AU3624" s="12">
        <v>-5.2707576955390065</v>
      </c>
      <c r="AV3624" s="12">
        <v>-0.79171292063696663</v>
      </c>
      <c r="AW3624" s="12">
        <v>-3.3475022100915459</v>
      </c>
    </row>
    <row r="3625" spans="46:49" x14ac:dyDescent="0.2">
      <c r="AT3625">
        <v>3618</v>
      </c>
      <c r="AU3625" s="12">
        <v>-1.7955925610819319</v>
      </c>
      <c r="AV3625" s="12">
        <v>-24.480959471923168</v>
      </c>
      <c r="AW3625" s="12">
        <v>-33.216577875458057</v>
      </c>
    </row>
    <row r="3626" spans="46:49" x14ac:dyDescent="0.2">
      <c r="AT3626">
        <v>3619</v>
      </c>
      <c r="AU3626" s="12">
        <v>7.2865841058743364</v>
      </c>
      <c r="AV3626" s="12">
        <v>-14.834035605568163</v>
      </c>
      <c r="AW3626" s="12">
        <v>-0.41655053239012102</v>
      </c>
    </row>
    <row r="3627" spans="46:49" x14ac:dyDescent="0.2">
      <c r="AT3627">
        <v>3620</v>
      </c>
      <c r="AU3627" s="12">
        <v>9.1459937078413152</v>
      </c>
      <c r="AV3627" s="12">
        <v>-53.962979043920043</v>
      </c>
      <c r="AW3627" s="12">
        <v>-0.49618380713596866</v>
      </c>
    </row>
    <row r="3628" spans="46:49" x14ac:dyDescent="0.2">
      <c r="AT3628">
        <v>3621</v>
      </c>
      <c r="AU3628" s="12">
        <v>3.1841470218514809</v>
      </c>
      <c r="AV3628" s="12">
        <v>-1.5398430222996222</v>
      </c>
      <c r="AW3628" s="12">
        <v>-5.3020724455773474</v>
      </c>
    </row>
    <row r="3629" spans="46:49" x14ac:dyDescent="0.2">
      <c r="AT3629">
        <v>3622</v>
      </c>
      <c r="AU3629" s="12">
        <v>-7.3919028369658468</v>
      </c>
      <c r="AV3629" s="12">
        <v>12.037369585778245</v>
      </c>
      <c r="AW3629" s="12">
        <v>-9.3020300616118501</v>
      </c>
    </row>
    <row r="3630" spans="46:49" x14ac:dyDescent="0.2">
      <c r="AT3630">
        <v>3623</v>
      </c>
      <c r="AU3630" s="12">
        <v>-9.880719570586221</v>
      </c>
      <c r="AV3630" s="12">
        <v>-5.8086476515414473E-2</v>
      </c>
      <c r="AW3630" s="12">
        <v>30.314132384890705</v>
      </c>
    </row>
    <row r="3631" spans="46:49" x14ac:dyDescent="0.2">
      <c r="AT3631">
        <v>3624</v>
      </c>
      <c r="AU3631" s="12">
        <v>-1.0221856113286309</v>
      </c>
      <c r="AV3631" s="12">
        <v>-10.449257109259049</v>
      </c>
      <c r="AW3631" s="12">
        <v>42.631650886798752</v>
      </c>
    </row>
    <row r="3632" spans="46:49" x14ac:dyDescent="0.2">
      <c r="AT3632">
        <v>3625</v>
      </c>
      <c r="AU3632" s="12">
        <v>2.7825754950764336</v>
      </c>
      <c r="AV3632" s="12">
        <v>-2.5477759411461394</v>
      </c>
      <c r="AW3632" s="12">
        <v>-3.2094588036728031</v>
      </c>
    </row>
    <row r="3633" spans="46:49" x14ac:dyDescent="0.2">
      <c r="AT3633">
        <v>3626</v>
      </c>
      <c r="AU3633" s="12">
        <v>-3.1424964179170187</v>
      </c>
      <c r="AV3633" s="12">
        <v>-8.8062697776466106</v>
      </c>
      <c r="AW3633" s="12">
        <v>-32.311036924353601</v>
      </c>
    </row>
    <row r="3634" spans="46:49" x14ac:dyDescent="0.2">
      <c r="AT3634">
        <v>3627</v>
      </c>
      <c r="AU3634" s="12">
        <v>-0.75766020469645856</v>
      </c>
      <c r="AV3634" s="12">
        <v>2.5012724242174054</v>
      </c>
      <c r="AW3634" s="12">
        <v>5.1269587420871723</v>
      </c>
    </row>
    <row r="3635" spans="46:49" x14ac:dyDescent="0.2">
      <c r="AT3635">
        <v>3628</v>
      </c>
      <c r="AU3635" s="12">
        <v>8.0887309412907982</v>
      </c>
      <c r="AV3635" s="12">
        <v>4.3389912737383094</v>
      </c>
      <c r="AW3635" s="12">
        <v>51.967019318092476</v>
      </c>
    </row>
    <row r="3636" spans="46:49" x14ac:dyDescent="0.2">
      <c r="AT3636">
        <v>3629</v>
      </c>
      <c r="AU3636" s="12">
        <v>-5.2487668670840701</v>
      </c>
      <c r="AV3636" s="12">
        <v>-1.2433161894900224</v>
      </c>
      <c r="AW3636" s="12">
        <v>3.8583654157710963</v>
      </c>
    </row>
    <row r="3637" spans="46:49" x14ac:dyDescent="0.2">
      <c r="AT3637">
        <v>3630</v>
      </c>
      <c r="AU3637" s="12">
        <v>-3.3194410899547906</v>
      </c>
      <c r="AV3637" s="12">
        <v>-6.0110161180595947</v>
      </c>
      <c r="AW3637" s="12">
        <v>4.0116154881251305</v>
      </c>
    </row>
    <row r="3638" spans="46:49" x14ac:dyDescent="0.2">
      <c r="AT3638">
        <v>3631</v>
      </c>
      <c r="AU3638" s="12">
        <v>-2.6452392156330413</v>
      </c>
      <c r="AV3638" s="12">
        <v>18.302725299498306</v>
      </c>
      <c r="AW3638" s="12">
        <v>5.5920010601157273</v>
      </c>
    </row>
    <row r="3639" spans="46:49" x14ac:dyDescent="0.2">
      <c r="AT3639">
        <v>3632</v>
      </c>
      <c r="AU3639" s="12">
        <v>-3.9853913565845542</v>
      </c>
      <c r="AV3639" s="12">
        <v>6.4164862623006833</v>
      </c>
      <c r="AW3639" s="12">
        <v>-15.30071761643091</v>
      </c>
    </row>
    <row r="3640" spans="46:49" x14ac:dyDescent="0.2">
      <c r="AT3640">
        <v>3633</v>
      </c>
      <c r="AU3640" s="12">
        <v>2.4796366528619171</v>
      </c>
      <c r="AV3640" s="12">
        <v>16.672071315281684</v>
      </c>
      <c r="AW3640" s="12">
        <v>-16.3600709566891</v>
      </c>
    </row>
    <row r="3641" spans="46:49" x14ac:dyDescent="0.2">
      <c r="AT3641">
        <v>3634</v>
      </c>
      <c r="AU3641" s="12">
        <v>-3.4888792303145415</v>
      </c>
      <c r="AV3641" s="12">
        <v>11.915478507033436</v>
      </c>
      <c r="AW3641" s="12">
        <v>-61.596797515097194</v>
      </c>
    </row>
    <row r="3642" spans="46:49" x14ac:dyDescent="0.2">
      <c r="AT3642">
        <v>3635</v>
      </c>
      <c r="AU3642" s="12">
        <v>7.6797881484914639</v>
      </c>
      <c r="AV3642" s="12">
        <v>11.174135873357383</v>
      </c>
      <c r="AW3642" s="12">
        <v>18.288601299566167</v>
      </c>
    </row>
    <row r="3643" spans="46:49" x14ac:dyDescent="0.2">
      <c r="AT3643">
        <v>3636</v>
      </c>
      <c r="AU3643" s="12">
        <v>-6.9044446860072641</v>
      </c>
      <c r="AV3643" s="12">
        <v>3.7803298953885505</v>
      </c>
      <c r="AW3643" s="12">
        <v>-15.577861800400461</v>
      </c>
    </row>
    <row r="3644" spans="46:49" x14ac:dyDescent="0.2">
      <c r="AT3644">
        <v>3637</v>
      </c>
      <c r="AU3644" s="12">
        <v>-5.0268262056953485</v>
      </c>
      <c r="AV3644" s="12">
        <v>-4.674188055061089</v>
      </c>
      <c r="AW3644" s="12">
        <v>-25.367963301318451</v>
      </c>
    </row>
    <row r="3645" spans="46:49" x14ac:dyDescent="0.2">
      <c r="AT3645">
        <v>3638</v>
      </c>
      <c r="AU3645" s="12">
        <v>-1.298846003904115</v>
      </c>
      <c r="AV3645" s="12">
        <v>13.03209193539333</v>
      </c>
      <c r="AW3645" s="12">
        <v>2.1602858227277935</v>
      </c>
    </row>
    <row r="3646" spans="46:49" x14ac:dyDescent="0.2">
      <c r="AT3646">
        <v>3639</v>
      </c>
      <c r="AU3646" s="12">
        <v>-1.7986997877265389</v>
      </c>
      <c r="AV3646" s="12">
        <v>2.7283476910175093</v>
      </c>
      <c r="AW3646" s="12">
        <v>-52.885216557855351</v>
      </c>
    </row>
    <row r="3647" spans="46:49" x14ac:dyDescent="0.2">
      <c r="AT3647">
        <v>3640</v>
      </c>
      <c r="AU3647" s="12">
        <v>-40.330013695553625</v>
      </c>
      <c r="AV3647" s="12">
        <v>-9.139593055806353</v>
      </c>
      <c r="AW3647" s="12">
        <v>3.2384488989319116</v>
      </c>
    </row>
    <row r="3648" spans="46:49" x14ac:dyDescent="0.2">
      <c r="AT3648">
        <v>3641</v>
      </c>
      <c r="AU3648" s="12">
        <v>-3.9124031448398551</v>
      </c>
      <c r="AV3648" s="12">
        <v>15.134784354649199</v>
      </c>
      <c r="AW3648" s="12">
        <v>-19.99115736430895</v>
      </c>
    </row>
    <row r="3649" spans="46:49" x14ac:dyDescent="0.2">
      <c r="AT3649">
        <v>3642</v>
      </c>
      <c r="AU3649" s="12">
        <v>2.5896775602142381</v>
      </c>
      <c r="AV3649" s="12">
        <v>-3.8114710881968481</v>
      </c>
      <c r="AW3649" s="12">
        <v>-24.538128420459778</v>
      </c>
    </row>
    <row r="3650" spans="46:49" x14ac:dyDescent="0.2">
      <c r="AT3650">
        <v>3643</v>
      </c>
      <c r="AU3650" s="12">
        <v>9.5196163444477531</v>
      </c>
      <c r="AV3650" s="12">
        <v>-2.8693119420179602</v>
      </c>
      <c r="AW3650" s="12">
        <v>-25.10429113525802</v>
      </c>
    </row>
    <row r="3651" spans="46:49" x14ac:dyDescent="0.2">
      <c r="AT3651">
        <v>3644</v>
      </c>
      <c r="AU3651" s="12">
        <v>1.6643505048760108</v>
      </c>
      <c r="AV3651" s="12">
        <v>-6.0864180608617362</v>
      </c>
      <c r="AW3651" s="12">
        <v>-19.015746839918584</v>
      </c>
    </row>
    <row r="3652" spans="46:49" x14ac:dyDescent="0.2">
      <c r="AT3652">
        <v>3645</v>
      </c>
      <c r="AU3652" s="12">
        <v>-4.9810250758371035</v>
      </c>
      <c r="AV3652" s="12">
        <v>-0.95260880645322044</v>
      </c>
      <c r="AW3652" s="12">
        <v>27.320982841688739</v>
      </c>
    </row>
    <row r="3653" spans="46:49" x14ac:dyDescent="0.2">
      <c r="AT3653">
        <v>3646</v>
      </c>
      <c r="AU3653" s="12">
        <v>-0.5740196650196977</v>
      </c>
      <c r="AV3653" s="12">
        <v>7.2508250771551932</v>
      </c>
      <c r="AW3653" s="12">
        <v>-14.215648175595339</v>
      </c>
    </row>
    <row r="3654" spans="46:49" x14ac:dyDescent="0.2">
      <c r="AT3654">
        <v>3647</v>
      </c>
      <c r="AU3654" s="12">
        <v>-0.20065154132539015</v>
      </c>
      <c r="AV3654" s="12">
        <v>11.864222049293955</v>
      </c>
      <c r="AW3654" s="12">
        <v>-15.290570178992336</v>
      </c>
    </row>
    <row r="3655" spans="46:49" x14ac:dyDescent="0.2">
      <c r="AT3655">
        <v>3648</v>
      </c>
      <c r="AU3655" s="12">
        <v>-2.8580622578619983</v>
      </c>
      <c r="AV3655" s="12">
        <v>6.6660372019588738</v>
      </c>
      <c r="AW3655" s="12">
        <v>-33.672930736015374</v>
      </c>
    </row>
    <row r="3656" spans="46:49" x14ac:dyDescent="0.2">
      <c r="AT3656">
        <v>3649</v>
      </c>
      <c r="AU3656" s="12">
        <v>13.680163545899394</v>
      </c>
      <c r="AV3656" s="12">
        <v>-6.6871382028372421</v>
      </c>
      <c r="AW3656" s="12">
        <v>75.40026544357255</v>
      </c>
    </row>
    <row r="3657" spans="46:49" x14ac:dyDescent="0.2">
      <c r="AT3657">
        <v>3650</v>
      </c>
      <c r="AU3657" s="12">
        <v>-1.2965588890983208</v>
      </c>
      <c r="AV3657" s="12">
        <v>-3.9136574234399544</v>
      </c>
      <c r="AW3657" s="12">
        <v>15.519752713488346</v>
      </c>
    </row>
    <row r="3658" spans="46:49" x14ac:dyDescent="0.2">
      <c r="AT3658">
        <v>3651</v>
      </c>
      <c r="AU3658" s="12">
        <v>9.5240108387019989E-2</v>
      </c>
      <c r="AV3658" s="12">
        <v>-11.975145901164799</v>
      </c>
      <c r="AW3658" s="12">
        <v>-15.597162008178531</v>
      </c>
    </row>
    <row r="3659" spans="46:49" x14ac:dyDescent="0.2">
      <c r="AT3659">
        <v>3652</v>
      </c>
      <c r="AU3659" s="12">
        <v>-5.2470951253406746</v>
      </c>
      <c r="AV3659" s="12">
        <v>-33.991980731920478</v>
      </c>
      <c r="AW3659" s="12">
        <v>-6.4983309545119301</v>
      </c>
    </row>
    <row r="3660" spans="46:49" x14ac:dyDescent="0.2">
      <c r="AT3660">
        <v>3653</v>
      </c>
      <c r="AU3660" s="12">
        <v>-0.78767156265481675</v>
      </c>
      <c r="AV3660" s="12">
        <v>-32.748739352671265</v>
      </c>
      <c r="AW3660" s="12">
        <v>-11.314804272605924</v>
      </c>
    </row>
    <row r="3661" spans="46:49" x14ac:dyDescent="0.2">
      <c r="AT3661">
        <v>3654</v>
      </c>
      <c r="AU3661" s="12">
        <v>-1.6100898519525491</v>
      </c>
      <c r="AV3661" s="12">
        <v>-10.533549145095545</v>
      </c>
      <c r="AW3661" s="12">
        <v>21.187591568631539</v>
      </c>
    </row>
    <row r="3662" spans="46:49" x14ac:dyDescent="0.2">
      <c r="AT3662">
        <v>3655</v>
      </c>
      <c r="AU3662" s="12">
        <v>-8.5392261066266197</v>
      </c>
      <c r="AV3662" s="12">
        <v>6.4091356003336619</v>
      </c>
      <c r="AW3662" s="12">
        <v>-111.48707366944139</v>
      </c>
    </row>
    <row r="3663" spans="46:49" x14ac:dyDescent="0.2">
      <c r="AT3663">
        <v>3656</v>
      </c>
      <c r="AU3663" s="12">
        <v>-18.936410572538783</v>
      </c>
      <c r="AV3663" s="12">
        <v>11.556972257356961</v>
      </c>
      <c r="AW3663" s="12">
        <v>-6.5164264051499314</v>
      </c>
    </row>
    <row r="3664" spans="46:49" x14ac:dyDescent="0.2">
      <c r="AT3664">
        <v>3657</v>
      </c>
      <c r="AU3664" s="12">
        <v>2.0639080302898889</v>
      </c>
      <c r="AV3664" s="12">
        <v>-9.6265513490497359</v>
      </c>
      <c r="AW3664" s="12">
        <v>-0.72967457003314284</v>
      </c>
    </row>
    <row r="3665" spans="46:49" x14ac:dyDescent="0.2">
      <c r="AT3665">
        <v>3658</v>
      </c>
      <c r="AU3665" s="12">
        <v>-2.6916915055710966</v>
      </c>
      <c r="AV3665" s="12">
        <v>-8.0604278711987014</v>
      </c>
      <c r="AW3665" s="12">
        <v>-7.5924408119757816</v>
      </c>
    </row>
    <row r="3666" spans="46:49" x14ac:dyDescent="0.2">
      <c r="AT3666">
        <v>3659</v>
      </c>
      <c r="AU3666" s="12">
        <v>1.6943164817562608</v>
      </c>
      <c r="AV3666" s="12">
        <v>-0.44318875739237218</v>
      </c>
      <c r="AW3666" s="12">
        <v>-7.9782794762852394</v>
      </c>
    </row>
    <row r="3667" spans="46:49" x14ac:dyDescent="0.2">
      <c r="AT3667">
        <v>3660</v>
      </c>
      <c r="AU3667" s="12">
        <v>-6.5241149328303409</v>
      </c>
      <c r="AV3667" s="12">
        <v>-47.327481916145906</v>
      </c>
      <c r="AW3667" s="12">
        <v>17.553904737512639</v>
      </c>
    </row>
    <row r="3668" spans="46:49" x14ac:dyDescent="0.2">
      <c r="AT3668">
        <v>3661</v>
      </c>
      <c r="AU3668" s="12">
        <v>-9.6629020997504682</v>
      </c>
      <c r="AV3668" s="12">
        <v>-5.3066954436940534</v>
      </c>
      <c r="AW3668" s="12">
        <v>3.4109142540452213</v>
      </c>
    </row>
    <row r="3669" spans="46:49" x14ac:dyDescent="0.2">
      <c r="AT3669">
        <v>3662</v>
      </c>
      <c r="AU3669" s="12">
        <v>-2.4953011145087407</v>
      </c>
      <c r="AV3669" s="12">
        <v>-34.801768923866739</v>
      </c>
      <c r="AW3669" s="12">
        <v>-29.332085349241638</v>
      </c>
    </row>
    <row r="3670" spans="46:49" x14ac:dyDescent="0.2">
      <c r="AT3670">
        <v>3663</v>
      </c>
      <c r="AU3670" s="12">
        <v>-16.599862823346349</v>
      </c>
      <c r="AV3670" s="12">
        <v>-9.2392827554726047</v>
      </c>
      <c r="AW3670" s="12">
        <v>-13.788049664561182</v>
      </c>
    </row>
    <row r="3671" spans="46:49" x14ac:dyDescent="0.2">
      <c r="AT3671">
        <v>3664</v>
      </c>
      <c r="AU3671" s="12">
        <v>-0.86335090153505267</v>
      </c>
      <c r="AV3671" s="12">
        <v>78.0995588067629</v>
      </c>
      <c r="AW3671" s="12">
        <v>-3.0250814080170563</v>
      </c>
    </row>
    <row r="3672" spans="46:49" x14ac:dyDescent="0.2">
      <c r="AT3672">
        <v>3665</v>
      </c>
      <c r="AU3672" s="12">
        <v>-2.4166470432416451</v>
      </c>
      <c r="AV3672" s="12">
        <v>-17.694130377996053</v>
      </c>
      <c r="AW3672" s="12">
        <v>8.4464695529573834</v>
      </c>
    </row>
    <row r="3673" spans="46:49" x14ac:dyDescent="0.2">
      <c r="AT3673">
        <v>3666</v>
      </c>
      <c r="AU3673" s="12">
        <v>-5.3440808680107361</v>
      </c>
      <c r="AV3673" s="12">
        <v>11.683817857565865</v>
      </c>
      <c r="AW3673" s="12">
        <v>10.354652872758207</v>
      </c>
    </row>
    <row r="3674" spans="46:49" x14ac:dyDescent="0.2">
      <c r="AT3674">
        <v>3667</v>
      </c>
      <c r="AU3674" s="12">
        <v>4.7544237718745448</v>
      </c>
      <c r="AV3674" s="12">
        <v>12.801609384022846</v>
      </c>
      <c r="AW3674" s="12">
        <v>-18.836249597788733</v>
      </c>
    </row>
    <row r="3675" spans="46:49" x14ac:dyDescent="0.2">
      <c r="AT3675">
        <v>3668</v>
      </c>
      <c r="AU3675" s="12">
        <v>-5.0911575150348618</v>
      </c>
      <c r="AV3675" s="12">
        <v>-9.019966681881785</v>
      </c>
      <c r="AW3675" s="12">
        <v>-1.4899462603002915</v>
      </c>
    </row>
    <row r="3676" spans="46:49" x14ac:dyDescent="0.2">
      <c r="AT3676">
        <v>3669</v>
      </c>
      <c r="AU3676" s="12">
        <v>2.4290145651200987</v>
      </c>
      <c r="AV3676" s="12">
        <v>-14.715302226556537</v>
      </c>
      <c r="AW3676" s="12">
        <v>-12.825204083851277</v>
      </c>
    </row>
    <row r="3677" spans="46:49" x14ac:dyDescent="0.2">
      <c r="AT3677">
        <v>3670</v>
      </c>
      <c r="AU3677" s="12">
        <v>-0.2905089758260011</v>
      </c>
      <c r="AV3677" s="12">
        <v>-3.4758801775459349</v>
      </c>
      <c r="AW3677" s="12">
        <v>-31.347100960366941</v>
      </c>
    </row>
    <row r="3678" spans="46:49" x14ac:dyDescent="0.2">
      <c r="AT3678">
        <v>3671</v>
      </c>
      <c r="AU3678" s="12">
        <v>13.08543370500529</v>
      </c>
      <c r="AV3678" s="12">
        <v>8.5896457009041214</v>
      </c>
      <c r="AW3678" s="12">
        <v>2.6585810614237011</v>
      </c>
    </row>
    <row r="3679" spans="46:49" x14ac:dyDescent="0.2">
      <c r="AT3679">
        <v>3672</v>
      </c>
      <c r="AU3679" s="12">
        <v>-3.3820074811598868</v>
      </c>
      <c r="AV3679" s="12">
        <v>13.703086488266091</v>
      </c>
      <c r="AW3679" s="12">
        <v>6.2352148069868356</v>
      </c>
    </row>
    <row r="3680" spans="46:49" x14ac:dyDescent="0.2">
      <c r="AT3680">
        <v>3673</v>
      </c>
      <c r="AU3680" s="12">
        <v>-7.3473545140758301</v>
      </c>
      <c r="AV3680" s="12">
        <v>27.857728730256678</v>
      </c>
      <c r="AW3680" s="12">
        <v>35.739733033442945</v>
      </c>
    </row>
    <row r="3681" spans="46:49" x14ac:dyDescent="0.2">
      <c r="AT3681">
        <v>3674</v>
      </c>
      <c r="AU3681" s="12">
        <v>-6.5077090527213892</v>
      </c>
      <c r="AV3681" s="12">
        <v>-10.636446263779765</v>
      </c>
      <c r="AW3681" s="12">
        <v>-22.589056937445093</v>
      </c>
    </row>
    <row r="3682" spans="46:49" x14ac:dyDescent="0.2">
      <c r="AT3682">
        <v>3675</v>
      </c>
      <c r="AU3682" s="12">
        <v>0.44261120396070269</v>
      </c>
      <c r="AV3682" s="12">
        <v>-0.34853401315309873</v>
      </c>
      <c r="AW3682" s="12">
        <v>-12.96724394825727</v>
      </c>
    </row>
    <row r="3683" spans="46:49" x14ac:dyDescent="0.2">
      <c r="AT3683">
        <v>3676</v>
      </c>
      <c r="AU3683" s="12">
        <v>-1.8303201271134273</v>
      </c>
      <c r="AV3683" s="12">
        <v>5.5295870401539338</v>
      </c>
      <c r="AW3683" s="12">
        <v>2.4606691512120644E-2</v>
      </c>
    </row>
    <row r="3684" spans="46:49" x14ac:dyDescent="0.2">
      <c r="AT3684">
        <v>3677</v>
      </c>
      <c r="AU3684" s="12">
        <v>-0.75327596683118636</v>
      </c>
      <c r="AV3684" s="12">
        <v>-6.6808100748862325</v>
      </c>
      <c r="AW3684" s="12">
        <v>7.5057428771291645</v>
      </c>
    </row>
    <row r="3685" spans="46:49" x14ac:dyDescent="0.2">
      <c r="AT3685">
        <v>3678</v>
      </c>
      <c r="AU3685" s="12">
        <v>2.4317533347544766</v>
      </c>
      <c r="AV3685" s="12">
        <v>-16.19384635657989</v>
      </c>
      <c r="AW3685" s="12">
        <v>6.1436499796942936</v>
      </c>
    </row>
    <row r="3686" spans="46:49" x14ac:dyDescent="0.2">
      <c r="AT3686">
        <v>3679</v>
      </c>
      <c r="AU3686" s="12">
        <v>-26.630124667952675</v>
      </c>
      <c r="AV3686" s="12">
        <v>29.583282864195699</v>
      </c>
      <c r="AW3686" s="12">
        <v>10.40168786377753</v>
      </c>
    </row>
    <row r="3687" spans="46:49" x14ac:dyDescent="0.2">
      <c r="AT3687">
        <v>3680</v>
      </c>
      <c r="AU3687" s="12">
        <v>2.5300886040593698</v>
      </c>
      <c r="AV3687" s="12">
        <v>-5.5718696377277306</v>
      </c>
      <c r="AW3687" s="12">
        <v>-4.7515219994490456</v>
      </c>
    </row>
    <row r="3688" spans="46:49" x14ac:dyDescent="0.2">
      <c r="AT3688">
        <v>3681</v>
      </c>
      <c r="AU3688" s="12">
        <v>-14.157401070711032</v>
      </c>
      <c r="AV3688" s="12">
        <v>25.149136531582471</v>
      </c>
      <c r="AW3688" s="12">
        <v>-1.8107155822433842</v>
      </c>
    </row>
    <row r="3689" spans="46:49" x14ac:dyDescent="0.2">
      <c r="AT3689">
        <v>3682</v>
      </c>
      <c r="AU3689" s="12">
        <v>-89.268319189362828</v>
      </c>
      <c r="AV3689" s="12">
        <v>-37.422027084305007</v>
      </c>
      <c r="AW3689" s="12">
        <v>35.641812360434699</v>
      </c>
    </row>
    <row r="3690" spans="46:49" x14ac:dyDescent="0.2">
      <c r="AT3690">
        <v>3683</v>
      </c>
      <c r="AU3690" s="12">
        <v>-9.2634166142135879</v>
      </c>
      <c r="AV3690" s="12">
        <v>-3.0433724647376814</v>
      </c>
      <c r="AW3690" s="12">
        <v>5.3817653502006664</v>
      </c>
    </row>
    <row r="3691" spans="46:49" x14ac:dyDescent="0.2">
      <c r="AT3691">
        <v>3684</v>
      </c>
      <c r="AU3691" s="12">
        <v>-1.8165123054711925</v>
      </c>
      <c r="AV3691" s="12">
        <v>-20.608726856357517</v>
      </c>
      <c r="AW3691" s="12">
        <v>-17.9893601308165</v>
      </c>
    </row>
    <row r="3692" spans="46:49" x14ac:dyDescent="0.2">
      <c r="AT3692">
        <v>3685</v>
      </c>
      <c r="AU3692" s="12">
        <v>-4.0172813172605757</v>
      </c>
      <c r="AV3692" s="12">
        <v>-4.173422679983454</v>
      </c>
      <c r="AW3692" s="12">
        <v>-1.5245874716707315</v>
      </c>
    </row>
    <row r="3693" spans="46:49" x14ac:dyDescent="0.2">
      <c r="AT3693">
        <v>3686</v>
      </c>
      <c r="AU3693" s="12">
        <v>1.2082742061829925</v>
      </c>
      <c r="AV3693" s="12">
        <v>5.959199150360166</v>
      </c>
      <c r="AW3693" s="12">
        <v>-6.0009166512063778</v>
      </c>
    </row>
    <row r="3694" spans="46:49" x14ac:dyDescent="0.2">
      <c r="AT3694">
        <v>3687</v>
      </c>
      <c r="AU3694" s="12">
        <v>-0.42482859935655093</v>
      </c>
      <c r="AV3694" s="12">
        <v>21.787429586031681</v>
      </c>
      <c r="AW3694" s="12">
        <v>-14.048173285955521</v>
      </c>
    </row>
    <row r="3695" spans="46:49" x14ac:dyDescent="0.2">
      <c r="AT3695">
        <v>3688</v>
      </c>
      <c r="AU3695" s="12">
        <v>7.7571995811878169</v>
      </c>
      <c r="AV3695" s="12">
        <v>-3.3089481457710712</v>
      </c>
      <c r="AW3695" s="12">
        <v>4.9241994309536352</v>
      </c>
    </row>
    <row r="3696" spans="46:49" x14ac:dyDescent="0.2">
      <c r="AT3696">
        <v>3689</v>
      </c>
      <c r="AU3696" s="12">
        <v>-4.2293401200139078</v>
      </c>
      <c r="AV3696" s="12">
        <v>-3.3968800451712347</v>
      </c>
      <c r="AW3696" s="12">
        <v>6.106315604579418</v>
      </c>
    </row>
    <row r="3697" spans="46:49" x14ac:dyDescent="0.2">
      <c r="AT3697">
        <v>3690</v>
      </c>
      <c r="AU3697" s="12">
        <v>1.8278288721791596</v>
      </c>
      <c r="AV3697" s="12">
        <v>-1.2602710807163322</v>
      </c>
      <c r="AW3697" s="12">
        <v>-2.9806062813937819</v>
      </c>
    </row>
    <row r="3698" spans="46:49" x14ac:dyDescent="0.2">
      <c r="AT3698">
        <v>3691</v>
      </c>
      <c r="AU3698" s="12">
        <v>3.8133798340434222</v>
      </c>
      <c r="AV3698" s="12">
        <v>4.3958151451898306</v>
      </c>
      <c r="AW3698" s="12">
        <v>-7.1832348516515339</v>
      </c>
    </row>
    <row r="3699" spans="46:49" x14ac:dyDescent="0.2">
      <c r="AT3699">
        <v>3692</v>
      </c>
      <c r="AU3699" s="12">
        <v>-0.44911026009421656</v>
      </c>
      <c r="AV3699" s="12">
        <v>0.32502559739585873</v>
      </c>
      <c r="AW3699" s="12">
        <v>-20.734189353911074</v>
      </c>
    </row>
    <row r="3700" spans="46:49" x14ac:dyDescent="0.2">
      <c r="AT3700">
        <v>3693</v>
      </c>
      <c r="AU3700" s="12">
        <v>0.26807405569804243</v>
      </c>
      <c r="AV3700" s="12">
        <v>-10.71494090584088</v>
      </c>
      <c r="AW3700" s="12">
        <v>15.482261877960712</v>
      </c>
    </row>
    <row r="3701" spans="46:49" x14ac:dyDescent="0.2">
      <c r="AT3701">
        <v>3694</v>
      </c>
      <c r="AU3701" s="12">
        <v>-1.5837476024714621</v>
      </c>
      <c r="AV3701" s="12">
        <v>-4.4972269209463569</v>
      </c>
      <c r="AW3701" s="12">
        <v>34.973147438329612</v>
      </c>
    </row>
    <row r="3702" spans="46:49" x14ac:dyDescent="0.2">
      <c r="AT3702">
        <v>3695</v>
      </c>
      <c r="AU3702" s="12">
        <v>-8.0055773317337362</v>
      </c>
      <c r="AV3702" s="12">
        <v>-18.716740631860812</v>
      </c>
      <c r="AW3702" s="12">
        <v>-13.579539332596253</v>
      </c>
    </row>
    <row r="3703" spans="46:49" x14ac:dyDescent="0.2">
      <c r="AT3703">
        <v>3696</v>
      </c>
      <c r="AU3703" s="12">
        <v>-0.22439042654823435</v>
      </c>
      <c r="AV3703" s="12">
        <v>-16.089911807860759</v>
      </c>
      <c r="AW3703" s="12">
        <v>10.594995209903095</v>
      </c>
    </row>
    <row r="3704" spans="46:49" x14ac:dyDescent="0.2">
      <c r="AT3704">
        <v>3697</v>
      </c>
      <c r="AU3704" s="12">
        <v>-8.9397128110362676</v>
      </c>
      <c r="AV3704" s="12">
        <v>7.5019681877220199</v>
      </c>
      <c r="AW3704" s="12">
        <v>7.790472696246475</v>
      </c>
    </row>
    <row r="3705" spans="46:49" x14ac:dyDescent="0.2">
      <c r="AT3705">
        <v>3698</v>
      </c>
      <c r="AU3705" s="12">
        <v>-48.206598584266132</v>
      </c>
      <c r="AV3705" s="12">
        <v>0.2335958203854886</v>
      </c>
      <c r="AW3705" s="12">
        <v>-0.64943715276196801</v>
      </c>
    </row>
    <row r="3706" spans="46:49" x14ac:dyDescent="0.2">
      <c r="AT3706">
        <v>3699</v>
      </c>
      <c r="AU3706" s="12">
        <v>-40.024599497077048</v>
      </c>
      <c r="AV3706" s="12">
        <v>-14.792129508034582</v>
      </c>
      <c r="AW3706" s="12">
        <v>6.6570675552358987</v>
      </c>
    </row>
    <row r="3707" spans="46:49" x14ac:dyDescent="0.2">
      <c r="AT3707">
        <v>3700</v>
      </c>
      <c r="AU3707" s="12">
        <v>8.1137285440477935</v>
      </c>
      <c r="AV3707" s="12">
        <v>0.8257043766265888</v>
      </c>
      <c r="AW3707" s="12">
        <v>-61.559700664649164</v>
      </c>
    </row>
    <row r="3708" spans="46:49" x14ac:dyDescent="0.2">
      <c r="AT3708">
        <v>3701</v>
      </c>
      <c r="AU3708" s="12">
        <v>-2.9237031153990478</v>
      </c>
      <c r="AV3708" s="12">
        <v>9.125403964158961</v>
      </c>
      <c r="AW3708" s="12">
        <v>-9.5593340155354287</v>
      </c>
    </row>
    <row r="3709" spans="46:49" x14ac:dyDescent="0.2">
      <c r="AT3709">
        <v>3702</v>
      </c>
      <c r="AU3709" s="12">
        <v>-95.18667452893969</v>
      </c>
      <c r="AV3709" s="12">
        <v>1.8207274069507611</v>
      </c>
      <c r="AW3709" s="12">
        <v>-16.841274128394041</v>
      </c>
    </row>
    <row r="3710" spans="46:49" x14ac:dyDescent="0.2">
      <c r="AT3710">
        <v>3703</v>
      </c>
      <c r="AU3710" s="12">
        <v>0.5299344762080207</v>
      </c>
      <c r="AV3710" s="12">
        <v>-8.6569014376976128</v>
      </c>
      <c r="AW3710" s="12">
        <v>-23.717365815415096</v>
      </c>
    </row>
    <row r="3711" spans="46:49" x14ac:dyDescent="0.2">
      <c r="AT3711">
        <v>3704</v>
      </c>
      <c r="AU3711" s="12">
        <v>-1.2439310461714093</v>
      </c>
      <c r="AV3711" s="12">
        <v>15.901095193275555</v>
      </c>
      <c r="AW3711" s="12">
        <v>-1.0737830055574327</v>
      </c>
    </row>
    <row r="3712" spans="46:49" x14ac:dyDescent="0.2">
      <c r="AT3712">
        <v>3705</v>
      </c>
      <c r="AU3712" s="12">
        <v>-9.529445211880919</v>
      </c>
      <c r="AV3712" s="12">
        <v>-21.771908068285544</v>
      </c>
      <c r="AW3712" s="12">
        <v>-22.455054947511556</v>
      </c>
    </row>
    <row r="3713" spans="46:49" x14ac:dyDescent="0.2">
      <c r="AT3713">
        <v>3706</v>
      </c>
      <c r="AU3713" s="12">
        <v>-41.23860341883622</v>
      </c>
      <c r="AV3713" s="12">
        <v>-32.627778835344131</v>
      </c>
      <c r="AW3713" s="12">
        <v>-27.528077759035462</v>
      </c>
    </row>
    <row r="3714" spans="46:49" x14ac:dyDescent="0.2">
      <c r="AT3714">
        <v>3707</v>
      </c>
      <c r="AU3714" s="12">
        <v>2.1291711962309137</v>
      </c>
      <c r="AV3714" s="12">
        <v>2.0792980998387764</v>
      </c>
      <c r="AW3714" s="12">
        <v>-2.110168418428044</v>
      </c>
    </row>
    <row r="3715" spans="46:49" x14ac:dyDescent="0.2">
      <c r="AT3715">
        <v>3708</v>
      </c>
      <c r="AU3715" s="12">
        <v>-2.1229684674112486</v>
      </c>
      <c r="AV3715" s="12">
        <v>-12.48257044638728</v>
      </c>
      <c r="AW3715" s="12">
        <v>-4.5466424870122228</v>
      </c>
    </row>
    <row r="3716" spans="46:49" x14ac:dyDescent="0.2">
      <c r="AT3716">
        <v>3709</v>
      </c>
      <c r="AU3716" s="12">
        <v>-7.7105707314107846E-2</v>
      </c>
      <c r="AV3716" s="12">
        <v>1.3431105392779956</v>
      </c>
      <c r="AW3716" s="12">
        <v>-1.0686531645867923</v>
      </c>
    </row>
    <row r="3717" spans="46:49" x14ac:dyDescent="0.2">
      <c r="AT3717">
        <v>3710</v>
      </c>
      <c r="AU3717" s="12">
        <v>-4.1034917654938008</v>
      </c>
      <c r="AV3717" s="12">
        <v>5.2031777288153727</v>
      </c>
      <c r="AW3717" s="12">
        <v>-8.6267736374348338</v>
      </c>
    </row>
    <row r="3718" spans="46:49" x14ac:dyDescent="0.2">
      <c r="AT3718">
        <v>3711</v>
      </c>
      <c r="AU3718" s="12">
        <v>2.855727837782176</v>
      </c>
      <c r="AV3718" s="12">
        <v>0.60815889664712697</v>
      </c>
      <c r="AW3718" s="12">
        <v>0.3115071777044357</v>
      </c>
    </row>
    <row r="3719" spans="46:49" x14ac:dyDescent="0.2">
      <c r="AT3719">
        <v>3712</v>
      </c>
      <c r="AU3719" s="12">
        <v>0.29673139782885227</v>
      </c>
      <c r="AV3719" s="12">
        <v>2.2858744189049069</v>
      </c>
      <c r="AW3719" s="12">
        <v>-2.2252529544608315</v>
      </c>
    </row>
    <row r="3720" spans="46:49" x14ac:dyDescent="0.2">
      <c r="AT3720">
        <v>3713</v>
      </c>
      <c r="AU3720" s="12">
        <v>-2.9758076107878977</v>
      </c>
      <c r="AV3720" s="12">
        <v>0.17531392957181013</v>
      </c>
      <c r="AW3720" s="12">
        <v>1.5039014286495489</v>
      </c>
    </row>
    <row r="3721" spans="46:49" x14ac:dyDescent="0.2">
      <c r="AT3721">
        <v>3714</v>
      </c>
      <c r="AU3721" s="12">
        <v>4.1577796269853948</v>
      </c>
      <c r="AV3721" s="12">
        <v>-27.815622383156342</v>
      </c>
      <c r="AW3721" s="12">
        <v>-12.407454486178468</v>
      </c>
    </row>
    <row r="3722" spans="46:49" x14ac:dyDescent="0.2">
      <c r="AT3722">
        <v>3715</v>
      </c>
      <c r="AU3722" s="12">
        <v>-4.2735613767643192</v>
      </c>
      <c r="AV3722" s="12">
        <v>18.129564869513892</v>
      </c>
      <c r="AW3722" s="12">
        <v>2.8326919821047363</v>
      </c>
    </row>
    <row r="3723" spans="46:49" x14ac:dyDescent="0.2">
      <c r="AT3723">
        <v>3716</v>
      </c>
      <c r="AU3723" s="12">
        <v>-9.0595181038644199</v>
      </c>
      <c r="AV3723" s="12">
        <v>10.540437736723529</v>
      </c>
      <c r="AW3723" s="12">
        <v>-32.493528660805893</v>
      </c>
    </row>
    <row r="3724" spans="46:49" x14ac:dyDescent="0.2">
      <c r="AT3724">
        <v>3717</v>
      </c>
      <c r="AU3724" s="12">
        <v>8.5603884694490358</v>
      </c>
      <c r="AV3724" s="12">
        <v>-14.425795658452232</v>
      </c>
      <c r="AW3724" s="12">
        <v>-1.5912549037532808</v>
      </c>
    </row>
    <row r="3725" spans="46:49" x14ac:dyDescent="0.2">
      <c r="AT3725">
        <v>3718</v>
      </c>
      <c r="AU3725" s="12">
        <v>-1.8849323991973117</v>
      </c>
      <c r="AV3725" s="12">
        <v>-8.1916893677211196</v>
      </c>
      <c r="AW3725" s="12">
        <v>31.247118031843055</v>
      </c>
    </row>
    <row r="3726" spans="46:49" x14ac:dyDescent="0.2">
      <c r="AT3726">
        <v>3719</v>
      </c>
      <c r="AU3726" s="12">
        <v>-3.5197625879640162</v>
      </c>
      <c r="AV3726" s="12">
        <v>10.673450923914599</v>
      </c>
      <c r="AW3726" s="12">
        <v>3.3505346040046167</v>
      </c>
    </row>
    <row r="3727" spans="46:49" x14ac:dyDescent="0.2">
      <c r="AT3727">
        <v>3720</v>
      </c>
      <c r="AU3727" s="12">
        <v>-13.797824766945501</v>
      </c>
      <c r="AV3727" s="12">
        <v>-36.321354383321236</v>
      </c>
      <c r="AW3727" s="12">
        <v>2.1676288958964571</v>
      </c>
    </row>
    <row r="3728" spans="46:49" x14ac:dyDescent="0.2">
      <c r="AT3728">
        <v>3721</v>
      </c>
      <c r="AU3728" s="12">
        <v>13.028129457503784</v>
      </c>
      <c r="AV3728" s="12">
        <v>7.7496062704570452</v>
      </c>
      <c r="AW3728" s="12">
        <v>24.087461423795922</v>
      </c>
    </row>
    <row r="3729" spans="46:49" x14ac:dyDescent="0.2">
      <c r="AT3729">
        <v>3722</v>
      </c>
      <c r="AU3729" s="12">
        <v>0.78778892395025879</v>
      </c>
      <c r="AV3729" s="12">
        <v>-7.4041143775183675</v>
      </c>
      <c r="AW3729" s="12">
        <v>-25.138209055211796</v>
      </c>
    </row>
    <row r="3730" spans="46:49" x14ac:dyDescent="0.2">
      <c r="AT3730">
        <v>3723</v>
      </c>
      <c r="AU3730" s="12">
        <v>6.0846914802713679</v>
      </c>
      <c r="AV3730" s="12">
        <v>6.511376857132948</v>
      </c>
      <c r="AW3730" s="12">
        <v>32.580828217789161</v>
      </c>
    </row>
    <row r="3731" spans="46:49" x14ac:dyDescent="0.2">
      <c r="AT3731">
        <v>3724</v>
      </c>
      <c r="AU3731" s="12">
        <v>2.1083644924074547</v>
      </c>
      <c r="AV3731" s="12">
        <v>-2.3206735546613309</v>
      </c>
      <c r="AW3731" s="12">
        <v>22.30630563371772</v>
      </c>
    </row>
    <row r="3732" spans="46:49" x14ac:dyDescent="0.2">
      <c r="AT3732">
        <v>3725</v>
      </c>
      <c r="AU3732" s="12">
        <v>-6.3699236208788674</v>
      </c>
      <c r="AV3732" s="12">
        <v>-1.8223968680229654</v>
      </c>
      <c r="AW3732" s="12">
        <v>-39.272347582156968</v>
      </c>
    </row>
    <row r="3733" spans="46:49" x14ac:dyDescent="0.2">
      <c r="AT3733">
        <v>3726</v>
      </c>
      <c r="AU3733" s="12">
        <v>17.481102753801029</v>
      </c>
      <c r="AV3733" s="12">
        <v>-14.276281610710914</v>
      </c>
      <c r="AW3733" s="12">
        <v>24.827997498706363</v>
      </c>
    </row>
    <row r="3734" spans="46:49" x14ac:dyDescent="0.2">
      <c r="AT3734">
        <v>3727</v>
      </c>
      <c r="AU3734" s="12">
        <v>-4.0565885180849257</v>
      </c>
      <c r="AV3734" s="12">
        <v>-4.1509646405917522</v>
      </c>
      <c r="AW3734" s="12">
        <v>-0.27795129053475692</v>
      </c>
    </row>
    <row r="3735" spans="46:49" x14ac:dyDescent="0.2">
      <c r="AT3735">
        <v>3728</v>
      </c>
      <c r="AU3735" s="12">
        <v>6.0809302267879017</v>
      </c>
      <c r="AV3735" s="12">
        <v>24.479567550062264</v>
      </c>
      <c r="AW3735" s="12">
        <v>-36.540724610263403</v>
      </c>
    </row>
    <row r="3736" spans="46:49" x14ac:dyDescent="0.2">
      <c r="AT3736">
        <v>3729</v>
      </c>
      <c r="AU3736" s="12">
        <v>-12.986404498565962</v>
      </c>
      <c r="AV3736" s="12">
        <v>29.548274075347781</v>
      </c>
      <c r="AW3736" s="12">
        <v>-0.80894952193719405</v>
      </c>
    </row>
    <row r="3737" spans="46:49" x14ac:dyDescent="0.2">
      <c r="AT3737">
        <v>3730</v>
      </c>
      <c r="AU3737" s="12">
        <v>-0.93738580786111669</v>
      </c>
      <c r="AV3737" s="12">
        <v>-3.4349155501471209</v>
      </c>
      <c r="AW3737" s="12">
        <v>-2.9416635685635941</v>
      </c>
    </row>
    <row r="3738" spans="46:49" x14ac:dyDescent="0.2">
      <c r="AT3738">
        <v>3731</v>
      </c>
      <c r="AU3738" s="12">
        <v>-2.9314458850313128</v>
      </c>
      <c r="AV3738" s="12">
        <v>0.8681304725474428</v>
      </c>
      <c r="AW3738" s="12">
        <v>13.078147988103806</v>
      </c>
    </row>
    <row r="3739" spans="46:49" x14ac:dyDescent="0.2">
      <c r="AT3739">
        <v>3732</v>
      </c>
      <c r="AU3739" s="12">
        <v>-3.8862043936641859</v>
      </c>
      <c r="AV3739" s="12">
        <v>-11.496387548507496</v>
      </c>
      <c r="AW3739" s="12">
        <v>21.604687362581192</v>
      </c>
    </row>
    <row r="3740" spans="46:49" x14ac:dyDescent="0.2">
      <c r="AT3740">
        <v>3733</v>
      </c>
      <c r="AU3740" s="12">
        <v>-13.932218207658503</v>
      </c>
      <c r="AV3740" s="12">
        <v>-46.875970379417218</v>
      </c>
      <c r="AW3740" s="12">
        <v>21.786774713537241</v>
      </c>
    </row>
    <row r="3741" spans="46:49" x14ac:dyDescent="0.2">
      <c r="AT3741">
        <v>3734</v>
      </c>
      <c r="AU3741" s="12">
        <v>-8.0776783306165107</v>
      </c>
      <c r="AV3741" s="12">
        <v>-19.940743324121115</v>
      </c>
      <c r="AW3741" s="12">
        <v>-12.290981727799959</v>
      </c>
    </row>
    <row r="3742" spans="46:49" x14ac:dyDescent="0.2">
      <c r="AT3742">
        <v>3735</v>
      </c>
      <c r="AU3742" s="12">
        <v>-2.4284004207733827</v>
      </c>
      <c r="AV3742" s="12">
        <v>-7.8554948006838234</v>
      </c>
      <c r="AW3742" s="12">
        <v>-15.106370357609519</v>
      </c>
    </row>
    <row r="3743" spans="46:49" x14ac:dyDescent="0.2">
      <c r="AT3743">
        <v>3736</v>
      </c>
      <c r="AU3743" s="12">
        <v>-1.4018153732070224</v>
      </c>
      <c r="AV3743" s="12">
        <v>-47.884527720602719</v>
      </c>
      <c r="AW3743" s="12">
        <v>-16.278532300132024</v>
      </c>
    </row>
    <row r="3744" spans="46:49" x14ac:dyDescent="0.2">
      <c r="AT3744">
        <v>3737</v>
      </c>
      <c r="AU3744" s="12">
        <v>-3.0800270458403496</v>
      </c>
      <c r="AV3744" s="12">
        <v>1.4342746651693339</v>
      </c>
      <c r="AW3744" s="12">
        <v>-16.56512266000864</v>
      </c>
    </row>
    <row r="3745" spans="46:49" x14ac:dyDescent="0.2">
      <c r="AT3745">
        <v>3738</v>
      </c>
      <c r="AU3745" s="12">
        <v>-2.8044787843953936</v>
      </c>
      <c r="AV3745" s="12">
        <v>2.4581008450295503</v>
      </c>
      <c r="AW3745" s="12">
        <v>-25.610609585758787</v>
      </c>
    </row>
    <row r="3746" spans="46:49" x14ac:dyDescent="0.2">
      <c r="AT3746">
        <v>3739</v>
      </c>
      <c r="AU3746" s="12">
        <v>9.6248097609358235E-2</v>
      </c>
      <c r="AV3746" s="12">
        <v>-18.685871411361958</v>
      </c>
      <c r="AW3746" s="12">
        <v>-10.70040924611267</v>
      </c>
    </row>
    <row r="3747" spans="46:49" x14ac:dyDescent="0.2">
      <c r="AT3747">
        <v>3740</v>
      </c>
      <c r="AU3747" s="12">
        <v>8.3956906604072294</v>
      </c>
      <c r="AV3747" s="12">
        <v>-5.6850258601046422</v>
      </c>
      <c r="AW3747" s="12">
        <v>22.41678728708651</v>
      </c>
    </row>
    <row r="3748" spans="46:49" x14ac:dyDescent="0.2">
      <c r="AT3748">
        <v>3741</v>
      </c>
      <c r="AU3748" s="12">
        <v>-3.5981638185913725</v>
      </c>
      <c r="AV3748" s="12">
        <v>-36.117281019533955</v>
      </c>
      <c r="AW3748" s="12">
        <v>-5.4114445328971073</v>
      </c>
    </row>
    <row r="3749" spans="46:49" x14ac:dyDescent="0.2">
      <c r="AT3749">
        <v>3742</v>
      </c>
      <c r="AU3749" s="12">
        <v>1.6424330970725975</v>
      </c>
      <c r="AV3749" s="12">
        <v>-6.7232381512478208</v>
      </c>
      <c r="AW3749" s="12">
        <v>-33.305415609590618</v>
      </c>
    </row>
    <row r="3750" spans="46:49" x14ac:dyDescent="0.2">
      <c r="AT3750">
        <v>3743</v>
      </c>
      <c r="AU3750" s="12">
        <v>-6.8420634067564627</v>
      </c>
      <c r="AV3750" s="12">
        <v>3.260709483029121</v>
      </c>
      <c r="AW3750" s="12">
        <v>-18.112859325774416</v>
      </c>
    </row>
    <row r="3751" spans="46:49" x14ac:dyDescent="0.2">
      <c r="AT3751">
        <v>3744</v>
      </c>
      <c r="AU3751" s="12">
        <v>-0.62865326692186041</v>
      </c>
      <c r="AV3751" s="12">
        <v>10.993247746899002</v>
      </c>
      <c r="AW3751" s="12">
        <v>-19.244521763286524</v>
      </c>
    </row>
    <row r="3752" spans="46:49" x14ac:dyDescent="0.2">
      <c r="AT3752">
        <v>3745</v>
      </c>
      <c r="AU3752" s="12">
        <v>-4.007498030003573</v>
      </c>
      <c r="AV3752" s="12">
        <v>-8.402742753448015</v>
      </c>
      <c r="AW3752" s="12">
        <v>9.4916952074553151</v>
      </c>
    </row>
    <row r="3753" spans="46:49" x14ac:dyDescent="0.2">
      <c r="AT3753">
        <v>3746</v>
      </c>
      <c r="AU3753" s="12">
        <v>-8.9076924640863897</v>
      </c>
      <c r="AV3753" s="12">
        <v>-5.5937395090541768</v>
      </c>
      <c r="AW3753" s="12">
        <v>-2.667120166960955</v>
      </c>
    </row>
    <row r="3754" spans="46:49" x14ac:dyDescent="0.2">
      <c r="AT3754">
        <v>3747</v>
      </c>
      <c r="AU3754" s="12">
        <v>7.2435845005413313</v>
      </c>
      <c r="AV3754" s="12">
        <v>-14.995563056919192</v>
      </c>
      <c r="AW3754" s="12">
        <v>-3.0583066070703833</v>
      </c>
    </row>
    <row r="3755" spans="46:49" x14ac:dyDescent="0.2">
      <c r="AT3755">
        <v>3748</v>
      </c>
      <c r="AU3755" s="12">
        <v>-7.0274728344586919</v>
      </c>
      <c r="AV3755" s="12">
        <v>7.6709581305883798</v>
      </c>
      <c r="AW3755" s="12">
        <v>7.019935535038921</v>
      </c>
    </row>
    <row r="3756" spans="46:49" x14ac:dyDescent="0.2">
      <c r="AT3756">
        <v>3749</v>
      </c>
      <c r="AU3756" s="12">
        <v>4.4902513587859607</v>
      </c>
      <c r="AV3756" s="12">
        <v>-11.502742573399724</v>
      </c>
      <c r="AW3756" s="12">
        <v>-8.4930477491491363</v>
      </c>
    </row>
    <row r="3757" spans="46:49" x14ac:dyDescent="0.2">
      <c r="AT3757">
        <v>3750</v>
      </c>
      <c r="AU3757" s="12">
        <v>-3.4114264357831319</v>
      </c>
      <c r="AV3757" s="12">
        <v>16.421457605601613</v>
      </c>
      <c r="AW3757" s="12">
        <v>-4.8890345592942168</v>
      </c>
    </row>
    <row r="3758" spans="46:49" x14ac:dyDescent="0.2">
      <c r="AT3758">
        <v>3751</v>
      </c>
      <c r="AU3758" s="12">
        <v>2.9778162293920629</v>
      </c>
      <c r="AV3758" s="12">
        <v>3.6094499503831048</v>
      </c>
      <c r="AW3758" s="12">
        <v>-13.252756579047267</v>
      </c>
    </row>
    <row r="3759" spans="46:49" x14ac:dyDescent="0.2">
      <c r="AT3759">
        <v>3752</v>
      </c>
      <c r="AU3759" s="12">
        <v>6.066714657533919</v>
      </c>
      <c r="AV3759" s="12">
        <v>1.0535967527216137</v>
      </c>
      <c r="AW3759" s="12">
        <v>14.558395329238129</v>
      </c>
    </row>
    <row r="3760" spans="46:49" x14ac:dyDescent="0.2">
      <c r="AT3760">
        <v>3753</v>
      </c>
      <c r="AU3760" s="12">
        <v>-3.8321514419876799</v>
      </c>
      <c r="AV3760" s="12">
        <v>-5.9379500055683652</v>
      </c>
      <c r="AW3760" s="12">
        <v>9.0936314112246457</v>
      </c>
    </row>
    <row r="3761" spans="46:49" x14ac:dyDescent="0.2">
      <c r="AT3761">
        <v>3754</v>
      </c>
      <c r="AU3761" s="12">
        <v>-4.5620138883559376</v>
      </c>
      <c r="AV3761" s="12">
        <v>-7.5313279304637284</v>
      </c>
      <c r="AW3761" s="12">
        <v>4.81010556722436</v>
      </c>
    </row>
    <row r="3762" spans="46:49" x14ac:dyDescent="0.2">
      <c r="AT3762">
        <v>3755</v>
      </c>
      <c r="AU3762" s="12">
        <v>-1.9233469455084147</v>
      </c>
      <c r="AV3762" s="12">
        <v>-16.736654275224964</v>
      </c>
      <c r="AW3762" s="12">
        <v>6.0504170931917027</v>
      </c>
    </row>
    <row r="3763" spans="46:49" x14ac:dyDescent="0.2">
      <c r="AT3763">
        <v>3756</v>
      </c>
      <c r="AU3763" s="12">
        <v>1.2646522484479279</v>
      </c>
      <c r="AV3763" s="12">
        <v>-92.026185321383295</v>
      </c>
      <c r="AW3763" s="12">
        <v>29.735994458286058</v>
      </c>
    </row>
    <row r="3764" spans="46:49" x14ac:dyDescent="0.2">
      <c r="AT3764">
        <v>3757</v>
      </c>
      <c r="AU3764" s="12">
        <v>3.1907449928547607</v>
      </c>
      <c r="AV3764" s="12">
        <v>-1.4440333157295078</v>
      </c>
      <c r="AW3764" s="12">
        <v>6.213930457302868</v>
      </c>
    </row>
    <row r="3765" spans="46:49" x14ac:dyDescent="0.2">
      <c r="AT3765">
        <v>3758</v>
      </c>
      <c r="AU3765" s="12">
        <v>-1.1559493914694456</v>
      </c>
      <c r="AV3765" s="12">
        <v>-6.4789313192063158</v>
      </c>
      <c r="AW3765" s="12">
        <v>-7.4631922585736037</v>
      </c>
    </row>
    <row r="3766" spans="46:49" x14ac:dyDescent="0.2">
      <c r="AT3766">
        <v>3759</v>
      </c>
      <c r="AU3766" s="12">
        <v>-0.22447237292151961</v>
      </c>
      <c r="AV3766" s="12">
        <v>11.347978401591957</v>
      </c>
      <c r="AW3766" s="12">
        <v>-10.92358398990142</v>
      </c>
    </row>
    <row r="3767" spans="46:49" x14ac:dyDescent="0.2">
      <c r="AT3767">
        <v>3760</v>
      </c>
      <c r="AU3767" s="12">
        <v>-0.31502375253257175</v>
      </c>
      <c r="AV3767" s="12">
        <v>-7.763322132848514</v>
      </c>
      <c r="AW3767" s="12">
        <v>-0.78699601774265793</v>
      </c>
    </row>
    <row r="3768" spans="46:49" x14ac:dyDescent="0.2">
      <c r="AT3768">
        <v>3761</v>
      </c>
      <c r="AU3768" s="12">
        <v>2.7723478480778465</v>
      </c>
      <c r="AV3768" s="12">
        <v>2.4761438631257064</v>
      </c>
      <c r="AW3768" s="12">
        <v>-2.0394468220866511</v>
      </c>
    </row>
    <row r="3769" spans="46:49" x14ac:dyDescent="0.2">
      <c r="AT3769">
        <v>3762</v>
      </c>
      <c r="AU3769" s="12">
        <v>1.0012432932850357</v>
      </c>
      <c r="AV3769" s="12">
        <v>-36.223643782926594</v>
      </c>
      <c r="AW3769" s="12">
        <v>51.590851302662728</v>
      </c>
    </row>
    <row r="3770" spans="46:49" x14ac:dyDescent="0.2">
      <c r="AT3770">
        <v>3763</v>
      </c>
      <c r="AU3770" s="12">
        <v>-38.056604537669749</v>
      </c>
      <c r="AV3770" s="12">
        <v>-2.8249932468232419</v>
      </c>
      <c r="AW3770" s="12">
        <v>25.668933104292481</v>
      </c>
    </row>
    <row r="3771" spans="46:49" x14ac:dyDescent="0.2">
      <c r="AT3771">
        <v>3764</v>
      </c>
      <c r="AU3771" s="12">
        <v>-11.463303920485947</v>
      </c>
      <c r="AV3771" s="12">
        <v>2.160192461239641</v>
      </c>
      <c r="AW3771" s="12">
        <v>-43.766587314674311</v>
      </c>
    </row>
    <row r="3772" spans="46:49" x14ac:dyDescent="0.2">
      <c r="AT3772">
        <v>3765</v>
      </c>
      <c r="AU3772" s="12">
        <v>1.3325670496099542</v>
      </c>
      <c r="AV3772" s="12">
        <v>-11.201302594965991</v>
      </c>
      <c r="AW3772" s="12">
        <v>-5.0426244816147632</v>
      </c>
    </row>
    <row r="3773" spans="46:49" x14ac:dyDescent="0.2">
      <c r="AT3773">
        <v>3766</v>
      </c>
      <c r="AU3773" s="12">
        <v>4.8950352561163823</v>
      </c>
      <c r="AV3773" s="12">
        <v>3.6759525340307038</v>
      </c>
      <c r="AW3773" s="12">
        <v>19.027502237389722</v>
      </c>
    </row>
    <row r="3774" spans="46:49" x14ac:dyDescent="0.2">
      <c r="AT3774">
        <v>3767</v>
      </c>
      <c r="AU3774" s="12">
        <v>-5.3720061884620414</v>
      </c>
      <c r="AV3774" s="12">
        <v>9.9518723358105117</v>
      </c>
      <c r="AW3774" s="12">
        <v>-20.622138419358095</v>
      </c>
    </row>
    <row r="3775" spans="46:49" x14ac:dyDescent="0.2">
      <c r="AT3775">
        <v>3768</v>
      </c>
      <c r="AU3775" s="12">
        <v>0.75952219947287558</v>
      </c>
      <c r="AV3775" s="12">
        <v>-24.320755392809733</v>
      </c>
      <c r="AW3775" s="12">
        <v>-6.527320765057179</v>
      </c>
    </row>
    <row r="3776" spans="46:49" x14ac:dyDescent="0.2">
      <c r="AT3776">
        <v>3769</v>
      </c>
      <c r="AU3776" s="12">
        <v>-0.51576293145756014</v>
      </c>
      <c r="AV3776" s="12">
        <v>-0.93757939823652225</v>
      </c>
      <c r="AW3776" s="12">
        <v>19.310200283154678</v>
      </c>
    </row>
    <row r="3777" spans="46:49" x14ac:dyDescent="0.2">
      <c r="AT3777">
        <v>3770</v>
      </c>
      <c r="AU3777" s="12">
        <v>-4.66590356454524</v>
      </c>
      <c r="AV3777" s="12">
        <v>37.648984028121532</v>
      </c>
      <c r="AW3777" s="12">
        <v>-1.1023128084519798</v>
      </c>
    </row>
    <row r="3778" spans="46:49" x14ac:dyDescent="0.2">
      <c r="AT3778">
        <v>3771</v>
      </c>
      <c r="AU3778" s="12">
        <v>11.005874717767574</v>
      </c>
      <c r="AV3778" s="12">
        <v>4.0300122591734917</v>
      </c>
      <c r="AW3778" s="12">
        <v>7.8390950207801247</v>
      </c>
    </row>
    <row r="3779" spans="46:49" x14ac:dyDescent="0.2">
      <c r="AT3779">
        <v>3772</v>
      </c>
      <c r="AU3779" s="12">
        <v>-8.0932108392234046</v>
      </c>
      <c r="AV3779" s="12">
        <v>12.274085532913636</v>
      </c>
      <c r="AW3779" s="12">
        <v>11.481274413377594</v>
      </c>
    </row>
    <row r="3780" spans="46:49" x14ac:dyDescent="0.2">
      <c r="AT3780">
        <v>3773</v>
      </c>
      <c r="AU3780" s="12">
        <v>-6.6282959026844406</v>
      </c>
      <c r="AV3780" s="12">
        <v>0.98029842642622023</v>
      </c>
      <c r="AW3780" s="12">
        <v>4.9872519892282723</v>
      </c>
    </row>
    <row r="3781" spans="46:49" x14ac:dyDescent="0.2">
      <c r="AT3781">
        <v>3774</v>
      </c>
      <c r="AU3781" s="12">
        <v>-7.3438874291309508</v>
      </c>
      <c r="AV3781" s="12">
        <v>-0.96114794448943841</v>
      </c>
      <c r="AW3781" s="12">
        <v>-69.893749905489187</v>
      </c>
    </row>
    <row r="3782" spans="46:49" x14ac:dyDescent="0.2">
      <c r="AT3782">
        <v>3775</v>
      </c>
      <c r="AU3782" s="12">
        <v>7.1098892969976983</v>
      </c>
      <c r="AV3782" s="12">
        <v>-5.5878389719217676</v>
      </c>
      <c r="AW3782" s="12">
        <v>-10.374777449263489</v>
      </c>
    </row>
    <row r="3783" spans="46:49" x14ac:dyDescent="0.2">
      <c r="AT3783">
        <v>3776</v>
      </c>
      <c r="AU3783" s="12">
        <v>-6.1486247248904897</v>
      </c>
      <c r="AV3783" s="12">
        <v>-0.44310156811103418</v>
      </c>
      <c r="AW3783" s="12">
        <v>-3.558397026110339</v>
      </c>
    </row>
    <row r="3784" spans="46:49" x14ac:dyDescent="0.2">
      <c r="AT3784">
        <v>3777</v>
      </c>
      <c r="AU3784" s="12">
        <v>-1.6293377911570293</v>
      </c>
      <c r="AV3784" s="12">
        <v>-8.9603130949704557</v>
      </c>
      <c r="AW3784" s="12">
        <v>-11.592809036770568</v>
      </c>
    </row>
    <row r="3785" spans="46:49" x14ac:dyDescent="0.2">
      <c r="AT3785">
        <v>3778</v>
      </c>
      <c r="AU3785" s="12">
        <v>-20.224868412691404</v>
      </c>
      <c r="AV3785" s="12">
        <v>-12.810177489912089</v>
      </c>
      <c r="AW3785" s="12">
        <v>11.382895037517347</v>
      </c>
    </row>
    <row r="3786" spans="46:49" x14ac:dyDescent="0.2">
      <c r="AT3786">
        <v>3779</v>
      </c>
      <c r="AU3786" s="12">
        <v>3.9063617029969979</v>
      </c>
      <c r="AV3786" s="12">
        <v>-17.676736238823313</v>
      </c>
      <c r="AW3786" s="12">
        <v>-46.851165133866374</v>
      </c>
    </row>
    <row r="3787" spans="46:49" x14ac:dyDescent="0.2">
      <c r="AT3787">
        <v>3780</v>
      </c>
      <c r="AU3787" s="12">
        <v>-3.3508933972494557</v>
      </c>
      <c r="AV3787" s="12">
        <v>-13.678993550225726</v>
      </c>
      <c r="AW3787" s="12">
        <v>-4.7317748951145457</v>
      </c>
    </row>
    <row r="3788" spans="46:49" x14ac:dyDescent="0.2">
      <c r="AT3788">
        <v>3781</v>
      </c>
      <c r="AU3788" s="12">
        <v>0.9359441336042722</v>
      </c>
      <c r="AV3788" s="12">
        <v>-55.24846473522885</v>
      </c>
      <c r="AW3788" s="12">
        <v>24.815566662696547</v>
      </c>
    </row>
    <row r="3789" spans="46:49" x14ac:dyDescent="0.2">
      <c r="AT3789">
        <v>3782</v>
      </c>
      <c r="AU3789" s="12">
        <v>-5.271838582717014</v>
      </c>
      <c r="AV3789" s="12">
        <v>-18.871432665498606</v>
      </c>
      <c r="AW3789" s="12">
        <v>-25.0381245942229</v>
      </c>
    </row>
    <row r="3790" spans="46:49" x14ac:dyDescent="0.2">
      <c r="AT3790">
        <v>3783</v>
      </c>
      <c r="AU3790" s="12">
        <v>-6.441632504165705</v>
      </c>
      <c r="AV3790" s="12">
        <v>-8.5226526997330208</v>
      </c>
      <c r="AW3790" s="12">
        <v>-17.353691010886202</v>
      </c>
    </row>
    <row r="3791" spans="46:49" x14ac:dyDescent="0.2">
      <c r="AT3791">
        <v>3784</v>
      </c>
      <c r="AU3791" s="12">
        <v>-8.4206609331335454</v>
      </c>
      <c r="AV3791" s="12">
        <v>3.7285446547873136</v>
      </c>
      <c r="AW3791" s="12">
        <v>1.4562572573019108</v>
      </c>
    </row>
    <row r="3792" spans="46:49" x14ac:dyDescent="0.2">
      <c r="AT3792">
        <v>3785</v>
      </c>
      <c r="AU3792" s="12">
        <v>-4.2159781444512383</v>
      </c>
      <c r="AV3792" s="12">
        <v>7.0103102253165552</v>
      </c>
      <c r="AW3792" s="12">
        <v>4.5536505987068772</v>
      </c>
    </row>
    <row r="3793" spans="46:49" x14ac:dyDescent="0.2">
      <c r="AT3793">
        <v>3786</v>
      </c>
      <c r="AU3793" s="12">
        <v>-4.6080218506115713</v>
      </c>
      <c r="AV3793" s="12">
        <v>3.8676057802721853</v>
      </c>
      <c r="AW3793" s="12">
        <v>8.9494188878236525</v>
      </c>
    </row>
    <row r="3794" spans="46:49" x14ac:dyDescent="0.2">
      <c r="AT3794">
        <v>3787</v>
      </c>
      <c r="AU3794" s="12">
        <v>1.3467467937281057</v>
      </c>
      <c r="AV3794" s="12">
        <v>-11.305545634472741</v>
      </c>
      <c r="AW3794" s="12">
        <v>-0.88021169922059495</v>
      </c>
    </row>
    <row r="3795" spans="46:49" x14ac:dyDescent="0.2">
      <c r="AT3795">
        <v>3788</v>
      </c>
      <c r="AU3795" s="12">
        <v>-2.937695379794321</v>
      </c>
      <c r="AV3795" s="12">
        <v>-0.96435877924038638</v>
      </c>
      <c r="AW3795" s="12">
        <v>11.339496260640363</v>
      </c>
    </row>
    <row r="3796" spans="46:49" x14ac:dyDescent="0.2">
      <c r="AT3796">
        <v>3789</v>
      </c>
      <c r="AU3796" s="12">
        <v>2.4561250331802271</v>
      </c>
      <c r="AV3796" s="12">
        <v>-7.0167057610469312</v>
      </c>
      <c r="AW3796" s="12">
        <v>-5.3559308779195689</v>
      </c>
    </row>
    <row r="3797" spans="46:49" x14ac:dyDescent="0.2">
      <c r="AT3797">
        <v>3790</v>
      </c>
      <c r="AU3797" s="12">
        <v>-3.5923884901699452</v>
      </c>
      <c r="AV3797" s="12">
        <v>-3.4565841419100338</v>
      </c>
      <c r="AW3797" s="12">
        <v>1.0942525238725005</v>
      </c>
    </row>
    <row r="3798" spans="46:49" x14ac:dyDescent="0.2">
      <c r="AT3798">
        <v>3791</v>
      </c>
      <c r="AU3798" s="12">
        <v>0.23322273177043978</v>
      </c>
      <c r="AV3798" s="12">
        <v>6.4193664747690509</v>
      </c>
      <c r="AW3798" s="12">
        <v>7.5909744694622363</v>
      </c>
    </row>
    <row r="3799" spans="46:49" x14ac:dyDescent="0.2">
      <c r="AT3799">
        <v>3792</v>
      </c>
      <c r="AU3799" s="12">
        <v>-1.3814820549694031</v>
      </c>
      <c r="AV3799" s="12">
        <v>5.1438244553339345</v>
      </c>
      <c r="AW3799" s="12">
        <v>-6.3085102857666868</v>
      </c>
    </row>
    <row r="3800" spans="46:49" x14ac:dyDescent="0.2">
      <c r="AT3800">
        <v>3793</v>
      </c>
      <c r="AU3800" s="12">
        <v>9.6347878009962535</v>
      </c>
      <c r="AV3800" s="12">
        <v>-13.8802916057942</v>
      </c>
      <c r="AW3800" s="12">
        <v>6.8144091832630416</v>
      </c>
    </row>
    <row r="3801" spans="46:49" x14ac:dyDescent="0.2">
      <c r="AT3801">
        <v>3794</v>
      </c>
      <c r="AU3801" s="12">
        <v>3.1024984416764285</v>
      </c>
      <c r="AV3801" s="12">
        <v>0.17976280690305882</v>
      </c>
      <c r="AW3801" s="12">
        <v>10.546191300592572</v>
      </c>
    </row>
    <row r="3802" spans="46:49" x14ac:dyDescent="0.2">
      <c r="AT3802">
        <v>3795</v>
      </c>
      <c r="AU3802" s="12">
        <v>-1.2405065887002176</v>
      </c>
      <c r="AV3802" s="12">
        <v>-7.6521643520628828</v>
      </c>
      <c r="AW3802" s="12">
        <v>-18.212677288772394</v>
      </c>
    </row>
    <row r="3803" spans="46:49" x14ac:dyDescent="0.2">
      <c r="AT3803">
        <v>3796</v>
      </c>
      <c r="AU3803" s="12">
        <v>6.8146127523022075</v>
      </c>
      <c r="AV3803" s="12">
        <v>-5.238456216607676</v>
      </c>
      <c r="AW3803" s="12">
        <v>-32.480285204584462</v>
      </c>
    </row>
    <row r="3804" spans="46:49" x14ac:dyDescent="0.2">
      <c r="AT3804">
        <v>3797</v>
      </c>
      <c r="AU3804" s="12">
        <v>8.3841371329851047</v>
      </c>
      <c r="AV3804" s="12">
        <v>-12.515473211998003</v>
      </c>
      <c r="AW3804" s="12">
        <v>-17.498846331615955</v>
      </c>
    </row>
    <row r="3805" spans="46:49" x14ac:dyDescent="0.2">
      <c r="AT3805">
        <v>3798</v>
      </c>
      <c r="AU3805" s="12">
        <v>10.893269772907045</v>
      </c>
      <c r="AV3805" s="12">
        <v>-2.1906955876764802</v>
      </c>
      <c r="AW3805" s="12">
        <v>-10.705488884433763</v>
      </c>
    </row>
    <row r="3806" spans="46:49" x14ac:dyDescent="0.2">
      <c r="AT3806">
        <v>3799</v>
      </c>
      <c r="AU3806" s="12">
        <v>-0.34262731824164266</v>
      </c>
      <c r="AV3806" s="12">
        <v>33.794753143995692</v>
      </c>
      <c r="AW3806" s="12">
        <v>7.5606359384029487</v>
      </c>
    </row>
    <row r="3807" spans="46:49" x14ac:dyDescent="0.2">
      <c r="AT3807">
        <v>3800</v>
      </c>
      <c r="AU3807" s="12">
        <v>-0.4466607507455605</v>
      </c>
      <c r="AV3807" s="12">
        <v>-13.811996993802012</v>
      </c>
      <c r="AW3807" s="12">
        <v>38.29981264168287</v>
      </c>
    </row>
    <row r="3808" spans="46:49" x14ac:dyDescent="0.2">
      <c r="AT3808">
        <v>3801</v>
      </c>
      <c r="AU3808" s="12">
        <v>5.7308908019973108</v>
      </c>
      <c r="AV3808" s="12">
        <v>-28.334729150834118</v>
      </c>
      <c r="AW3808" s="12">
        <v>-18.080273436862431</v>
      </c>
    </row>
    <row r="3809" spans="46:49" x14ac:dyDescent="0.2">
      <c r="AT3809">
        <v>3802</v>
      </c>
      <c r="AU3809" s="12">
        <v>4.1811727047592226</v>
      </c>
      <c r="AV3809" s="12">
        <v>-18.813585040514827</v>
      </c>
      <c r="AW3809" s="12">
        <v>-10.177918874965098</v>
      </c>
    </row>
    <row r="3810" spans="46:49" x14ac:dyDescent="0.2">
      <c r="AT3810">
        <v>3803</v>
      </c>
      <c r="AU3810" s="12">
        <v>-3.9075989911879403</v>
      </c>
      <c r="AV3810" s="12">
        <v>-15.332620835031646</v>
      </c>
      <c r="AW3810" s="12">
        <v>-24.577008630064551</v>
      </c>
    </row>
    <row r="3811" spans="46:49" x14ac:dyDescent="0.2">
      <c r="AT3811">
        <v>3804</v>
      </c>
      <c r="AU3811" s="12">
        <v>-1.1105763568123863</v>
      </c>
      <c r="AV3811" s="12">
        <v>-18.778708215835334</v>
      </c>
      <c r="AW3811" s="12">
        <v>-5.9376482669910269</v>
      </c>
    </row>
    <row r="3812" spans="46:49" x14ac:dyDescent="0.2">
      <c r="AT3812">
        <v>3805</v>
      </c>
      <c r="AU3812" s="12">
        <v>1.6214542372396337</v>
      </c>
      <c r="AV3812" s="12">
        <v>30.879730886947602</v>
      </c>
      <c r="AW3812" s="12">
        <v>-17.429485094166004</v>
      </c>
    </row>
    <row r="3813" spans="46:49" x14ac:dyDescent="0.2">
      <c r="AT3813">
        <v>3806</v>
      </c>
      <c r="AU3813" s="12">
        <v>-3.8837765848417396</v>
      </c>
      <c r="AV3813" s="12">
        <v>3.7557120724852395</v>
      </c>
      <c r="AW3813" s="12">
        <v>-2.8915304205975065</v>
      </c>
    </row>
    <row r="3814" spans="46:49" x14ac:dyDescent="0.2">
      <c r="AT3814">
        <v>3807</v>
      </c>
      <c r="AU3814" s="12">
        <v>-1.5383030251077807</v>
      </c>
      <c r="AV3814" s="12">
        <v>1.7909149807726257</v>
      </c>
      <c r="AW3814" s="12">
        <v>5.6067330478046671</v>
      </c>
    </row>
    <row r="3815" spans="46:49" x14ac:dyDescent="0.2">
      <c r="AT3815">
        <v>3808</v>
      </c>
      <c r="AU3815" s="12">
        <v>-8.0236669942377752</v>
      </c>
      <c r="AV3815" s="12">
        <v>-0.63978279851177822</v>
      </c>
      <c r="AW3815" s="12">
        <v>-46.711929380673816</v>
      </c>
    </row>
    <row r="3816" spans="46:49" x14ac:dyDescent="0.2">
      <c r="AT3816">
        <v>3809</v>
      </c>
      <c r="AU3816" s="12">
        <v>-0.71951270812448154</v>
      </c>
      <c r="AV3816" s="12">
        <v>-12.534650894662974</v>
      </c>
      <c r="AW3816" s="12">
        <v>-9.9305282707633804</v>
      </c>
    </row>
    <row r="3817" spans="46:49" x14ac:dyDescent="0.2">
      <c r="AT3817">
        <v>3810</v>
      </c>
      <c r="AU3817" s="12">
        <v>-1.5840328834498101</v>
      </c>
      <c r="AV3817" s="12">
        <v>2.1966156860502251</v>
      </c>
      <c r="AW3817" s="12">
        <v>48.861191659583852</v>
      </c>
    </row>
    <row r="3818" spans="46:49" x14ac:dyDescent="0.2">
      <c r="AT3818">
        <v>3811</v>
      </c>
      <c r="AU3818" s="12">
        <v>-6.4786702109763494</v>
      </c>
      <c r="AV3818" s="12">
        <v>1.2115858753553839</v>
      </c>
      <c r="AW3818" s="12">
        <v>-5.1632085981743385</v>
      </c>
    </row>
    <row r="3819" spans="46:49" x14ac:dyDescent="0.2">
      <c r="AT3819">
        <v>3812</v>
      </c>
      <c r="AU3819" s="12">
        <v>0.80219197111102736</v>
      </c>
      <c r="AV3819" s="12">
        <v>-0.19011211206998155</v>
      </c>
      <c r="AW3819" s="12">
        <v>25.529889886799637</v>
      </c>
    </row>
    <row r="3820" spans="46:49" x14ac:dyDescent="0.2">
      <c r="AT3820">
        <v>3813</v>
      </c>
      <c r="AU3820" s="12">
        <v>14.022903660673611</v>
      </c>
      <c r="AV3820" s="12">
        <v>-8.4796650751102884</v>
      </c>
      <c r="AW3820" s="12">
        <v>-16.442069023572103</v>
      </c>
    </row>
    <row r="3821" spans="46:49" x14ac:dyDescent="0.2">
      <c r="AT3821">
        <v>3814</v>
      </c>
      <c r="AU3821" s="12">
        <v>-0.47415595063705335</v>
      </c>
      <c r="AV3821" s="12">
        <v>-0.43770235271744079</v>
      </c>
      <c r="AW3821" s="12">
        <v>-19.050600228638679</v>
      </c>
    </row>
    <row r="3822" spans="46:49" x14ac:dyDescent="0.2">
      <c r="AT3822">
        <v>3815</v>
      </c>
      <c r="AU3822" s="12">
        <v>-1.994689490389169</v>
      </c>
      <c r="AV3822" s="12">
        <v>4.5839828892380829</v>
      </c>
      <c r="AW3822" s="12">
        <v>21.715262004909043</v>
      </c>
    </row>
    <row r="3823" spans="46:49" x14ac:dyDescent="0.2">
      <c r="AT3823">
        <v>3816</v>
      </c>
      <c r="AU3823" s="12">
        <v>0.79392595410485767</v>
      </c>
      <c r="AV3823" s="12">
        <v>6.4528640336351772</v>
      </c>
      <c r="AW3823" s="12">
        <v>5.0898040097803667</v>
      </c>
    </row>
    <row r="3824" spans="46:49" x14ac:dyDescent="0.2">
      <c r="AT3824">
        <v>3817</v>
      </c>
      <c r="AU3824" s="12">
        <v>2.6930775863397263</v>
      </c>
      <c r="AV3824" s="12">
        <v>-9.2641316809552414</v>
      </c>
      <c r="AW3824" s="12">
        <v>12.074800669613678</v>
      </c>
    </row>
    <row r="3825" spans="46:49" x14ac:dyDescent="0.2">
      <c r="AT3825">
        <v>3818</v>
      </c>
      <c r="AU3825" s="12">
        <v>-1.1994551236429605</v>
      </c>
      <c r="AV3825" s="12">
        <v>-18.79202492362591</v>
      </c>
      <c r="AW3825" s="12">
        <v>12.203667903630242</v>
      </c>
    </row>
    <row r="3826" spans="46:49" x14ac:dyDescent="0.2">
      <c r="AT3826">
        <v>3819</v>
      </c>
      <c r="AU3826" s="12">
        <v>-1.8620614739993444</v>
      </c>
      <c r="AV3826" s="12">
        <v>-3.6913003451990551</v>
      </c>
      <c r="AW3826" s="12">
        <v>-8.8969068748329203</v>
      </c>
    </row>
    <row r="3827" spans="46:49" x14ac:dyDescent="0.2">
      <c r="AT3827">
        <v>3820</v>
      </c>
      <c r="AU3827" s="12">
        <v>-3.2640768047116242</v>
      </c>
      <c r="AV3827" s="12">
        <v>16.244248486777195</v>
      </c>
      <c r="AW3827" s="12">
        <v>55.566442664201602</v>
      </c>
    </row>
    <row r="3828" spans="46:49" x14ac:dyDescent="0.2">
      <c r="AT3828">
        <v>3821</v>
      </c>
      <c r="AU3828" s="12">
        <v>-6.231008977619604</v>
      </c>
      <c r="AV3828" s="12">
        <v>-0.43319286806311896</v>
      </c>
      <c r="AW3828" s="12">
        <v>9.3369728928619331</v>
      </c>
    </row>
    <row r="3829" spans="46:49" x14ac:dyDescent="0.2">
      <c r="AT3829">
        <v>3822</v>
      </c>
      <c r="AU3829" s="12">
        <v>0.82682033578201841</v>
      </c>
      <c r="AV3829" s="12">
        <v>-12.975699736323817</v>
      </c>
      <c r="AW3829" s="12">
        <v>-20.530248775322736</v>
      </c>
    </row>
    <row r="3830" spans="46:49" x14ac:dyDescent="0.2">
      <c r="AT3830">
        <v>3823</v>
      </c>
      <c r="AU3830" s="12">
        <v>3.2136563027242206</v>
      </c>
      <c r="AV3830" s="12">
        <v>8.1286600713884773</v>
      </c>
      <c r="AW3830" s="12">
        <v>6.0108403910165977</v>
      </c>
    </row>
    <row r="3831" spans="46:49" x14ac:dyDescent="0.2">
      <c r="AT3831">
        <v>3824</v>
      </c>
      <c r="AU3831" s="12">
        <v>-5.6308677961845914</v>
      </c>
      <c r="AV3831" s="12">
        <v>-4.3383476717669893</v>
      </c>
      <c r="AW3831" s="12">
        <v>5.2186530616688573</v>
      </c>
    </row>
    <row r="3832" spans="46:49" x14ac:dyDescent="0.2">
      <c r="AT3832">
        <v>3825</v>
      </c>
      <c r="AU3832" s="12">
        <v>-1.0378881604095547</v>
      </c>
      <c r="AV3832" s="12">
        <v>-1.3445265243731077</v>
      </c>
      <c r="AW3832" s="12">
        <v>-17.939623531122177</v>
      </c>
    </row>
    <row r="3833" spans="46:49" x14ac:dyDescent="0.2">
      <c r="AT3833">
        <v>3826</v>
      </c>
      <c r="AU3833" s="12">
        <v>-2.1549627040371906</v>
      </c>
      <c r="AV3833" s="12">
        <v>-8.6336665432058552</v>
      </c>
      <c r="AW3833" s="12">
        <v>-16.702665170811702</v>
      </c>
    </row>
    <row r="3834" spans="46:49" x14ac:dyDescent="0.2">
      <c r="AT3834">
        <v>3827</v>
      </c>
      <c r="AU3834" s="12">
        <v>1.1511083848359867</v>
      </c>
      <c r="AV3834" s="12">
        <v>7.851138002488657</v>
      </c>
      <c r="AW3834" s="12">
        <v>22.140933142566574</v>
      </c>
    </row>
    <row r="3835" spans="46:49" x14ac:dyDescent="0.2">
      <c r="AT3835">
        <v>3828</v>
      </c>
      <c r="AU3835" s="12">
        <v>-0.62212622468549772</v>
      </c>
      <c r="AV3835" s="12">
        <v>2.5954830364679844</v>
      </c>
      <c r="AW3835" s="12">
        <v>4.379844422426534</v>
      </c>
    </row>
    <row r="3836" spans="46:49" x14ac:dyDescent="0.2">
      <c r="AT3836">
        <v>3829</v>
      </c>
      <c r="AU3836" s="12">
        <v>-7.9160847929275553</v>
      </c>
      <c r="AV3836" s="12">
        <v>-16.525515610907551</v>
      </c>
      <c r="AW3836" s="12">
        <v>19.175898867328989</v>
      </c>
    </row>
    <row r="3837" spans="46:49" x14ac:dyDescent="0.2">
      <c r="AT3837">
        <v>3830</v>
      </c>
      <c r="AU3837" s="12">
        <v>-1.927996462552058</v>
      </c>
      <c r="AV3837" s="12">
        <v>-2.6666428848449306</v>
      </c>
      <c r="AW3837" s="12">
        <v>1.3737567898997152</v>
      </c>
    </row>
    <row r="3838" spans="46:49" x14ac:dyDescent="0.2">
      <c r="AT3838">
        <v>3831</v>
      </c>
      <c r="AU3838" s="12">
        <v>0.39526709818139133</v>
      </c>
      <c r="AV3838" s="12">
        <v>23.734311371963937</v>
      </c>
      <c r="AW3838" s="12">
        <v>18.273425651467072</v>
      </c>
    </row>
    <row r="3839" spans="46:49" x14ac:dyDescent="0.2">
      <c r="AT3839">
        <v>3832</v>
      </c>
      <c r="AU3839" s="12">
        <v>3.7465962081552546</v>
      </c>
      <c r="AV3839" s="12">
        <v>-5.1555945970447858</v>
      </c>
      <c r="AW3839" s="12">
        <v>25.962711897937965</v>
      </c>
    </row>
    <row r="3840" spans="46:49" x14ac:dyDescent="0.2">
      <c r="AT3840">
        <v>3833</v>
      </c>
      <c r="AU3840" s="12">
        <v>-7.6095980097338574</v>
      </c>
      <c r="AV3840" s="12">
        <v>-5.6668681101190623</v>
      </c>
      <c r="AW3840" s="12">
        <v>-2.6653038469446977</v>
      </c>
    </row>
    <row r="3841" spans="46:49" x14ac:dyDescent="0.2">
      <c r="AT3841">
        <v>3834</v>
      </c>
      <c r="AU3841" s="12">
        <v>2.597425441023145</v>
      </c>
      <c r="AV3841" s="12">
        <v>2.3347433446383197</v>
      </c>
      <c r="AW3841" s="12">
        <v>5.8320660651996485</v>
      </c>
    </row>
    <row r="3842" spans="46:49" x14ac:dyDescent="0.2">
      <c r="AT3842">
        <v>3835</v>
      </c>
      <c r="AU3842" s="12">
        <v>-18.191129975389284</v>
      </c>
      <c r="AV3842" s="12">
        <v>-3.0893680820818283</v>
      </c>
      <c r="AW3842" s="12">
        <v>-31.610056579207019</v>
      </c>
    </row>
    <row r="3843" spans="46:49" x14ac:dyDescent="0.2">
      <c r="AT3843">
        <v>3836</v>
      </c>
      <c r="AU3843" s="12">
        <v>0.68042372731109091</v>
      </c>
      <c r="AV3843" s="12">
        <v>3.2573483041555735</v>
      </c>
      <c r="AW3843" s="12">
        <v>-20.913210870474749</v>
      </c>
    </row>
    <row r="3844" spans="46:49" x14ac:dyDescent="0.2">
      <c r="AT3844">
        <v>3837</v>
      </c>
      <c r="AU3844" s="12">
        <v>-23.905207476492603</v>
      </c>
      <c r="AV3844" s="12">
        <v>3.4815822011297688</v>
      </c>
      <c r="AW3844" s="12">
        <v>-32.812571821548588</v>
      </c>
    </row>
    <row r="3845" spans="46:49" x14ac:dyDescent="0.2">
      <c r="AT3845">
        <v>3838</v>
      </c>
      <c r="AU3845" s="12">
        <v>-5.5632381191376448</v>
      </c>
      <c r="AV3845" s="12">
        <v>7.0689831427241048</v>
      </c>
      <c r="AW3845" s="12">
        <v>-2.7788823228932515</v>
      </c>
    </row>
    <row r="3846" spans="46:49" x14ac:dyDescent="0.2">
      <c r="AT3846">
        <v>3839</v>
      </c>
      <c r="AU3846" s="12">
        <v>-4.7845714186592154</v>
      </c>
      <c r="AV3846" s="12">
        <v>-2.1563756350472008</v>
      </c>
      <c r="AW3846" s="12">
        <v>21.325405283770539</v>
      </c>
    </row>
    <row r="3847" spans="46:49" x14ac:dyDescent="0.2">
      <c r="AT3847">
        <v>3840</v>
      </c>
      <c r="AU3847" s="12">
        <v>-0.79848483836532835</v>
      </c>
      <c r="AV3847" s="12">
        <v>7.7897920072047455</v>
      </c>
      <c r="AW3847" s="12">
        <v>-0.42472493738314981</v>
      </c>
    </row>
    <row r="3848" spans="46:49" x14ac:dyDescent="0.2">
      <c r="AT3848">
        <v>3841</v>
      </c>
      <c r="AU3848" s="12">
        <v>3.9040066157575439</v>
      </c>
      <c r="AV3848" s="12">
        <v>-1.5725441185923534</v>
      </c>
      <c r="AW3848" s="12">
        <v>-14.50224546384484</v>
      </c>
    </row>
    <row r="3849" spans="46:49" x14ac:dyDescent="0.2">
      <c r="AT3849">
        <v>3842</v>
      </c>
      <c r="AU3849" s="12">
        <v>0.72028194393389089</v>
      </c>
      <c r="AV3849" s="12">
        <v>-4.1381094096522171</v>
      </c>
      <c r="AW3849" s="12">
        <v>-3.5154059986689585</v>
      </c>
    </row>
    <row r="3850" spans="46:49" x14ac:dyDescent="0.2">
      <c r="AT3850">
        <v>3843</v>
      </c>
      <c r="AU3850" s="12">
        <v>-2.6347423428680208</v>
      </c>
      <c r="AV3850" s="12">
        <v>11.281194728815759</v>
      </c>
      <c r="AW3850" s="12">
        <v>8.3693633252211654</v>
      </c>
    </row>
    <row r="3851" spans="46:49" x14ac:dyDescent="0.2">
      <c r="AT3851">
        <v>3844</v>
      </c>
      <c r="AU3851" s="12">
        <v>-2.8250376533869264</v>
      </c>
      <c r="AV3851" s="12">
        <v>-4.00616376971454</v>
      </c>
      <c r="AW3851" s="12">
        <v>5.0674425411864528</v>
      </c>
    </row>
    <row r="3852" spans="46:49" x14ac:dyDescent="0.2">
      <c r="AT3852">
        <v>3845</v>
      </c>
      <c r="AU3852" s="12">
        <v>1.4626777543930285</v>
      </c>
      <c r="AV3852" s="12">
        <v>-46.134797534283045</v>
      </c>
      <c r="AW3852" s="12">
        <v>16.248481614649776</v>
      </c>
    </row>
    <row r="3853" spans="46:49" x14ac:dyDescent="0.2">
      <c r="AT3853">
        <v>3846</v>
      </c>
      <c r="AU3853" s="12">
        <v>-0.19575412024634875</v>
      </c>
      <c r="AV3853" s="12">
        <v>-2.0317761064502249</v>
      </c>
      <c r="AW3853" s="12">
        <v>-50.146119671476768</v>
      </c>
    </row>
    <row r="3854" spans="46:49" x14ac:dyDescent="0.2">
      <c r="AT3854">
        <v>3847</v>
      </c>
      <c r="AU3854" s="12">
        <v>-25.609574323591438</v>
      </c>
      <c r="AV3854" s="12">
        <v>-5.3749209650392675</v>
      </c>
      <c r="AW3854" s="12">
        <v>-8.6799213642787159</v>
      </c>
    </row>
    <row r="3855" spans="46:49" x14ac:dyDescent="0.2">
      <c r="AT3855">
        <v>3848</v>
      </c>
      <c r="AU3855" s="12">
        <v>-14.087096454152141</v>
      </c>
      <c r="AV3855" s="12">
        <v>-9.1510935551042429</v>
      </c>
      <c r="AW3855" s="12">
        <v>22.206733555571091</v>
      </c>
    </row>
    <row r="3856" spans="46:49" x14ac:dyDescent="0.2">
      <c r="AT3856">
        <v>3849</v>
      </c>
      <c r="AU3856" s="12">
        <v>2.6190954127131532</v>
      </c>
      <c r="AV3856" s="12">
        <v>-9.4534220725144458</v>
      </c>
      <c r="AW3856" s="12">
        <v>34.099999075218463</v>
      </c>
    </row>
    <row r="3857" spans="46:49" x14ac:dyDescent="0.2">
      <c r="AT3857">
        <v>3850</v>
      </c>
      <c r="AU3857" s="12">
        <v>-0.93620870294832448</v>
      </c>
      <c r="AV3857" s="12">
        <v>4.862132495477872</v>
      </c>
      <c r="AW3857" s="12">
        <v>1.8462014566476697</v>
      </c>
    </row>
    <row r="3858" spans="46:49" x14ac:dyDescent="0.2">
      <c r="AT3858">
        <v>3851</v>
      </c>
      <c r="AU3858" s="12">
        <v>2.8574094444106657</v>
      </c>
      <c r="AV3858" s="12">
        <v>3.1073848280436476</v>
      </c>
      <c r="AW3858" s="12">
        <v>-13.196474988132541</v>
      </c>
    </row>
    <row r="3859" spans="46:49" x14ac:dyDescent="0.2">
      <c r="AT3859">
        <v>3852</v>
      </c>
      <c r="AU3859" s="12">
        <v>3.5447554025892138</v>
      </c>
      <c r="AV3859" s="12">
        <v>-12.213747019265037</v>
      </c>
      <c r="AW3859" s="12">
        <v>-13.902342120218375</v>
      </c>
    </row>
    <row r="3860" spans="46:49" x14ac:dyDescent="0.2">
      <c r="AT3860">
        <v>3853</v>
      </c>
      <c r="AU3860" s="12">
        <v>-32.0492943604538</v>
      </c>
      <c r="AV3860" s="12">
        <v>-8.5145840535529782</v>
      </c>
      <c r="AW3860" s="12">
        <v>-9.2421972377499735</v>
      </c>
    </row>
    <row r="3861" spans="46:49" x14ac:dyDescent="0.2">
      <c r="AT3861">
        <v>3854</v>
      </c>
      <c r="AU3861" s="12">
        <v>-8.0198843435319418</v>
      </c>
      <c r="AV3861" s="12">
        <v>-15.07349358646545</v>
      </c>
      <c r="AW3861" s="12">
        <v>6.5876105162338829</v>
      </c>
    </row>
    <row r="3862" spans="46:49" x14ac:dyDescent="0.2">
      <c r="AT3862">
        <v>3855</v>
      </c>
      <c r="AU3862" s="12">
        <v>3.6973199473869633</v>
      </c>
      <c r="AV3862" s="12">
        <v>2.6068427143534887</v>
      </c>
      <c r="AW3862" s="12">
        <v>-15.685374160431373</v>
      </c>
    </row>
    <row r="3863" spans="46:49" x14ac:dyDescent="0.2">
      <c r="AT3863">
        <v>3856</v>
      </c>
      <c r="AU3863" s="12">
        <v>-6.3219489751250242</v>
      </c>
      <c r="AV3863" s="12">
        <v>-26.668031770309522</v>
      </c>
      <c r="AW3863" s="12">
        <v>-6.6335533234490303</v>
      </c>
    </row>
    <row r="3864" spans="46:49" x14ac:dyDescent="0.2">
      <c r="AT3864">
        <v>3857</v>
      </c>
      <c r="AU3864" s="12">
        <v>0.32880661693417884</v>
      </c>
      <c r="AV3864" s="12">
        <v>-7.1285366399353132</v>
      </c>
      <c r="AW3864" s="12">
        <v>-12.260264556732633</v>
      </c>
    </row>
    <row r="3865" spans="46:49" x14ac:dyDescent="0.2">
      <c r="AT3865">
        <v>3858</v>
      </c>
      <c r="AU3865" s="12">
        <v>2.3431073505921494</v>
      </c>
      <c r="AV3865" s="12">
        <v>9.7136565574543798</v>
      </c>
      <c r="AW3865" s="12">
        <v>50.763729789891599</v>
      </c>
    </row>
    <row r="3866" spans="46:49" x14ac:dyDescent="0.2">
      <c r="AT3866">
        <v>3859</v>
      </c>
      <c r="AU3866" s="12">
        <v>-6.3047932254869377</v>
      </c>
      <c r="AV3866" s="12">
        <v>-4.4073669705508784</v>
      </c>
      <c r="AW3866" s="12">
        <v>-9.371882325982261</v>
      </c>
    </row>
    <row r="3867" spans="46:49" x14ac:dyDescent="0.2">
      <c r="AT3867">
        <v>3860</v>
      </c>
      <c r="AU3867" s="12">
        <v>-6.9239580571543486</v>
      </c>
      <c r="AV3867" s="12">
        <v>-12.176588938744821</v>
      </c>
      <c r="AW3867" s="12">
        <v>10.803609843403796</v>
      </c>
    </row>
    <row r="3868" spans="46:49" x14ac:dyDescent="0.2">
      <c r="AT3868">
        <v>3861</v>
      </c>
      <c r="AU3868" s="12">
        <v>-3.3346439284502858</v>
      </c>
      <c r="AV3868" s="12">
        <v>-1.5127852345931398</v>
      </c>
      <c r="AW3868" s="12">
        <v>9.003875465932941</v>
      </c>
    </row>
    <row r="3869" spans="46:49" x14ac:dyDescent="0.2">
      <c r="AT3869">
        <v>3862</v>
      </c>
      <c r="AU3869" s="12">
        <v>10.218034819694848</v>
      </c>
      <c r="AV3869" s="12">
        <v>2.754228738490653</v>
      </c>
      <c r="AW3869" s="12">
        <v>-28.934862974369722</v>
      </c>
    </row>
    <row r="3870" spans="46:49" x14ac:dyDescent="0.2">
      <c r="AT3870">
        <v>3863</v>
      </c>
      <c r="AU3870" s="12">
        <v>3.7234918100954171</v>
      </c>
      <c r="AV3870" s="12">
        <v>-2.8892414203920325</v>
      </c>
      <c r="AW3870" s="12">
        <v>0.57671863931639755</v>
      </c>
    </row>
    <row r="3871" spans="46:49" x14ac:dyDescent="0.2">
      <c r="AT3871">
        <v>3864</v>
      </c>
      <c r="AU3871" s="12">
        <v>4.6058041371773353</v>
      </c>
      <c r="AV3871" s="12">
        <v>-8.4946178867164868</v>
      </c>
      <c r="AW3871" s="12">
        <v>11.680312736251564</v>
      </c>
    </row>
    <row r="3872" spans="46:49" x14ac:dyDescent="0.2">
      <c r="AT3872">
        <v>3865</v>
      </c>
      <c r="AU3872" s="12">
        <v>1.575864926527248</v>
      </c>
      <c r="AV3872" s="12">
        <v>10.171363202792641</v>
      </c>
      <c r="AW3872" s="12">
        <v>-13.118274429676207</v>
      </c>
    </row>
    <row r="3873" spans="46:49" x14ac:dyDescent="0.2">
      <c r="AT3873">
        <v>3866</v>
      </c>
      <c r="AU3873" s="12">
        <v>2.2853513533761407</v>
      </c>
      <c r="AV3873" s="12">
        <v>-30.106855916694791</v>
      </c>
      <c r="AW3873" s="12">
        <v>39.000218316352139</v>
      </c>
    </row>
    <row r="3874" spans="46:49" x14ac:dyDescent="0.2">
      <c r="AT3874">
        <v>3867</v>
      </c>
      <c r="AU3874" s="12">
        <v>1.7047367318886607E-3</v>
      </c>
      <c r="AV3874" s="12">
        <v>-15.808306384541607</v>
      </c>
      <c r="AW3874" s="12">
        <v>5.6879545216058105</v>
      </c>
    </row>
    <row r="3875" spans="46:49" x14ac:dyDescent="0.2">
      <c r="AT3875">
        <v>3868</v>
      </c>
      <c r="AU3875" s="12">
        <v>-24.556778619071036</v>
      </c>
      <c r="AV3875" s="12">
        <v>2.2517353982618422</v>
      </c>
      <c r="AW3875" s="12">
        <v>-23.656280463828463</v>
      </c>
    </row>
    <row r="3876" spans="46:49" x14ac:dyDescent="0.2">
      <c r="AT3876">
        <v>3869</v>
      </c>
      <c r="AU3876" s="12">
        <v>11.823355130132649</v>
      </c>
      <c r="AV3876" s="12">
        <v>1.9565782644391072</v>
      </c>
      <c r="AW3876" s="12">
        <v>4.2004991725758902</v>
      </c>
    </row>
    <row r="3877" spans="46:49" x14ac:dyDescent="0.2">
      <c r="AT3877">
        <v>3870</v>
      </c>
      <c r="AU3877" s="12">
        <v>2.2384834979038932</v>
      </c>
      <c r="AV3877" s="12">
        <v>34.481477969030486</v>
      </c>
      <c r="AW3877" s="12">
        <v>-29.507311306468591</v>
      </c>
    </row>
    <row r="3878" spans="46:49" x14ac:dyDescent="0.2">
      <c r="AT3878">
        <v>3871</v>
      </c>
      <c r="AU3878" s="12">
        <v>-4.4443049109943669</v>
      </c>
      <c r="AV3878" s="12">
        <v>1.3845612604523028</v>
      </c>
      <c r="AW3878" s="12">
        <v>0.50643483085534668</v>
      </c>
    </row>
    <row r="3879" spans="46:49" x14ac:dyDescent="0.2">
      <c r="AT3879">
        <v>3872</v>
      </c>
      <c r="AU3879" s="12">
        <v>1.6242779231347273</v>
      </c>
      <c r="AV3879" s="12">
        <v>-6.5576896096493407</v>
      </c>
      <c r="AW3879" s="12">
        <v>-5.1452118733888224</v>
      </c>
    </row>
    <row r="3880" spans="46:49" x14ac:dyDescent="0.2">
      <c r="AT3880">
        <v>3873</v>
      </c>
      <c r="AU3880" s="12">
        <v>2.4251643483091017</v>
      </c>
      <c r="AV3880" s="12">
        <v>-45.638104778716404</v>
      </c>
      <c r="AW3880" s="12">
        <v>-5.4841695506503862</v>
      </c>
    </row>
    <row r="3881" spans="46:49" x14ac:dyDescent="0.2">
      <c r="AT3881">
        <v>3874</v>
      </c>
      <c r="AU3881" s="12">
        <v>-72.760141667175844</v>
      </c>
      <c r="AV3881" s="12">
        <v>-11.0851542771273</v>
      </c>
      <c r="AW3881" s="12">
        <v>-4.8837337141361834</v>
      </c>
    </row>
    <row r="3882" spans="46:49" x14ac:dyDescent="0.2">
      <c r="AT3882">
        <v>3875</v>
      </c>
      <c r="AU3882" s="12">
        <v>1.5735959266674719</v>
      </c>
      <c r="AV3882" s="12">
        <v>-11.968845214684995</v>
      </c>
      <c r="AW3882" s="12">
        <v>4.3763174910857003</v>
      </c>
    </row>
    <row r="3883" spans="46:49" x14ac:dyDescent="0.2">
      <c r="AT3883">
        <v>3876</v>
      </c>
      <c r="AU3883" s="12">
        <v>-2.259785279648399</v>
      </c>
      <c r="AV3883" s="12">
        <v>-43.797138248758692</v>
      </c>
      <c r="AW3883" s="12">
        <v>-42.554936120047429</v>
      </c>
    </row>
    <row r="3884" spans="46:49" x14ac:dyDescent="0.2">
      <c r="AT3884">
        <v>3877</v>
      </c>
      <c r="AU3884" s="12">
        <v>-11.665677022547515</v>
      </c>
      <c r="AV3884" s="12">
        <v>-1.6254451859052899</v>
      </c>
      <c r="AW3884" s="12">
        <v>-12.883506014120041</v>
      </c>
    </row>
    <row r="3885" spans="46:49" x14ac:dyDescent="0.2">
      <c r="AT3885">
        <v>3878</v>
      </c>
      <c r="AU3885" s="12">
        <v>-1.3087889346881207</v>
      </c>
      <c r="AV3885" s="12">
        <v>13.460294369746464</v>
      </c>
      <c r="AW3885" s="12">
        <v>13.584932943122595</v>
      </c>
    </row>
    <row r="3886" spans="46:49" x14ac:dyDescent="0.2">
      <c r="AT3886">
        <v>3879</v>
      </c>
      <c r="AU3886" s="12">
        <v>-5.0972466695564123</v>
      </c>
      <c r="AV3886" s="12">
        <v>-2.1909301393350469</v>
      </c>
      <c r="AW3886" s="12">
        <v>-21.485600682015285</v>
      </c>
    </row>
    <row r="3887" spans="46:49" x14ac:dyDescent="0.2">
      <c r="AT3887">
        <v>3880</v>
      </c>
      <c r="AU3887" s="12">
        <v>-9.2492341715819606</v>
      </c>
      <c r="AV3887" s="12">
        <v>-6.890911344995124</v>
      </c>
      <c r="AW3887" s="12">
        <v>-3.5251073587884845</v>
      </c>
    </row>
    <row r="3888" spans="46:49" x14ac:dyDescent="0.2">
      <c r="AT3888">
        <v>3881</v>
      </c>
      <c r="AU3888" s="12">
        <v>6.3554718506398205</v>
      </c>
      <c r="AV3888" s="12">
        <v>-11.056549014363247</v>
      </c>
      <c r="AW3888" s="12">
        <v>-20.482873974126189</v>
      </c>
    </row>
    <row r="3889" spans="46:49" x14ac:dyDescent="0.2">
      <c r="AT3889">
        <v>3882</v>
      </c>
      <c r="AU3889" s="12">
        <v>-7.058959424087015</v>
      </c>
      <c r="AV3889" s="12">
        <v>-2.5141329690711451</v>
      </c>
      <c r="AW3889" s="12">
        <v>-19.391022064598708</v>
      </c>
    </row>
    <row r="3890" spans="46:49" x14ac:dyDescent="0.2">
      <c r="AT3890">
        <v>3883</v>
      </c>
      <c r="AU3890" s="12">
        <v>0.35347360155735913</v>
      </c>
      <c r="AV3890" s="12">
        <v>0.83161440844345091</v>
      </c>
      <c r="AW3890" s="12">
        <v>6.7319809077745445</v>
      </c>
    </row>
    <row r="3891" spans="46:49" x14ac:dyDescent="0.2">
      <c r="AT3891">
        <v>3884</v>
      </c>
      <c r="AU3891" s="12">
        <v>5.6212744199233207</v>
      </c>
      <c r="AV3891" s="12">
        <v>-36.05842232534394</v>
      </c>
      <c r="AW3891" s="12">
        <v>-8.2824435020617191</v>
      </c>
    </row>
    <row r="3892" spans="46:49" x14ac:dyDescent="0.2">
      <c r="AT3892">
        <v>3885</v>
      </c>
      <c r="AU3892" s="12">
        <v>3.1063298919846773</v>
      </c>
      <c r="AV3892" s="12">
        <v>-0.28212316881471855</v>
      </c>
      <c r="AW3892" s="12">
        <v>-12.199562642617112</v>
      </c>
    </row>
    <row r="3893" spans="46:49" x14ac:dyDescent="0.2">
      <c r="AT3893">
        <v>3886</v>
      </c>
      <c r="AU3893" s="12">
        <v>4.5218608265578029</v>
      </c>
      <c r="AV3893" s="12">
        <v>6.8683081088371862</v>
      </c>
      <c r="AW3893" s="12">
        <v>4.093913710873001</v>
      </c>
    </row>
    <row r="3894" spans="46:49" x14ac:dyDescent="0.2">
      <c r="AT3894">
        <v>3887</v>
      </c>
      <c r="AU3894" s="12">
        <v>18.014540890178925</v>
      </c>
      <c r="AV3894" s="12">
        <v>7.0061208930746064</v>
      </c>
      <c r="AW3894" s="12">
        <v>-13.959750985577081</v>
      </c>
    </row>
    <row r="3895" spans="46:49" x14ac:dyDescent="0.2">
      <c r="AT3895">
        <v>3888</v>
      </c>
      <c r="AU3895" s="12">
        <v>5.4865836675740756</v>
      </c>
      <c r="AV3895" s="12">
        <v>1.4944107827167066</v>
      </c>
      <c r="AW3895" s="12">
        <v>16.556976383621972</v>
      </c>
    </row>
    <row r="3896" spans="46:49" x14ac:dyDescent="0.2">
      <c r="AT3896">
        <v>3889</v>
      </c>
      <c r="AU3896" s="12">
        <v>-0.67306777074568236</v>
      </c>
      <c r="AV3896" s="12">
        <v>12.257017825075442</v>
      </c>
      <c r="AW3896" s="12">
        <v>20.338633392273085</v>
      </c>
    </row>
    <row r="3897" spans="46:49" x14ac:dyDescent="0.2">
      <c r="AT3897">
        <v>3890</v>
      </c>
      <c r="AU3897" s="12">
        <v>5.3528984776367263</v>
      </c>
      <c r="AV3897" s="12">
        <v>-3.4675185173851086</v>
      </c>
      <c r="AW3897" s="12">
        <v>13.89915298050253</v>
      </c>
    </row>
    <row r="3898" spans="46:49" x14ac:dyDescent="0.2">
      <c r="AT3898">
        <v>3891</v>
      </c>
      <c r="AU3898" s="12">
        <v>-1.2117114244679652</v>
      </c>
      <c r="AV3898" s="12">
        <v>-26.564438816576732</v>
      </c>
      <c r="AW3898" s="12">
        <v>-23.881263130372947</v>
      </c>
    </row>
    <row r="3899" spans="46:49" x14ac:dyDescent="0.2">
      <c r="AT3899">
        <v>3892</v>
      </c>
      <c r="AU3899" s="12">
        <v>-1.3320388072539389</v>
      </c>
      <c r="AV3899" s="12">
        <v>-7.8074527110000851</v>
      </c>
      <c r="AW3899" s="12">
        <v>3.1951097498659768</v>
      </c>
    </row>
    <row r="3900" spans="46:49" x14ac:dyDescent="0.2">
      <c r="AT3900">
        <v>3893</v>
      </c>
      <c r="AU3900" s="12">
        <v>2.4618128045690981</v>
      </c>
      <c r="AV3900" s="12">
        <v>-10.438631673861869</v>
      </c>
      <c r="AW3900" s="12">
        <v>19.126947455124359</v>
      </c>
    </row>
    <row r="3901" spans="46:49" x14ac:dyDescent="0.2">
      <c r="AT3901">
        <v>3894</v>
      </c>
      <c r="AU3901" s="12">
        <v>-5.5019413659856067</v>
      </c>
      <c r="AV3901" s="12">
        <v>5.3971272205165821</v>
      </c>
      <c r="AW3901" s="12">
        <v>6.0033984603605273</v>
      </c>
    </row>
    <row r="3902" spans="46:49" x14ac:dyDescent="0.2">
      <c r="AT3902">
        <v>3895</v>
      </c>
      <c r="AU3902" s="12">
        <v>0.77258915339314138</v>
      </c>
      <c r="AV3902" s="12">
        <v>-39.355020103085643</v>
      </c>
      <c r="AW3902" s="12">
        <v>-23.51367228862804</v>
      </c>
    </row>
    <row r="3903" spans="46:49" x14ac:dyDescent="0.2">
      <c r="AT3903">
        <v>3896</v>
      </c>
      <c r="AU3903" s="12">
        <v>-121.66404201840477</v>
      </c>
      <c r="AV3903" s="12">
        <v>-6.1488671967038657</v>
      </c>
      <c r="AW3903" s="12">
        <v>2.2228836307852289</v>
      </c>
    </row>
    <row r="3904" spans="46:49" x14ac:dyDescent="0.2">
      <c r="AT3904">
        <v>3897</v>
      </c>
      <c r="AU3904" s="12">
        <v>-3.4041197787431452</v>
      </c>
      <c r="AV3904" s="12">
        <v>-1.3700024837050471</v>
      </c>
      <c r="AW3904" s="12">
        <v>8.8090932100371209</v>
      </c>
    </row>
    <row r="3905" spans="46:49" x14ac:dyDescent="0.2">
      <c r="AT3905">
        <v>3898</v>
      </c>
      <c r="AU3905" s="12">
        <v>0.49588797593620942</v>
      </c>
      <c r="AV3905" s="12">
        <v>-1.5167502355278868E-2</v>
      </c>
      <c r="AW3905" s="12">
        <v>1.990927316507491</v>
      </c>
    </row>
    <row r="3906" spans="46:49" x14ac:dyDescent="0.2">
      <c r="AT3906">
        <v>3899</v>
      </c>
      <c r="AU3906" s="12">
        <v>-0.75850397863135577</v>
      </c>
      <c r="AV3906" s="12">
        <v>-12.459319707149213</v>
      </c>
      <c r="AW3906" s="12">
        <v>2.8790575473779256</v>
      </c>
    </row>
    <row r="3907" spans="46:49" x14ac:dyDescent="0.2">
      <c r="AT3907">
        <v>3900</v>
      </c>
      <c r="AU3907" s="12">
        <v>-0.66458300458831843</v>
      </c>
      <c r="AV3907" s="12">
        <v>-28.190381738009282</v>
      </c>
      <c r="AW3907" s="12">
        <v>-33.02495661444113</v>
      </c>
    </row>
    <row r="3908" spans="46:49" x14ac:dyDescent="0.2">
      <c r="AT3908">
        <v>3901</v>
      </c>
      <c r="AU3908" s="12">
        <v>5.9098400011190515</v>
      </c>
      <c r="AV3908" s="12">
        <v>0.852191736815753</v>
      </c>
      <c r="AW3908" s="12">
        <v>-1.5622998525806222</v>
      </c>
    </row>
    <row r="3909" spans="46:49" x14ac:dyDescent="0.2">
      <c r="AT3909">
        <v>3902</v>
      </c>
      <c r="AU3909" s="12">
        <v>4.6363447210428825</v>
      </c>
      <c r="AV3909" s="12">
        <v>1.8207299098223415</v>
      </c>
      <c r="AW3909" s="12">
        <v>23.283712195901874</v>
      </c>
    </row>
    <row r="3910" spans="46:49" x14ac:dyDescent="0.2">
      <c r="AT3910">
        <v>3903</v>
      </c>
      <c r="AU3910" s="12">
        <v>-1.2824916500024341</v>
      </c>
      <c r="AV3910" s="12">
        <v>-14.545255708143214</v>
      </c>
      <c r="AW3910" s="12">
        <v>16.655300778446147</v>
      </c>
    </row>
    <row r="3911" spans="46:49" x14ac:dyDescent="0.2">
      <c r="AT3911">
        <v>3904</v>
      </c>
      <c r="AU3911" s="12">
        <v>1.1337599187593275</v>
      </c>
      <c r="AV3911" s="12">
        <v>-8.1984131329758991</v>
      </c>
      <c r="AW3911" s="12">
        <v>-11.893559180784468</v>
      </c>
    </row>
    <row r="3912" spans="46:49" x14ac:dyDescent="0.2">
      <c r="AT3912">
        <v>3905</v>
      </c>
      <c r="AU3912" s="12">
        <v>4.1378860816311533</v>
      </c>
      <c r="AV3912" s="12">
        <v>5.2742809878667227</v>
      </c>
      <c r="AW3912" s="12">
        <v>-1.3388099133153168</v>
      </c>
    </row>
    <row r="3913" spans="46:49" x14ac:dyDescent="0.2">
      <c r="AT3913">
        <v>3906</v>
      </c>
      <c r="AU3913" s="12">
        <v>1.9052975023498615</v>
      </c>
      <c r="AV3913" s="12">
        <v>-1.828315363726897</v>
      </c>
      <c r="AW3913" s="12">
        <v>12.415191791809512</v>
      </c>
    </row>
    <row r="3914" spans="46:49" x14ac:dyDescent="0.2">
      <c r="AT3914">
        <v>3907</v>
      </c>
      <c r="AU3914" s="12">
        <v>-2.4694934264961623</v>
      </c>
      <c r="AV3914" s="12">
        <v>4.6535095516998535</v>
      </c>
      <c r="AW3914" s="12">
        <v>2.4367163095399351</v>
      </c>
    </row>
    <row r="3915" spans="46:49" x14ac:dyDescent="0.2">
      <c r="AT3915">
        <v>3908</v>
      </c>
      <c r="AU3915" s="12">
        <v>-0.44854243353438328</v>
      </c>
      <c r="AV3915" s="12">
        <v>-27.419257829010721</v>
      </c>
      <c r="AW3915" s="12">
        <v>-7.8547690835532373</v>
      </c>
    </row>
    <row r="3916" spans="46:49" x14ac:dyDescent="0.2">
      <c r="AT3916">
        <v>3909</v>
      </c>
      <c r="AU3916" s="12">
        <v>-8.3984215540966591</v>
      </c>
      <c r="AV3916" s="12">
        <v>0.3927266863878579</v>
      </c>
      <c r="AW3916" s="12">
        <v>-8.1300004399516226</v>
      </c>
    </row>
    <row r="3917" spans="46:49" x14ac:dyDescent="0.2">
      <c r="AT3917">
        <v>3910</v>
      </c>
      <c r="AU3917" s="12">
        <v>-15.237848287400308</v>
      </c>
      <c r="AV3917" s="12">
        <v>-4.8230283819990083</v>
      </c>
      <c r="AW3917" s="12">
        <v>-9.7177997485451257</v>
      </c>
    </row>
    <row r="3918" spans="46:49" x14ac:dyDescent="0.2">
      <c r="AT3918">
        <v>3911</v>
      </c>
      <c r="AU3918" s="12">
        <v>-10.676937802189883</v>
      </c>
      <c r="AV3918" s="12">
        <v>-6.0125237514278158</v>
      </c>
      <c r="AW3918" s="12">
        <v>-17.362167699058006</v>
      </c>
    </row>
    <row r="3919" spans="46:49" x14ac:dyDescent="0.2">
      <c r="AT3919">
        <v>3912</v>
      </c>
      <c r="AU3919" s="12">
        <v>3.6784934323429228</v>
      </c>
      <c r="AV3919" s="12">
        <v>-12.466097634713845</v>
      </c>
      <c r="AW3919" s="12">
        <v>4.5956535124834215</v>
      </c>
    </row>
    <row r="3920" spans="46:49" x14ac:dyDescent="0.2">
      <c r="AT3920">
        <v>3913</v>
      </c>
      <c r="AU3920" s="12">
        <v>0.45280481778265813</v>
      </c>
      <c r="AV3920" s="12">
        <v>11.77410029704367</v>
      </c>
      <c r="AW3920" s="12">
        <v>-15.241949173573078</v>
      </c>
    </row>
    <row r="3921" spans="46:49" x14ac:dyDescent="0.2">
      <c r="AT3921">
        <v>3914</v>
      </c>
      <c r="AU3921" s="12">
        <v>-1.705111452703906</v>
      </c>
      <c r="AV3921" s="12">
        <v>-6.0311498222887776</v>
      </c>
      <c r="AW3921" s="12">
        <v>-7.0935299750557501</v>
      </c>
    </row>
    <row r="3922" spans="46:49" x14ac:dyDescent="0.2">
      <c r="AT3922">
        <v>3915</v>
      </c>
      <c r="AU3922" s="12">
        <v>-4.5861617811231143</v>
      </c>
      <c r="AV3922" s="12">
        <v>6.7587488403531353</v>
      </c>
      <c r="AW3922" s="12">
        <v>3.2371722895369639</v>
      </c>
    </row>
    <row r="3923" spans="46:49" x14ac:dyDescent="0.2">
      <c r="AT3923">
        <v>3916</v>
      </c>
      <c r="AU3923" s="12">
        <v>1.1931491600849327</v>
      </c>
      <c r="AV3923" s="12">
        <v>54.573570532960616</v>
      </c>
      <c r="AW3923" s="12">
        <v>-5.7703080303070848</v>
      </c>
    </row>
    <row r="3924" spans="46:49" x14ac:dyDescent="0.2">
      <c r="AT3924">
        <v>3917</v>
      </c>
      <c r="AU3924" s="12">
        <v>0.72891040612834401</v>
      </c>
      <c r="AV3924" s="12">
        <v>11.267914758846475</v>
      </c>
      <c r="AW3924" s="12">
        <v>-7.8892625751353318</v>
      </c>
    </row>
    <row r="3925" spans="46:49" x14ac:dyDescent="0.2">
      <c r="AT3925">
        <v>3918</v>
      </c>
      <c r="AU3925" s="12">
        <v>-1.3360774463774558</v>
      </c>
      <c r="AV3925" s="12">
        <v>-6.9705488625777203</v>
      </c>
      <c r="AW3925" s="12">
        <v>-5.2144833537009401</v>
      </c>
    </row>
    <row r="3926" spans="46:49" x14ac:dyDescent="0.2">
      <c r="AT3926">
        <v>3919</v>
      </c>
      <c r="AU3926" s="12">
        <v>-2.2825025028320836</v>
      </c>
      <c r="AV3926" s="12">
        <v>-11.494565138082987</v>
      </c>
      <c r="AW3926" s="12">
        <v>-8.6072869274056476</v>
      </c>
    </row>
    <row r="3927" spans="46:49" x14ac:dyDescent="0.2">
      <c r="AT3927">
        <v>3920</v>
      </c>
      <c r="AU3927" s="12">
        <v>-16.189941117303228</v>
      </c>
      <c r="AV3927" s="12">
        <v>-8.556522405333272</v>
      </c>
      <c r="AW3927" s="12">
        <v>6.6963030638502969</v>
      </c>
    </row>
    <row r="3928" spans="46:49" x14ac:dyDescent="0.2">
      <c r="AT3928">
        <v>3921</v>
      </c>
      <c r="AU3928" s="12">
        <v>-14.706899091477942</v>
      </c>
      <c r="AV3928" s="12">
        <v>-5.8136624940506421</v>
      </c>
      <c r="AW3928" s="12">
        <v>-5.7979122991429817</v>
      </c>
    </row>
    <row r="3929" spans="46:49" x14ac:dyDescent="0.2">
      <c r="AT3929">
        <v>3922</v>
      </c>
      <c r="AU3929" s="12">
        <v>-1.239035320174227</v>
      </c>
      <c r="AV3929" s="12">
        <v>-0.87003370781571365</v>
      </c>
      <c r="AW3929" s="12">
        <v>-1.2000293798424895</v>
      </c>
    </row>
    <row r="3930" spans="46:49" x14ac:dyDescent="0.2">
      <c r="AT3930">
        <v>3923</v>
      </c>
      <c r="AU3930" s="12">
        <v>-11.006966047116633</v>
      </c>
      <c r="AV3930" s="12">
        <v>21.278321006079572</v>
      </c>
      <c r="AW3930" s="12">
        <v>-9.8940177940337932</v>
      </c>
    </row>
    <row r="3931" spans="46:49" x14ac:dyDescent="0.2">
      <c r="AT3931">
        <v>3924</v>
      </c>
      <c r="AU3931" s="12">
        <v>0.68994463121903804</v>
      </c>
      <c r="AV3931" s="12">
        <v>-8.0736803337880634</v>
      </c>
      <c r="AW3931" s="12">
        <v>1.8398151985227489</v>
      </c>
    </row>
    <row r="3932" spans="46:49" x14ac:dyDescent="0.2">
      <c r="AT3932">
        <v>3925</v>
      </c>
      <c r="AU3932" s="12">
        <v>-2.1401948721918442</v>
      </c>
      <c r="AV3932" s="12">
        <v>-2.0015156689016584</v>
      </c>
      <c r="AW3932" s="12">
        <v>-13.393765578747885</v>
      </c>
    </row>
    <row r="3933" spans="46:49" x14ac:dyDescent="0.2">
      <c r="AT3933">
        <v>3926</v>
      </c>
      <c r="AU3933" s="12">
        <v>-0.39929929598567737</v>
      </c>
      <c r="AV3933" s="12">
        <v>7.2046199951866257</v>
      </c>
      <c r="AW3933" s="12">
        <v>-5.7589982478437278</v>
      </c>
    </row>
    <row r="3934" spans="46:49" x14ac:dyDescent="0.2">
      <c r="AT3934">
        <v>3927</v>
      </c>
      <c r="AU3934" s="12">
        <v>5.944826694205088</v>
      </c>
      <c r="AV3934" s="12">
        <v>-43.443807959209778</v>
      </c>
      <c r="AW3934" s="12">
        <v>-9.5761734869076705</v>
      </c>
    </row>
    <row r="3935" spans="46:49" x14ac:dyDescent="0.2">
      <c r="AT3935">
        <v>3928</v>
      </c>
      <c r="AU3935" s="12">
        <v>-1.8271339077563016</v>
      </c>
      <c r="AV3935" s="12">
        <v>-5.6750480451649112</v>
      </c>
      <c r="AW3935" s="12">
        <v>11.219882265099677</v>
      </c>
    </row>
    <row r="3936" spans="46:49" x14ac:dyDescent="0.2">
      <c r="AT3936">
        <v>3929</v>
      </c>
      <c r="AU3936" s="12">
        <v>5.291289352472238</v>
      </c>
      <c r="AV3936" s="12">
        <v>-6.7941329347008868</v>
      </c>
      <c r="AW3936" s="12">
        <v>-5.2641037615712536</v>
      </c>
    </row>
    <row r="3937" spans="46:49" x14ac:dyDescent="0.2">
      <c r="AT3937">
        <v>3930</v>
      </c>
      <c r="AU3937" s="12">
        <v>-0.21109764923944674</v>
      </c>
      <c r="AV3937" s="12">
        <v>-19.636615194921266</v>
      </c>
      <c r="AW3937" s="12">
        <v>-15.008992634202746</v>
      </c>
    </row>
    <row r="3938" spans="46:49" x14ac:dyDescent="0.2">
      <c r="AT3938">
        <v>3931</v>
      </c>
      <c r="AU3938" s="12">
        <v>2.6586191480602976</v>
      </c>
      <c r="AV3938" s="12">
        <v>-18.167092195658434</v>
      </c>
      <c r="AW3938" s="12">
        <v>-14.369654464002528</v>
      </c>
    </row>
    <row r="3939" spans="46:49" x14ac:dyDescent="0.2">
      <c r="AT3939">
        <v>3932</v>
      </c>
      <c r="AU3939" s="12">
        <v>13.031778373042465</v>
      </c>
      <c r="AV3939" s="12">
        <v>-3.1335470131115928</v>
      </c>
      <c r="AW3939" s="12">
        <v>-7.460722893983009</v>
      </c>
    </row>
    <row r="3940" spans="46:49" x14ac:dyDescent="0.2">
      <c r="AT3940">
        <v>3933</v>
      </c>
      <c r="AU3940" s="12">
        <v>-0.17729015034568973</v>
      </c>
      <c r="AV3940" s="12">
        <v>-5.6064393776827792</v>
      </c>
      <c r="AW3940" s="12">
        <v>3.7631385286964507</v>
      </c>
    </row>
    <row r="3941" spans="46:49" x14ac:dyDescent="0.2">
      <c r="AT3941">
        <v>3934</v>
      </c>
      <c r="AU3941" s="12">
        <v>1.3793829420400527</v>
      </c>
      <c r="AV3941" s="12">
        <v>0.2064066709081803</v>
      </c>
      <c r="AW3941" s="12">
        <v>-19.383978157926741</v>
      </c>
    </row>
    <row r="3942" spans="46:49" x14ac:dyDescent="0.2">
      <c r="AT3942">
        <v>3935</v>
      </c>
      <c r="AU3942" s="12">
        <v>-6.3004219840643314</v>
      </c>
      <c r="AV3942" s="12">
        <v>-5.4507608926762092</v>
      </c>
      <c r="AW3942" s="12">
        <v>-15.791152421350871</v>
      </c>
    </row>
    <row r="3943" spans="46:49" x14ac:dyDescent="0.2">
      <c r="AT3943">
        <v>3936</v>
      </c>
      <c r="AU3943" s="12">
        <v>-8.0456859687706128</v>
      </c>
      <c r="AV3943" s="12">
        <v>-2.0694556123300347</v>
      </c>
      <c r="AW3943" s="12">
        <v>24.887397488238772</v>
      </c>
    </row>
    <row r="3944" spans="46:49" x14ac:dyDescent="0.2">
      <c r="AT3944">
        <v>3937</v>
      </c>
      <c r="AU3944" s="12">
        <v>7.0340312027855569</v>
      </c>
      <c r="AV3944" s="12">
        <v>11.443514263818599</v>
      </c>
      <c r="AW3944" s="12">
        <v>-6.8296466500979083</v>
      </c>
    </row>
    <row r="3945" spans="46:49" x14ac:dyDescent="0.2">
      <c r="AT3945">
        <v>3938</v>
      </c>
      <c r="AU3945" s="12">
        <v>3.241350094877967</v>
      </c>
      <c r="AV3945" s="12">
        <v>-5.1913094609791974</v>
      </c>
      <c r="AW3945" s="12">
        <v>0.60728652966736674</v>
      </c>
    </row>
    <row r="3946" spans="46:49" x14ac:dyDescent="0.2">
      <c r="AT3946">
        <v>3939</v>
      </c>
      <c r="AU3946" s="12">
        <v>0.51339530084128726</v>
      </c>
      <c r="AV3946" s="12">
        <v>-3.1463288723971199</v>
      </c>
      <c r="AW3946" s="12">
        <v>-5.6344066382661042</v>
      </c>
    </row>
    <row r="3947" spans="46:49" x14ac:dyDescent="0.2">
      <c r="AT3947">
        <v>3940</v>
      </c>
      <c r="AU3947" s="12">
        <v>2.8932090743741128</v>
      </c>
      <c r="AV3947" s="12">
        <v>32.249233511581117</v>
      </c>
      <c r="AW3947" s="12">
        <v>-125.73786842399267</v>
      </c>
    </row>
    <row r="3948" spans="46:49" x14ac:dyDescent="0.2">
      <c r="AT3948">
        <v>3941</v>
      </c>
      <c r="AU3948" s="12">
        <v>-5.4309092575504225</v>
      </c>
      <c r="AV3948" s="12">
        <v>1.2897820966529006</v>
      </c>
      <c r="AW3948" s="12">
        <v>-2.7717006773784916</v>
      </c>
    </row>
    <row r="3949" spans="46:49" x14ac:dyDescent="0.2">
      <c r="AT3949">
        <v>3942</v>
      </c>
      <c r="AU3949" s="12">
        <v>-3.4777826958221993</v>
      </c>
      <c r="AV3949" s="12">
        <v>6.554066493821213</v>
      </c>
      <c r="AW3949" s="12">
        <v>-11.08330294098676</v>
      </c>
    </row>
    <row r="3950" spans="46:49" x14ac:dyDescent="0.2">
      <c r="AT3950">
        <v>3943</v>
      </c>
      <c r="AU3950" s="12">
        <v>-15.498303469478635</v>
      </c>
      <c r="AV3950" s="12">
        <v>-8.0244446031008749</v>
      </c>
      <c r="AW3950" s="12">
        <v>-20.392037805555649</v>
      </c>
    </row>
    <row r="3951" spans="46:49" x14ac:dyDescent="0.2">
      <c r="AT3951">
        <v>3944</v>
      </c>
      <c r="AU3951" s="12">
        <v>-0.41771881592998994</v>
      </c>
      <c r="AV3951" s="12">
        <v>-40.828451375559197</v>
      </c>
      <c r="AW3951" s="12">
        <v>4.159792696427858</v>
      </c>
    </row>
    <row r="3952" spans="46:49" x14ac:dyDescent="0.2">
      <c r="AT3952">
        <v>3945</v>
      </c>
      <c r="AU3952" s="12">
        <v>-3.3394006226324819</v>
      </c>
      <c r="AV3952" s="12">
        <v>-11.03727070439454</v>
      </c>
      <c r="AW3952" s="12">
        <v>38.257135468293832</v>
      </c>
    </row>
    <row r="3953" spans="46:49" x14ac:dyDescent="0.2">
      <c r="AT3953">
        <v>3946</v>
      </c>
      <c r="AU3953" s="12">
        <v>-9.1893776389312851</v>
      </c>
      <c r="AV3953" s="12">
        <v>4.6302443019681947</v>
      </c>
      <c r="AW3953" s="12">
        <v>14.998518152830901</v>
      </c>
    </row>
    <row r="3954" spans="46:49" x14ac:dyDescent="0.2">
      <c r="AT3954">
        <v>3947</v>
      </c>
      <c r="AU3954" s="12">
        <v>-4.0279481290903849</v>
      </c>
      <c r="AV3954" s="12">
        <v>0.19898726671608608</v>
      </c>
      <c r="AW3954" s="12">
        <v>-12.164901865517219</v>
      </c>
    </row>
    <row r="3955" spans="46:49" x14ac:dyDescent="0.2">
      <c r="AT3955">
        <v>3948</v>
      </c>
      <c r="AU3955" s="12">
        <v>-3.099972129065077</v>
      </c>
      <c r="AV3955" s="12">
        <v>-29.431102049313722</v>
      </c>
      <c r="AW3955" s="12">
        <v>-17.065415807124502</v>
      </c>
    </row>
    <row r="3956" spans="46:49" x14ac:dyDescent="0.2">
      <c r="AT3956">
        <v>3949</v>
      </c>
      <c r="AU3956" s="12">
        <v>-0.23133099965725346</v>
      </c>
      <c r="AV3956" s="12">
        <v>10.114793205385803</v>
      </c>
      <c r="AW3956" s="12">
        <v>11.829352821543496</v>
      </c>
    </row>
    <row r="3957" spans="46:49" x14ac:dyDescent="0.2">
      <c r="AT3957">
        <v>3950</v>
      </c>
      <c r="AU3957" s="12">
        <v>-5.1539782058054167</v>
      </c>
      <c r="AV3957" s="12">
        <v>-2.1926688810524211</v>
      </c>
      <c r="AW3957" s="12">
        <v>6.2260626618571324</v>
      </c>
    </row>
    <row r="3958" spans="46:49" x14ac:dyDescent="0.2">
      <c r="AT3958">
        <v>3951</v>
      </c>
      <c r="AU3958" s="12">
        <v>3.4385379075100926</v>
      </c>
      <c r="AV3958" s="12">
        <v>15.319579875796965</v>
      </c>
      <c r="AW3958" s="12">
        <v>71.082842066302689</v>
      </c>
    </row>
    <row r="3959" spans="46:49" x14ac:dyDescent="0.2">
      <c r="AT3959">
        <v>3952</v>
      </c>
      <c r="AU3959" s="12">
        <v>-3.6841828977548174</v>
      </c>
      <c r="AV3959" s="12">
        <v>-22.361627987375918</v>
      </c>
      <c r="AW3959" s="12">
        <v>-33.195532424421494</v>
      </c>
    </row>
    <row r="3960" spans="46:49" x14ac:dyDescent="0.2">
      <c r="AT3960">
        <v>3953</v>
      </c>
      <c r="AU3960" s="12">
        <v>-5.6253990033658621</v>
      </c>
      <c r="AV3960" s="12">
        <v>-6.4645942503239358</v>
      </c>
      <c r="AW3960" s="12">
        <v>-26.839686637683489</v>
      </c>
    </row>
    <row r="3961" spans="46:49" x14ac:dyDescent="0.2">
      <c r="AT3961">
        <v>3954</v>
      </c>
      <c r="AU3961" s="12">
        <v>2.9018036960276796</v>
      </c>
      <c r="AV3961" s="12">
        <v>16.976510758101977</v>
      </c>
      <c r="AW3961" s="12">
        <v>6.4857951587248159</v>
      </c>
    </row>
    <row r="3962" spans="46:49" x14ac:dyDescent="0.2">
      <c r="AT3962">
        <v>3955</v>
      </c>
      <c r="AU3962" s="12">
        <v>-8.3786635862901733</v>
      </c>
      <c r="AV3962" s="12">
        <v>-10.113966720057451</v>
      </c>
      <c r="AW3962" s="12">
        <v>14.080579241794444</v>
      </c>
    </row>
    <row r="3963" spans="46:49" x14ac:dyDescent="0.2">
      <c r="AT3963">
        <v>3956</v>
      </c>
      <c r="AU3963" s="12">
        <v>-6.2475077144982114</v>
      </c>
      <c r="AV3963" s="12">
        <v>14.570621418801657</v>
      </c>
      <c r="AW3963" s="12">
        <v>-9.9835016271455448</v>
      </c>
    </row>
    <row r="3964" spans="46:49" x14ac:dyDescent="0.2">
      <c r="AT3964">
        <v>3957</v>
      </c>
      <c r="AU3964" s="12">
        <v>-11.366798442691339</v>
      </c>
      <c r="AV3964" s="12">
        <v>-4.8462371724782534</v>
      </c>
      <c r="AW3964" s="12">
        <v>-10.084432333437061</v>
      </c>
    </row>
    <row r="3965" spans="46:49" x14ac:dyDescent="0.2">
      <c r="AT3965">
        <v>3958</v>
      </c>
      <c r="AU3965" s="12">
        <v>2.1305200730521237</v>
      </c>
      <c r="AV3965" s="12">
        <v>-62.128989651824561</v>
      </c>
      <c r="AW3965" s="12">
        <v>-25.147897866558843</v>
      </c>
    </row>
    <row r="3966" spans="46:49" x14ac:dyDescent="0.2">
      <c r="AT3966">
        <v>3959</v>
      </c>
      <c r="AU3966" s="12">
        <v>-3.4236893287468506</v>
      </c>
      <c r="AV3966" s="12">
        <v>-13.936371908693184</v>
      </c>
      <c r="AW3966" s="12">
        <v>-6.7091723501447929</v>
      </c>
    </row>
    <row r="3967" spans="46:49" x14ac:dyDescent="0.2">
      <c r="AT3967">
        <v>3960</v>
      </c>
      <c r="AU3967" s="12">
        <v>-3.882375617812567</v>
      </c>
      <c r="AV3967" s="12">
        <v>8.8737001533105084E-2</v>
      </c>
      <c r="AW3967" s="12">
        <v>-11.863772764992428</v>
      </c>
    </row>
    <row r="3968" spans="46:49" x14ac:dyDescent="0.2">
      <c r="AT3968">
        <v>3961</v>
      </c>
      <c r="AU3968" s="12">
        <v>1.5419414325446821</v>
      </c>
      <c r="AV3968" s="12">
        <v>-20.04360698326462</v>
      </c>
      <c r="AW3968" s="12">
        <v>-3.2568524213014656</v>
      </c>
    </row>
    <row r="3969" spans="46:49" x14ac:dyDescent="0.2">
      <c r="AT3969">
        <v>3962</v>
      </c>
      <c r="AU3969" s="12">
        <v>-0.81546072498773703</v>
      </c>
      <c r="AV3969" s="12">
        <v>7.0502998706615303</v>
      </c>
      <c r="AW3969" s="12">
        <v>13.028452457540368</v>
      </c>
    </row>
    <row r="3970" spans="46:49" x14ac:dyDescent="0.2">
      <c r="AT3970">
        <v>3963</v>
      </c>
      <c r="AU3970" s="12">
        <v>0.24263929366163658</v>
      </c>
      <c r="AV3970" s="12">
        <v>5.7265402931071216</v>
      </c>
      <c r="AW3970" s="12">
        <v>-33.959097580670957</v>
      </c>
    </row>
    <row r="3971" spans="46:49" x14ac:dyDescent="0.2">
      <c r="AT3971">
        <v>3964</v>
      </c>
      <c r="AU3971" s="12">
        <v>8.6093611727613677</v>
      </c>
      <c r="AV3971" s="12">
        <v>16.266004893113138</v>
      </c>
      <c r="AW3971" s="12">
        <v>4.2405393571261607</v>
      </c>
    </row>
    <row r="3972" spans="46:49" x14ac:dyDescent="0.2">
      <c r="AT3972">
        <v>3965</v>
      </c>
      <c r="AU3972" s="12">
        <v>-6.9636346051212135</v>
      </c>
      <c r="AV3972" s="12">
        <v>27.972040511175241</v>
      </c>
      <c r="AW3972" s="12">
        <v>21.146196993869058</v>
      </c>
    </row>
    <row r="3973" spans="46:49" x14ac:dyDescent="0.2">
      <c r="AT3973">
        <v>3966</v>
      </c>
      <c r="AU3973" s="12">
        <v>6.922869711419291</v>
      </c>
      <c r="AV3973" s="12">
        <v>5.4481019625170513</v>
      </c>
      <c r="AW3973" s="12">
        <v>2.5197578575257258</v>
      </c>
    </row>
    <row r="3974" spans="46:49" x14ac:dyDescent="0.2">
      <c r="AT3974">
        <v>3967</v>
      </c>
      <c r="AU3974" s="12">
        <v>-0.92238809109804576</v>
      </c>
      <c r="AV3974" s="12">
        <v>21.206684811198286</v>
      </c>
      <c r="AW3974" s="12">
        <v>-29.267755028485691</v>
      </c>
    </row>
    <row r="3975" spans="46:49" x14ac:dyDescent="0.2">
      <c r="AT3975">
        <v>3968</v>
      </c>
      <c r="AU3975" s="12">
        <v>-6.6876214958322215</v>
      </c>
      <c r="AV3975" s="12">
        <v>-8.0910339268286489</v>
      </c>
      <c r="AW3975" s="12">
        <v>0.65422019707853873</v>
      </c>
    </row>
    <row r="3976" spans="46:49" x14ac:dyDescent="0.2">
      <c r="AT3976">
        <v>3969</v>
      </c>
      <c r="AU3976" s="12">
        <v>2.573850845301366</v>
      </c>
      <c r="AV3976" s="12">
        <v>-3.6552425627887999</v>
      </c>
      <c r="AW3976" s="12">
        <v>-11.470318274384317</v>
      </c>
    </row>
    <row r="3977" spans="46:49" x14ac:dyDescent="0.2">
      <c r="AT3977">
        <v>3970</v>
      </c>
      <c r="AU3977" s="12">
        <v>3.7664763692088816</v>
      </c>
      <c r="AV3977" s="12">
        <v>-20.214048216141059</v>
      </c>
      <c r="AW3977" s="12">
        <v>-23.670689972307944</v>
      </c>
    </row>
    <row r="3978" spans="46:49" x14ac:dyDescent="0.2">
      <c r="AT3978">
        <v>3971</v>
      </c>
      <c r="AU3978" s="12">
        <v>-8.5594807541283195</v>
      </c>
      <c r="AV3978" s="12">
        <v>0.20821418687157423</v>
      </c>
      <c r="AW3978" s="12">
        <v>-8.2405941850087974</v>
      </c>
    </row>
    <row r="3979" spans="46:49" x14ac:dyDescent="0.2">
      <c r="AT3979">
        <v>3972</v>
      </c>
      <c r="AU3979" s="12">
        <v>0.55176825745078162</v>
      </c>
      <c r="AV3979" s="12">
        <v>-1.2511188027654101</v>
      </c>
      <c r="AW3979" s="12">
        <v>-17.158242504359066</v>
      </c>
    </row>
    <row r="3980" spans="46:49" x14ac:dyDescent="0.2">
      <c r="AT3980">
        <v>3973</v>
      </c>
      <c r="AU3980" s="12">
        <v>-8.475105906738758</v>
      </c>
      <c r="AV3980" s="12">
        <v>3.1075003831944032</v>
      </c>
      <c r="AW3980" s="12">
        <v>-15.989093563457335</v>
      </c>
    </row>
    <row r="3981" spans="46:49" x14ac:dyDescent="0.2">
      <c r="AT3981">
        <v>3974</v>
      </c>
      <c r="AU3981" s="12">
        <v>3.6865030751749912</v>
      </c>
      <c r="AV3981" s="12">
        <v>2.4128211504176202</v>
      </c>
      <c r="AW3981" s="12">
        <v>-13.776489483222296</v>
      </c>
    </row>
    <row r="3982" spans="46:49" x14ac:dyDescent="0.2">
      <c r="AT3982">
        <v>3975</v>
      </c>
      <c r="AU3982" s="12">
        <v>-0.2505818903253651</v>
      </c>
      <c r="AV3982" s="12">
        <v>3.2790862711183499</v>
      </c>
      <c r="AW3982" s="12">
        <v>-6.4388639296280825</v>
      </c>
    </row>
    <row r="3983" spans="46:49" x14ac:dyDescent="0.2">
      <c r="AT3983">
        <v>3976</v>
      </c>
      <c r="AU3983" s="12">
        <v>0.54569238605960946</v>
      </c>
      <c r="AV3983" s="12">
        <v>-16.110149655979466</v>
      </c>
      <c r="AW3983" s="12">
        <v>-20.741305795681608</v>
      </c>
    </row>
    <row r="3984" spans="46:49" x14ac:dyDescent="0.2">
      <c r="AT3984">
        <v>3977</v>
      </c>
      <c r="AU3984" s="12">
        <v>-1.9440097186576282</v>
      </c>
      <c r="AV3984" s="12">
        <v>-0.56503654473223142</v>
      </c>
      <c r="AW3984" s="12">
        <v>-18.172486510669486</v>
      </c>
    </row>
    <row r="3985" spans="46:49" x14ac:dyDescent="0.2">
      <c r="AT3985">
        <v>3978</v>
      </c>
      <c r="AU3985" s="12">
        <v>-1.1111451636106879</v>
      </c>
      <c r="AV3985" s="12">
        <v>-10.562102581332091</v>
      </c>
      <c r="AW3985" s="12">
        <v>-7.8380385615276662</v>
      </c>
    </row>
    <row r="3986" spans="46:49" x14ac:dyDescent="0.2">
      <c r="AT3986">
        <v>3979</v>
      </c>
      <c r="AU3986" s="12">
        <v>1.6327829877140145</v>
      </c>
      <c r="AV3986" s="12">
        <v>55.882428033759744</v>
      </c>
      <c r="AW3986" s="12">
        <v>35.939704219237612</v>
      </c>
    </row>
    <row r="3987" spans="46:49" x14ac:dyDescent="0.2">
      <c r="AT3987">
        <v>3980</v>
      </c>
      <c r="AU3987" s="12">
        <v>1.1797737811021192</v>
      </c>
      <c r="AV3987" s="12">
        <v>-64.443486236577655</v>
      </c>
      <c r="AW3987" s="12">
        <v>28.72606518669684</v>
      </c>
    </row>
    <row r="3988" spans="46:49" x14ac:dyDescent="0.2">
      <c r="AT3988">
        <v>3981</v>
      </c>
      <c r="AU3988" s="12">
        <v>6.060425741223316</v>
      </c>
      <c r="AV3988" s="12">
        <v>-8.069117912615118</v>
      </c>
      <c r="AW3988" s="12">
        <v>-29.785395532441132</v>
      </c>
    </row>
    <row r="3989" spans="46:49" x14ac:dyDescent="0.2">
      <c r="AT3989">
        <v>3982</v>
      </c>
      <c r="AU3989" s="12">
        <v>-2.4915467835388956</v>
      </c>
      <c r="AV3989" s="12">
        <v>-6.8970074556279206</v>
      </c>
      <c r="AW3989" s="12">
        <v>4.197430761720228</v>
      </c>
    </row>
    <row r="3990" spans="46:49" x14ac:dyDescent="0.2">
      <c r="AT3990">
        <v>3983</v>
      </c>
      <c r="AU3990" s="12">
        <v>15.712303495231323</v>
      </c>
      <c r="AV3990" s="12">
        <v>-9.3715690834617629</v>
      </c>
      <c r="AW3990" s="12">
        <v>-7.0223273737596799</v>
      </c>
    </row>
    <row r="3991" spans="46:49" x14ac:dyDescent="0.2">
      <c r="AT3991">
        <v>3984</v>
      </c>
      <c r="AU3991" s="12">
        <v>-11.270705462596748</v>
      </c>
      <c r="AV3991" s="12">
        <v>6.2858871132929162</v>
      </c>
      <c r="AW3991" s="12">
        <v>-3.221940110095812</v>
      </c>
    </row>
    <row r="3992" spans="46:49" x14ac:dyDescent="0.2">
      <c r="AT3992">
        <v>3985</v>
      </c>
      <c r="AU3992" s="12">
        <v>-2.3495304170066071</v>
      </c>
      <c r="AV3992" s="12">
        <v>3.04510545654243</v>
      </c>
      <c r="AW3992" s="12">
        <v>4.4518643402295535</v>
      </c>
    </row>
    <row r="3993" spans="46:49" x14ac:dyDescent="0.2">
      <c r="AT3993">
        <v>3986</v>
      </c>
      <c r="AU3993" s="12">
        <v>-0.45520203110897556</v>
      </c>
      <c r="AV3993" s="12">
        <v>2.9749625153820256</v>
      </c>
      <c r="AW3993" s="12">
        <v>-13.88498214511092</v>
      </c>
    </row>
    <row r="3994" spans="46:49" x14ac:dyDescent="0.2">
      <c r="AT3994">
        <v>3987</v>
      </c>
      <c r="AU3994" s="12">
        <v>0.2350090873645356</v>
      </c>
      <c r="AV3994" s="12">
        <v>-2.5429008097993413</v>
      </c>
      <c r="AW3994" s="12">
        <v>-21.677594032873412</v>
      </c>
    </row>
    <row r="3995" spans="46:49" x14ac:dyDescent="0.2">
      <c r="AT3995">
        <v>3988</v>
      </c>
      <c r="AU3995" s="12">
        <v>-3.775915658654188</v>
      </c>
      <c r="AV3995" s="12">
        <v>-5.4178831880169378</v>
      </c>
      <c r="AW3995" s="12">
        <v>-8.271002316265001</v>
      </c>
    </row>
    <row r="3996" spans="46:49" x14ac:dyDescent="0.2">
      <c r="AT3996">
        <v>3989</v>
      </c>
      <c r="AU3996" s="12">
        <v>1.0044654687324641</v>
      </c>
      <c r="AV3996" s="12">
        <v>-20.503982001280505</v>
      </c>
      <c r="AW3996" s="12">
        <v>-54.198061150436139</v>
      </c>
    </row>
    <row r="3997" spans="46:49" x14ac:dyDescent="0.2">
      <c r="AT3997">
        <v>3990</v>
      </c>
      <c r="AU3997" s="12">
        <v>-6.099624987637025</v>
      </c>
      <c r="AV3997" s="12">
        <v>1.9882197040235288</v>
      </c>
      <c r="AW3997" s="12">
        <v>-10.172032598522765</v>
      </c>
    </row>
    <row r="3998" spans="46:49" x14ac:dyDescent="0.2">
      <c r="AT3998">
        <v>3991</v>
      </c>
      <c r="AU3998" s="12">
        <v>14.059029781056951</v>
      </c>
      <c r="AV3998" s="12">
        <v>6.8432280814552318</v>
      </c>
      <c r="AW3998" s="12">
        <v>-42.213457036094283</v>
      </c>
    </row>
    <row r="3999" spans="46:49" x14ac:dyDescent="0.2">
      <c r="AT3999">
        <v>3992</v>
      </c>
      <c r="AU3999" s="12">
        <v>-16.91259432084988</v>
      </c>
      <c r="AV3999" s="12">
        <v>-11.861888975009469</v>
      </c>
      <c r="AW3999" s="12">
        <v>11.757419173831421</v>
      </c>
    </row>
    <row r="4000" spans="46:49" x14ac:dyDescent="0.2">
      <c r="AT4000">
        <v>3993</v>
      </c>
      <c r="AU4000" s="12">
        <v>1.623608119421158</v>
      </c>
      <c r="AV4000" s="12">
        <v>6.4055605451363169</v>
      </c>
      <c r="AW4000" s="12">
        <v>-7.6665299303718433</v>
      </c>
    </row>
    <row r="4001" spans="46:49" x14ac:dyDescent="0.2">
      <c r="AT4001">
        <v>3994</v>
      </c>
      <c r="AU4001" s="12">
        <v>-1.0714388980552236</v>
      </c>
      <c r="AV4001" s="12">
        <v>-21.194479263530198</v>
      </c>
      <c r="AW4001" s="12">
        <v>-22.295397877742904</v>
      </c>
    </row>
    <row r="4002" spans="46:49" x14ac:dyDescent="0.2">
      <c r="AT4002">
        <v>3995</v>
      </c>
      <c r="AU4002" s="12">
        <v>-8.1203296599277195</v>
      </c>
      <c r="AV4002" s="12">
        <v>4.120204497444619</v>
      </c>
      <c r="AW4002" s="12">
        <v>-50.910156948907414</v>
      </c>
    </row>
    <row r="4003" spans="46:49" x14ac:dyDescent="0.2">
      <c r="AT4003">
        <v>3996</v>
      </c>
      <c r="AU4003" s="12">
        <v>0.38987376976302596</v>
      </c>
      <c r="AV4003" s="12">
        <v>-6.6967542144233336</v>
      </c>
      <c r="AW4003" s="12">
        <v>4.4002270650915429</v>
      </c>
    </row>
    <row r="4004" spans="46:49" x14ac:dyDescent="0.2">
      <c r="AT4004">
        <v>3997</v>
      </c>
      <c r="AU4004" s="12">
        <v>-2.1600096515345144</v>
      </c>
      <c r="AV4004" s="12">
        <v>6.3201437877232367</v>
      </c>
      <c r="AW4004" s="12">
        <v>62.231940373271001</v>
      </c>
    </row>
    <row r="4005" spans="46:49" x14ac:dyDescent="0.2">
      <c r="AT4005">
        <v>3998</v>
      </c>
      <c r="AU4005" s="12">
        <v>-7.2223040679129049</v>
      </c>
      <c r="AV4005" s="12">
        <v>5.3506892554734238</v>
      </c>
      <c r="AW4005" s="12">
        <v>-36.636885406460465</v>
      </c>
    </row>
    <row r="4006" spans="46:49" x14ac:dyDescent="0.2">
      <c r="AT4006">
        <v>3999</v>
      </c>
      <c r="AU4006" s="12">
        <v>-2.6202598790919582</v>
      </c>
      <c r="AV4006" s="12">
        <v>-0.67436017704586804</v>
      </c>
      <c r="AW4006" s="12">
        <v>11.425405854836916</v>
      </c>
    </row>
    <row r="4007" spans="46:49" x14ac:dyDescent="0.2">
      <c r="AT4007">
        <v>4000</v>
      </c>
      <c r="AU4007" s="12">
        <v>1.2771486860124555</v>
      </c>
      <c r="AV4007" s="12">
        <v>-6.3911276989792141</v>
      </c>
      <c r="AW4007" s="12">
        <v>-14.64864498111853</v>
      </c>
    </row>
    <row r="4008" spans="46:49" x14ac:dyDescent="0.2">
      <c r="AT4008">
        <v>4001</v>
      </c>
      <c r="AU4008" s="12">
        <v>-2.6329554384546507</v>
      </c>
      <c r="AV4008" s="12">
        <v>23.169590180224919</v>
      </c>
      <c r="AW4008" s="12">
        <v>15.327770562183121</v>
      </c>
    </row>
    <row r="4009" spans="46:49" x14ac:dyDescent="0.2">
      <c r="AT4009">
        <v>4002</v>
      </c>
      <c r="AU4009" s="12">
        <v>-1.1094214638086917</v>
      </c>
      <c r="AV4009" s="12">
        <v>9.9331083297542229</v>
      </c>
      <c r="AW4009" s="12">
        <v>9.7146252066182868</v>
      </c>
    </row>
    <row r="4010" spans="46:49" x14ac:dyDescent="0.2">
      <c r="AT4010">
        <v>4003</v>
      </c>
      <c r="AU4010" s="12">
        <v>0.162569215663737</v>
      </c>
      <c r="AV4010" s="12">
        <v>-8.7661678865193817</v>
      </c>
      <c r="AW4010" s="12">
        <v>-20.317325250194099</v>
      </c>
    </row>
    <row r="4011" spans="46:49" x14ac:dyDescent="0.2">
      <c r="AT4011">
        <v>4004</v>
      </c>
      <c r="AU4011" s="12">
        <v>-3.78746921955097</v>
      </c>
      <c r="AV4011" s="12">
        <v>18.578256688623004</v>
      </c>
      <c r="AW4011" s="12">
        <v>-23.417356880028404</v>
      </c>
    </row>
    <row r="4012" spans="46:49" x14ac:dyDescent="0.2">
      <c r="AT4012">
        <v>4005</v>
      </c>
      <c r="AU4012" s="12">
        <v>0.59483617249925669</v>
      </c>
      <c r="AV4012" s="12">
        <v>4.5137434533232552</v>
      </c>
      <c r="AW4012" s="12">
        <v>-16.517078372205393</v>
      </c>
    </row>
    <row r="4013" spans="46:49" x14ac:dyDescent="0.2">
      <c r="AT4013">
        <v>4006</v>
      </c>
      <c r="AU4013" s="12">
        <v>1.0377650852058939</v>
      </c>
      <c r="AV4013" s="12">
        <v>-1.9548379668168614</v>
      </c>
      <c r="AW4013" s="12">
        <v>-25.067637686993102</v>
      </c>
    </row>
    <row r="4014" spans="46:49" x14ac:dyDescent="0.2">
      <c r="AT4014">
        <v>4007</v>
      </c>
      <c r="AU4014" s="12">
        <v>-5.6046127687982468</v>
      </c>
      <c r="AV4014" s="12">
        <v>-8.3137748110378009</v>
      </c>
      <c r="AW4014" s="12">
        <v>23.670271091811163</v>
      </c>
    </row>
    <row r="4015" spans="46:49" x14ac:dyDescent="0.2">
      <c r="AT4015">
        <v>4008</v>
      </c>
      <c r="AU4015" s="12">
        <v>1.4622838600159045</v>
      </c>
      <c r="AV4015" s="12">
        <v>5.1754849171910813</v>
      </c>
      <c r="AW4015" s="12">
        <v>-14.914781846389689</v>
      </c>
    </row>
    <row r="4016" spans="46:49" x14ac:dyDescent="0.2">
      <c r="AT4016">
        <v>4009</v>
      </c>
      <c r="AU4016" s="12">
        <v>-0.13667188891846782</v>
      </c>
      <c r="AV4016" s="12">
        <v>-4.8357899298420408</v>
      </c>
      <c r="AW4016" s="12">
        <v>-4.9087466025476765</v>
      </c>
    </row>
    <row r="4017" spans="46:49" x14ac:dyDescent="0.2">
      <c r="AT4017">
        <v>4010</v>
      </c>
      <c r="AU4017" s="12">
        <v>-2.6424772920822277</v>
      </c>
      <c r="AV4017" s="12">
        <v>-15.572045100454993</v>
      </c>
      <c r="AW4017" s="12">
        <v>9.4622762598195163</v>
      </c>
    </row>
    <row r="4018" spans="46:49" x14ac:dyDescent="0.2">
      <c r="AT4018">
        <v>4011</v>
      </c>
      <c r="AU4018" s="12">
        <v>5.8824030219734134</v>
      </c>
      <c r="AV4018" s="12">
        <v>-15.512113976271721</v>
      </c>
      <c r="AW4018" s="12">
        <v>-27.484157396887369</v>
      </c>
    </row>
    <row r="4019" spans="46:49" x14ac:dyDescent="0.2">
      <c r="AT4019">
        <v>4012</v>
      </c>
      <c r="AU4019" s="12">
        <v>-4.5277967465263478</v>
      </c>
      <c r="AV4019" s="12">
        <v>-11.294571656946426</v>
      </c>
      <c r="AW4019" s="12">
        <v>-83.499284465400564</v>
      </c>
    </row>
    <row r="4020" spans="46:49" x14ac:dyDescent="0.2">
      <c r="AT4020">
        <v>4013</v>
      </c>
      <c r="AU4020" s="12">
        <v>8.4175746973426762</v>
      </c>
      <c r="AV4020" s="12">
        <v>-10.583172366664549</v>
      </c>
      <c r="AW4020" s="12">
        <v>3.5486174208340535</v>
      </c>
    </row>
    <row r="4021" spans="46:49" x14ac:dyDescent="0.2">
      <c r="AT4021">
        <v>4014</v>
      </c>
      <c r="AU4021" s="12">
        <v>-12.317922496869203</v>
      </c>
      <c r="AV4021" s="12">
        <v>-13.298857015792132</v>
      </c>
      <c r="AW4021" s="12">
        <v>-70.426809544354484</v>
      </c>
    </row>
    <row r="4022" spans="46:49" x14ac:dyDescent="0.2">
      <c r="AT4022">
        <v>4015</v>
      </c>
      <c r="AU4022" s="12">
        <v>-0.59222074849298012</v>
      </c>
      <c r="AV4022" s="12">
        <v>-14.08058797624377</v>
      </c>
      <c r="AW4022" s="12">
        <v>7.8975923300457254</v>
      </c>
    </row>
    <row r="4023" spans="46:49" x14ac:dyDescent="0.2">
      <c r="AT4023">
        <v>4016</v>
      </c>
      <c r="AU4023" s="12">
        <v>0.31350434082891981</v>
      </c>
      <c r="AV4023" s="12">
        <v>-1.0768068821897261</v>
      </c>
      <c r="AW4023" s="12">
        <v>-10.442487914537654</v>
      </c>
    </row>
    <row r="4024" spans="46:49" x14ac:dyDescent="0.2">
      <c r="AT4024">
        <v>4017</v>
      </c>
      <c r="AU4024" s="12">
        <v>5.659134678871224</v>
      </c>
      <c r="AV4024" s="12">
        <v>-39.160649421600915</v>
      </c>
      <c r="AW4024" s="12">
        <v>15.216278301289833</v>
      </c>
    </row>
    <row r="4025" spans="46:49" x14ac:dyDescent="0.2">
      <c r="AT4025">
        <v>4018</v>
      </c>
      <c r="AU4025" s="12">
        <v>2.1445248440253137</v>
      </c>
      <c r="AV4025" s="12">
        <v>1.6929396473927651</v>
      </c>
      <c r="AW4025" s="12">
        <v>7.0225652869448085</v>
      </c>
    </row>
    <row r="4026" spans="46:49" x14ac:dyDescent="0.2">
      <c r="AT4026">
        <v>4019</v>
      </c>
      <c r="AU4026" s="12">
        <v>-2.2440013087740187</v>
      </c>
      <c r="AV4026" s="12">
        <v>0.86509655168707345</v>
      </c>
      <c r="AW4026" s="12">
        <v>28.4795284409734</v>
      </c>
    </row>
    <row r="4027" spans="46:49" x14ac:dyDescent="0.2">
      <c r="AT4027">
        <v>4020</v>
      </c>
      <c r="AU4027" s="12">
        <v>8.4832818602221849</v>
      </c>
      <c r="AV4027" s="12">
        <v>-28.104729225420197</v>
      </c>
      <c r="AW4027" s="12">
        <v>-15.702245681916233</v>
      </c>
    </row>
    <row r="4028" spans="46:49" x14ac:dyDescent="0.2">
      <c r="AT4028">
        <v>4021</v>
      </c>
      <c r="AU4028" s="12">
        <v>2.8112329584361695</v>
      </c>
      <c r="AV4028" s="12">
        <v>-16.564026171788893</v>
      </c>
      <c r="AW4028" s="12">
        <v>10.87578799487596</v>
      </c>
    </row>
    <row r="4029" spans="46:49" x14ac:dyDescent="0.2">
      <c r="AT4029">
        <v>4022</v>
      </c>
      <c r="AU4029" s="12">
        <v>-0.91168546809564199</v>
      </c>
      <c r="AV4029" s="12">
        <v>-68.655660167942159</v>
      </c>
      <c r="AW4029" s="12">
        <v>-60.754326293985443</v>
      </c>
    </row>
    <row r="4030" spans="46:49" x14ac:dyDescent="0.2">
      <c r="AT4030">
        <v>4023</v>
      </c>
      <c r="AU4030" s="12">
        <v>-0.82247458268337215</v>
      </c>
      <c r="AV4030" s="12">
        <v>7.5868672899239353</v>
      </c>
      <c r="AW4030" s="12">
        <v>-12.994990067583194</v>
      </c>
    </row>
    <row r="4031" spans="46:49" x14ac:dyDescent="0.2">
      <c r="AT4031">
        <v>4024</v>
      </c>
      <c r="AU4031" s="12">
        <v>-10.478007323287718</v>
      </c>
      <c r="AV4031" s="12">
        <v>-2.5232109402387919</v>
      </c>
      <c r="AW4031" s="12">
        <v>-39.330084628671059</v>
      </c>
    </row>
    <row r="4032" spans="46:49" x14ac:dyDescent="0.2">
      <c r="AT4032">
        <v>4025</v>
      </c>
      <c r="AU4032" s="12">
        <v>1.681737108776884</v>
      </c>
      <c r="AV4032" s="12">
        <v>-14.364195297106555</v>
      </c>
      <c r="AW4032" s="12">
        <v>-12.959235424823429</v>
      </c>
    </row>
    <row r="4033" spans="46:49" x14ac:dyDescent="0.2">
      <c r="AT4033">
        <v>4026</v>
      </c>
      <c r="AU4033" s="12">
        <v>3.4230649458640445</v>
      </c>
      <c r="AV4033" s="12">
        <v>4.6180992821829108</v>
      </c>
      <c r="AW4033" s="12">
        <v>8.6775834991479179</v>
      </c>
    </row>
    <row r="4034" spans="46:49" x14ac:dyDescent="0.2">
      <c r="AT4034">
        <v>4027</v>
      </c>
      <c r="AU4034" s="12">
        <v>1.0155187008202249</v>
      </c>
      <c r="AV4034" s="12">
        <v>3.6480816543583998</v>
      </c>
      <c r="AW4034" s="12">
        <v>-39.690269163363837</v>
      </c>
    </row>
    <row r="4035" spans="46:49" x14ac:dyDescent="0.2">
      <c r="AT4035">
        <v>4028</v>
      </c>
      <c r="AU4035" s="12">
        <v>5.9751741514792593</v>
      </c>
      <c r="AV4035" s="12">
        <v>-12.345101011411085</v>
      </c>
      <c r="AW4035" s="12">
        <v>6.8529559670644522</v>
      </c>
    </row>
    <row r="4036" spans="46:49" x14ac:dyDescent="0.2">
      <c r="AT4036">
        <v>4029</v>
      </c>
      <c r="AU4036" s="12">
        <v>13.242749090834813</v>
      </c>
      <c r="AV4036" s="12">
        <v>-23.637956099598345</v>
      </c>
      <c r="AW4036" s="12">
        <v>7.8940368871236446</v>
      </c>
    </row>
    <row r="4037" spans="46:49" x14ac:dyDescent="0.2">
      <c r="AT4037">
        <v>4030</v>
      </c>
      <c r="AU4037" s="12">
        <v>-4.0802674013603566</v>
      </c>
      <c r="AV4037" s="12">
        <v>11.356652535495632</v>
      </c>
      <c r="AW4037" s="12">
        <v>14.564008246999995</v>
      </c>
    </row>
    <row r="4038" spans="46:49" x14ac:dyDescent="0.2">
      <c r="AT4038">
        <v>4031</v>
      </c>
      <c r="AU4038" s="12">
        <v>-9.3384253349220057</v>
      </c>
      <c r="AV4038" s="12">
        <v>24.234826326680565</v>
      </c>
      <c r="AW4038" s="12">
        <v>-4.4328877169935419</v>
      </c>
    </row>
    <row r="4039" spans="46:49" x14ac:dyDescent="0.2">
      <c r="AT4039">
        <v>4032</v>
      </c>
      <c r="AU4039" s="12">
        <v>-14.135951591023986</v>
      </c>
      <c r="AV4039" s="12">
        <v>-11.535974069671168</v>
      </c>
      <c r="AW4039" s="12">
        <v>2.1736599485806325</v>
      </c>
    </row>
    <row r="4040" spans="46:49" x14ac:dyDescent="0.2">
      <c r="AT4040">
        <v>4033</v>
      </c>
      <c r="AU4040" s="12">
        <v>1.992787823936599</v>
      </c>
      <c r="AV4040" s="12">
        <v>-4.1894056855311286</v>
      </c>
      <c r="AW4040" s="12">
        <v>-7.2694855418844195</v>
      </c>
    </row>
    <row r="4041" spans="46:49" x14ac:dyDescent="0.2">
      <c r="AT4041">
        <v>4034</v>
      </c>
      <c r="AU4041" s="12">
        <v>2.2532558848925484</v>
      </c>
      <c r="AV4041" s="12">
        <v>51.476528340982298</v>
      </c>
      <c r="AW4041" s="12">
        <v>8.5813463910138044</v>
      </c>
    </row>
    <row r="4042" spans="46:49" x14ac:dyDescent="0.2">
      <c r="AT4042">
        <v>4035</v>
      </c>
      <c r="AU4042" s="12">
        <v>-6.9766127771807032</v>
      </c>
      <c r="AV4042" s="12">
        <v>-22.771295542828518</v>
      </c>
      <c r="AW4042" s="12">
        <v>7.6165976376111262</v>
      </c>
    </row>
    <row r="4043" spans="46:49" x14ac:dyDescent="0.2">
      <c r="AT4043">
        <v>4036</v>
      </c>
      <c r="AU4043" s="12">
        <v>-1.5459910794862362</v>
      </c>
      <c r="AV4043" s="12">
        <v>-3.1898423558515265</v>
      </c>
      <c r="AW4043" s="12">
        <v>-5.0462483381226315</v>
      </c>
    </row>
    <row r="4044" spans="46:49" x14ac:dyDescent="0.2">
      <c r="AT4044">
        <v>4037</v>
      </c>
      <c r="AU4044" s="12">
        <v>4.1520998886204303</v>
      </c>
      <c r="AV4044" s="12">
        <v>10.903121632719905</v>
      </c>
      <c r="AW4044" s="12">
        <v>-23.584709470612523</v>
      </c>
    </row>
    <row r="4045" spans="46:49" x14ac:dyDescent="0.2">
      <c r="AT4045">
        <v>4038</v>
      </c>
      <c r="AU4045" s="12">
        <v>-0.61589531447894086</v>
      </c>
      <c r="AV4045" s="12">
        <v>-20.118338223425166</v>
      </c>
      <c r="AW4045" s="12">
        <v>-7.6337620926687872</v>
      </c>
    </row>
    <row r="4046" spans="46:49" x14ac:dyDescent="0.2">
      <c r="AT4046">
        <v>4039</v>
      </c>
      <c r="AU4046" s="12">
        <v>2.0735342500618965</v>
      </c>
      <c r="AV4046" s="12">
        <v>28.720926638190061</v>
      </c>
      <c r="AW4046" s="12">
        <v>-4.3806592237059863E-2</v>
      </c>
    </row>
    <row r="4047" spans="46:49" x14ac:dyDescent="0.2">
      <c r="AT4047">
        <v>4040</v>
      </c>
      <c r="AU4047" s="12">
        <v>14.421254023021881</v>
      </c>
      <c r="AV4047" s="12">
        <v>0.19101638661627376</v>
      </c>
      <c r="AW4047" s="12">
        <v>-13.894801037933233</v>
      </c>
    </row>
    <row r="4048" spans="46:49" x14ac:dyDescent="0.2">
      <c r="AT4048">
        <v>4041</v>
      </c>
      <c r="AU4048" s="12">
        <v>-4.4329307618938723</v>
      </c>
      <c r="AV4048" s="12">
        <v>-8.7726335920936585</v>
      </c>
      <c r="AW4048" s="12">
        <v>-21.405348292981508</v>
      </c>
    </row>
    <row r="4049" spans="46:49" x14ac:dyDescent="0.2">
      <c r="AT4049">
        <v>4042</v>
      </c>
      <c r="AU4049" s="12">
        <v>-1.0482050055436773</v>
      </c>
      <c r="AV4049" s="12">
        <v>-8.3912475632041748</v>
      </c>
      <c r="AW4049" s="12">
        <v>-3.7166076445501703</v>
      </c>
    </row>
    <row r="4050" spans="46:49" x14ac:dyDescent="0.2">
      <c r="AT4050">
        <v>4043</v>
      </c>
      <c r="AU4050" s="12">
        <v>-0.51838495998575473</v>
      </c>
      <c r="AV4050" s="12">
        <v>-3.6578295173132642</v>
      </c>
      <c r="AW4050" s="12">
        <v>-11.374325716439785</v>
      </c>
    </row>
    <row r="4051" spans="46:49" x14ac:dyDescent="0.2">
      <c r="AT4051">
        <v>4044</v>
      </c>
      <c r="AU4051" s="12">
        <v>-2.8834052362850331</v>
      </c>
      <c r="AV4051" s="12">
        <v>-11.626367574466638</v>
      </c>
      <c r="AW4051" s="12">
        <v>-33.277337745184134</v>
      </c>
    </row>
    <row r="4052" spans="46:49" x14ac:dyDescent="0.2">
      <c r="AT4052">
        <v>4045</v>
      </c>
      <c r="AU4052" s="12">
        <v>-8.5140935945766465</v>
      </c>
      <c r="AV4052" s="12">
        <v>-10.98439358665104</v>
      </c>
      <c r="AW4052" s="12">
        <v>-17.295805246711101</v>
      </c>
    </row>
    <row r="4053" spans="46:49" x14ac:dyDescent="0.2">
      <c r="AT4053">
        <v>4046</v>
      </c>
      <c r="AU4053" s="12">
        <v>-7.158938070422594</v>
      </c>
      <c r="AV4053" s="12">
        <v>5.941521757445849</v>
      </c>
      <c r="AW4053" s="12">
        <v>9.9709820763126356</v>
      </c>
    </row>
    <row r="4054" spans="46:49" x14ac:dyDescent="0.2">
      <c r="AT4054">
        <v>4047</v>
      </c>
      <c r="AU4054" s="12">
        <v>8.736142044742759E-2</v>
      </c>
      <c r="AV4054" s="12">
        <v>5.2082448691813692</v>
      </c>
      <c r="AW4054" s="12">
        <v>6.466130001090499</v>
      </c>
    </row>
    <row r="4055" spans="46:49" x14ac:dyDescent="0.2">
      <c r="AT4055">
        <v>4048</v>
      </c>
      <c r="AU4055" s="12">
        <v>15.350932319283812</v>
      </c>
      <c r="AV4055" s="12">
        <v>9.3443223098124353</v>
      </c>
      <c r="AW4055" s="12">
        <v>-3.6103482760930019</v>
      </c>
    </row>
    <row r="4056" spans="46:49" x14ac:dyDescent="0.2">
      <c r="AT4056">
        <v>4049</v>
      </c>
      <c r="AU4056" s="12">
        <v>2.0433616342799334</v>
      </c>
      <c r="AV4056" s="12">
        <v>-44.413308984369564</v>
      </c>
      <c r="AW4056" s="12">
        <v>-7.0927906482242919</v>
      </c>
    </row>
    <row r="4057" spans="46:49" x14ac:dyDescent="0.2">
      <c r="AT4057">
        <v>4050</v>
      </c>
      <c r="AU4057" s="12">
        <v>5.9417252620485144</v>
      </c>
      <c r="AV4057" s="12">
        <v>1.9276910080186243</v>
      </c>
      <c r="AW4057" s="12">
        <v>-10.695076620178433</v>
      </c>
    </row>
    <row r="4058" spans="46:49" x14ac:dyDescent="0.2">
      <c r="AT4058">
        <v>4051</v>
      </c>
      <c r="AU4058" s="12">
        <v>0.56637188667000582</v>
      </c>
      <c r="AV4058" s="12">
        <v>-21.555566294356403</v>
      </c>
      <c r="AW4058" s="12">
        <v>1.5826589956981478</v>
      </c>
    </row>
    <row r="4059" spans="46:49" x14ac:dyDescent="0.2">
      <c r="AT4059">
        <v>4052</v>
      </c>
      <c r="AU4059" s="12">
        <v>4.6636570252668532</v>
      </c>
      <c r="AV4059" s="12">
        <v>3.8539970475234289</v>
      </c>
      <c r="AW4059" s="12">
        <v>-8.0265955394666033</v>
      </c>
    </row>
    <row r="4060" spans="46:49" x14ac:dyDescent="0.2">
      <c r="AT4060">
        <v>4053</v>
      </c>
      <c r="AU4060" s="12">
        <v>-1.7300623747013073</v>
      </c>
      <c r="AV4060" s="12">
        <v>-6.1804651006615137</v>
      </c>
      <c r="AW4060" s="12">
        <v>2.1725080727516022</v>
      </c>
    </row>
    <row r="4061" spans="46:49" x14ac:dyDescent="0.2">
      <c r="AT4061">
        <v>4054</v>
      </c>
      <c r="AU4061" s="12">
        <v>7.2979940592543642</v>
      </c>
      <c r="AV4061" s="12">
        <v>-25.146564757775387</v>
      </c>
      <c r="AW4061" s="12">
        <v>3.6171087780159508</v>
      </c>
    </row>
    <row r="4062" spans="46:49" x14ac:dyDescent="0.2">
      <c r="AT4062">
        <v>4055</v>
      </c>
      <c r="AU4062" s="12">
        <v>-1.5937560290750683</v>
      </c>
      <c r="AV4062" s="12">
        <v>12.642990475741465</v>
      </c>
      <c r="AW4062" s="12">
        <v>20.734213883782004</v>
      </c>
    </row>
    <row r="4063" spans="46:49" x14ac:dyDescent="0.2">
      <c r="AT4063">
        <v>4056</v>
      </c>
      <c r="AU4063" s="12">
        <v>-5.2238483126285411</v>
      </c>
      <c r="AV4063" s="12">
        <v>10.565797593697901</v>
      </c>
      <c r="AW4063" s="12">
        <v>9.9497206679611985</v>
      </c>
    </row>
    <row r="4064" spans="46:49" x14ac:dyDescent="0.2">
      <c r="AT4064">
        <v>4057</v>
      </c>
      <c r="AU4064" s="12">
        <v>14.805004305039903</v>
      </c>
      <c r="AV4064" s="12">
        <v>-28.464774449910422</v>
      </c>
      <c r="AW4064" s="12">
        <v>-13.329877645358797</v>
      </c>
    </row>
    <row r="4065" spans="46:49" x14ac:dyDescent="0.2">
      <c r="AT4065">
        <v>4058</v>
      </c>
      <c r="AU4065" s="12">
        <v>-16.906400453639044</v>
      </c>
      <c r="AV4065" s="12">
        <v>-15.016598863890046</v>
      </c>
      <c r="AW4065" s="12">
        <v>-23.060288052243806</v>
      </c>
    </row>
    <row r="4066" spans="46:49" x14ac:dyDescent="0.2">
      <c r="AT4066">
        <v>4059</v>
      </c>
      <c r="AU4066" s="12">
        <v>4.0060013751309853</v>
      </c>
      <c r="AV4066" s="12">
        <v>6.3668374728768065</v>
      </c>
      <c r="AW4066" s="12">
        <v>-7.5751699908706076</v>
      </c>
    </row>
    <row r="4067" spans="46:49" x14ac:dyDescent="0.2">
      <c r="AT4067">
        <v>4060</v>
      </c>
      <c r="AU4067" s="12">
        <v>5.2322486165571291</v>
      </c>
      <c r="AV4067" s="12">
        <v>-3.9196001492120556</v>
      </c>
      <c r="AW4067" s="12">
        <v>-20.553192794952906</v>
      </c>
    </row>
    <row r="4068" spans="46:49" x14ac:dyDescent="0.2">
      <c r="AT4068">
        <v>4061</v>
      </c>
      <c r="AU4068" s="12">
        <v>1.9689753008505921</v>
      </c>
      <c r="AV4068" s="12">
        <v>-4.7281353603375278</v>
      </c>
      <c r="AW4068" s="12">
        <v>-6.1169292351086115</v>
      </c>
    </row>
    <row r="4069" spans="46:49" x14ac:dyDescent="0.2">
      <c r="AT4069">
        <v>4062</v>
      </c>
      <c r="AU4069" s="12">
        <v>-5.1807492938582742</v>
      </c>
      <c r="AV4069" s="12">
        <v>-10.384068857030003</v>
      </c>
      <c r="AW4069" s="12">
        <v>-14.171442209307173</v>
      </c>
    </row>
    <row r="4070" spans="46:49" x14ac:dyDescent="0.2">
      <c r="AT4070">
        <v>4063</v>
      </c>
      <c r="AU4070" s="12">
        <v>-4.4549066022811896</v>
      </c>
      <c r="AV4070" s="12">
        <v>-38.349807462668558</v>
      </c>
      <c r="AW4070" s="12">
        <v>15.905367040184206</v>
      </c>
    </row>
    <row r="4071" spans="46:49" x14ac:dyDescent="0.2">
      <c r="AT4071">
        <v>4064</v>
      </c>
      <c r="AU4071" s="12">
        <v>-7.2874947419848277E-2</v>
      </c>
      <c r="AV4071" s="12">
        <v>12.218876336769643</v>
      </c>
      <c r="AW4071" s="12">
        <v>-42.011219225529103</v>
      </c>
    </row>
    <row r="4072" spans="46:49" x14ac:dyDescent="0.2">
      <c r="AT4072">
        <v>4065</v>
      </c>
      <c r="AU4072" s="12">
        <v>-1.5506857549079933</v>
      </c>
      <c r="AV4072" s="12">
        <v>-10.774910753480075</v>
      </c>
      <c r="AW4072" s="12">
        <v>-0.1898166234514535</v>
      </c>
    </row>
    <row r="4073" spans="46:49" x14ac:dyDescent="0.2">
      <c r="AT4073">
        <v>4066</v>
      </c>
      <c r="AU4073" s="12">
        <v>-2.6612895840370241</v>
      </c>
      <c r="AV4073" s="12">
        <v>6.7917858325912537</v>
      </c>
      <c r="AW4073" s="12">
        <v>-14.02432152250981</v>
      </c>
    </row>
    <row r="4074" spans="46:49" x14ac:dyDescent="0.2">
      <c r="AT4074">
        <v>4067</v>
      </c>
      <c r="AU4074" s="12">
        <v>2.6466670004017394</v>
      </c>
      <c r="AV4074" s="12">
        <v>-16.289839752054341</v>
      </c>
      <c r="AW4074" s="12">
        <v>-17.823213357005336</v>
      </c>
    </row>
    <row r="4075" spans="46:49" x14ac:dyDescent="0.2">
      <c r="AT4075">
        <v>4068</v>
      </c>
      <c r="AU4075" s="12">
        <v>5.3240724146523641</v>
      </c>
      <c r="AV4075" s="12">
        <v>-4.4807597968832962</v>
      </c>
      <c r="AW4075" s="12">
        <v>-2.3413049119010263</v>
      </c>
    </row>
    <row r="4076" spans="46:49" x14ac:dyDescent="0.2">
      <c r="AT4076">
        <v>4069</v>
      </c>
      <c r="AU4076" s="12">
        <v>-0.12526645453346821</v>
      </c>
      <c r="AV4076" s="12">
        <v>-0.30208945124475817</v>
      </c>
      <c r="AW4076" s="12">
        <v>-45.657218801149526</v>
      </c>
    </row>
    <row r="4077" spans="46:49" x14ac:dyDescent="0.2">
      <c r="AT4077">
        <v>4070</v>
      </c>
      <c r="AU4077" s="12">
        <v>7.9643757504298458</v>
      </c>
      <c r="AV4077" s="12">
        <v>-0.74458383778862136</v>
      </c>
      <c r="AW4077" s="12">
        <v>-29.93993294338653</v>
      </c>
    </row>
    <row r="4078" spans="46:49" x14ac:dyDescent="0.2">
      <c r="AT4078">
        <v>4071</v>
      </c>
      <c r="AU4078" s="12">
        <v>-3.6063508671385835</v>
      </c>
      <c r="AV4078" s="12">
        <v>24.255612068713781</v>
      </c>
      <c r="AW4078" s="12">
        <v>22.161645417974754</v>
      </c>
    </row>
    <row r="4079" spans="46:49" x14ac:dyDescent="0.2">
      <c r="AT4079">
        <v>4072</v>
      </c>
      <c r="AU4079" s="12">
        <v>3.5546873282431344</v>
      </c>
      <c r="AV4079" s="12">
        <v>13.352883960030507</v>
      </c>
      <c r="AW4079" s="12">
        <v>3.6634277893255005</v>
      </c>
    </row>
    <row r="4080" spans="46:49" x14ac:dyDescent="0.2">
      <c r="AT4080">
        <v>4073</v>
      </c>
      <c r="AU4080" s="12">
        <v>-4.6999153204629938</v>
      </c>
      <c r="AV4080" s="12">
        <v>16.253626367966739</v>
      </c>
      <c r="AW4080" s="12">
        <v>-1.2630047895649934</v>
      </c>
    </row>
    <row r="4081" spans="46:49" x14ac:dyDescent="0.2">
      <c r="AT4081">
        <v>4074</v>
      </c>
      <c r="AU4081" s="12">
        <v>-14.393677031304613</v>
      </c>
      <c r="AV4081" s="12">
        <v>-1.9498052673674879</v>
      </c>
      <c r="AW4081" s="12">
        <v>-1.2293309827732</v>
      </c>
    </row>
    <row r="4082" spans="46:49" x14ac:dyDescent="0.2">
      <c r="AT4082">
        <v>4075</v>
      </c>
      <c r="AU4082" s="12">
        <v>9.63749810306307</v>
      </c>
      <c r="AV4082" s="12">
        <v>11.801102468187333</v>
      </c>
      <c r="AW4082" s="12">
        <v>-18.779658434225233</v>
      </c>
    </row>
    <row r="4083" spans="46:49" x14ac:dyDescent="0.2">
      <c r="AT4083">
        <v>4076</v>
      </c>
      <c r="AU4083" s="12">
        <v>3.9476285206799768</v>
      </c>
      <c r="AV4083" s="12">
        <v>-17.433715582730965</v>
      </c>
      <c r="AW4083" s="12">
        <v>11.470294725520391</v>
      </c>
    </row>
    <row r="4084" spans="46:49" x14ac:dyDescent="0.2">
      <c r="AT4084">
        <v>4077</v>
      </c>
      <c r="AU4084" s="12">
        <v>-7.6950421752543035</v>
      </c>
      <c r="AV4084" s="12">
        <v>2.7175107839233932</v>
      </c>
      <c r="AW4084" s="12">
        <v>-23.813504035885554</v>
      </c>
    </row>
    <row r="4085" spans="46:49" x14ac:dyDescent="0.2">
      <c r="AT4085">
        <v>4078</v>
      </c>
      <c r="AU4085" s="12">
        <v>-1.0889733633240801</v>
      </c>
      <c r="AV4085" s="12">
        <v>8.3744182441085684</v>
      </c>
      <c r="AW4085" s="12">
        <v>-0.79147782661582411</v>
      </c>
    </row>
    <row r="4086" spans="46:49" x14ac:dyDescent="0.2">
      <c r="AT4086">
        <v>4079</v>
      </c>
      <c r="AU4086" s="12">
        <v>-2.2147255881893746</v>
      </c>
      <c r="AV4086" s="12">
        <v>16.320118303070725</v>
      </c>
      <c r="AW4086" s="12">
        <v>6.595672236436144</v>
      </c>
    </row>
    <row r="4087" spans="46:49" x14ac:dyDescent="0.2">
      <c r="AT4087">
        <v>4080</v>
      </c>
      <c r="AU4087" s="12">
        <v>-13.933917314299924</v>
      </c>
      <c r="AV4087" s="12">
        <v>-14.520604788102821</v>
      </c>
      <c r="AW4087" s="12">
        <v>67.609354073347959</v>
      </c>
    </row>
    <row r="4088" spans="46:49" x14ac:dyDescent="0.2">
      <c r="AT4088">
        <v>4081</v>
      </c>
      <c r="AU4088" s="12">
        <v>0.29939532938795177</v>
      </c>
      <c r="AV4088" s="12">
        <v>2.3742578036042059</v>
      </c>
      <c r="AW4088" s="12">
        <v>-28.154642452751652</v>
      </c>
    </row>
    <row r="4089" spans="46:49" x14ac:dyDescent="0.2">
      <c r="AT4089">
        <v>4082</v>
      </c>
      <c r="AU4089" s="12">
        <v>-11.205596062961606</v>
      </c>
      <c r="AV4089" s="12">
        <v>-3.9198328462124801</v>
      </c>
      <c r="AW4089" s="12">
        <v>3.8105214288849019</v>
      </c>
    </row>
    <row r="4090" spans="46:49" x14ac:dyDescent="0.2">
      <c r="AT4090">
        <v>4083</v>
      </c>
      <c r="AU4090" s="12">
        <v>-2.4061176477342223</v>
      </c>
      <c r="AV4090" s="12">
        <v>-10.918394318113657</v>
      </c>
      <c r="AW4090" s="12">
        <v>-0.71407883044906417</v>
      </c>
    </row>
    <row r="4091" spans="46:49" x14ac:dyDescent="0.2">
      <c r="AT4091">
        <v>4084</v>
      </c>
      <c r="AU4091" s="12">
        <v>3.4761381085347276</v>
      </c>
      <c r="AV4091" s="12">
        <v>1.177837157609499</v>
      </c>
      <c r="AW4091" s="12">
        <v>-9.1458677463329234</v>
      </c>
    </row>
    <row r="4092" spans="46:49" x14ac:dyDescent="0.2">
      <c r="AT4092">
        <v>4085</v>
      </c>
      <c r="AU4092" s="12">
        <v>0.40577261960941124</v>
      </c>
      <c r="AV4092" s="12">
        <v>0.52134501190972826</v>
      </c>
      <c r="AW4092" s="12">
        <v>-0.81599638973039113</v>
      </c>
    </row>
    <row r="4093" spans="46:49" x14ac:dyDescent="0.2">
      <c r="AT4093">
        <v>4086</v>
      </c>
      <c r="AU4093" s="12">
        <v>-11.097834087088925</v>
      </c>
      <c r="AV4093" s="12">
        <v>-8.8602913440392612</v>
      </c>
      <c r="AW4093" s="12">
        <v>2.4319619849316201</v>
      </c>
    </row>
    <row r="4094" spans="46:49" x14ac:dyDescent="0.2">
      <c r="AT4094">
        <v>4087</v>
      </c>
      <c r="AU4094" s="12">
        <v>-10.844283626670654</v>
      </c>
      <c r="AV4094" s="12">
        <v>-18.004061131731866</v>
      </c>
      <c r="AW4094" s="12">
        <v>-8.1174751008364705</v>
      </c>
    </row>
    <row r="4095" spans="46:49" x14ac:dyDescent="0.2">
      <c r="AT4095">
        <v>4088</v>
      </c>
      <c r="AU4095" s="12">
        <v>2.6827818536618029</v>
      </c>
      <c r="AV4095" s="12">
        <v>-11.869141601002386</v>
      </c>
      <c r="AW4095" s="12">
        <v>-24.689587370632236</v>
      </c>
    </row>
    <row r="4096" spans="46:49" x14ac:dyDescent="0.2">
      <c r="AT4096">
        <v>4089</v>
      </c>
      <c r="AU4096" s="12">
        <v>-4.1946250799180742</v>
      </c>
      <c r="AV4096" s="12">
        <v>7.0068576046158295</v>
      </c>
      <c r="AW4096" s="12">
        <v>-10.546293725490997</v>
      </c>
    </row>
    <row r="4097" spans="46:49" x14ac:dyDescent="0.2">
      <c r="AT4097">
        <v>4090</v>
      </c>
      <c r="AU4097" s="12">
        <v>1.1726622707247922</v>
      </c>
      <c r="AV4097" s="12">
        <v>-4.8296212465508104</v>
      </c>
      <c r="AW4097" s="12">
        <v>-7.4381382261572462</v>
      </c>
    </row>
    <row r="4098" spans="46:49" x14ac:dyDescent="0.2">
      <c r="AT4098">
        <v>4091</v>
      </c>
      <c r="AU4098" s="12">
        <v>2.983915609988768</v>
      </c>
      <c r="AV4098" s="12">
        <v>-55.200515220209034</v>
      </c>
      <c r="AW4098" s="12">
        <v>20.945685170943364</v>
      </c>
    </row>
    <row r="4099" spans="46:49" x14ac:dyDescent="0.2">
      <c r="AT4099">
        <v>4092</v>
      </c>
      <c r="AU4099" s="12">
        <v>1.3739331883869397</v>
      </c>
      <c r="AV4099" s="12">
        <v>-3.8478106473943203</v>
      </c>
      <c r="AW4099" s="12">
        <v>6.1490263292757783</v>
      </c>
    </row>
    <row r="4100" spans="46:49" x14ac:dyDescent="0.2">
      <c r="AT4100">
        <v>4093</v>
      </c>
      <c r="AU4100" s="12">
        <v>-1.4007378515883047</v>
      </c>
      <c r="AV4100" s="12">
        <v>0.9728682735026285</v>
      </c>
      <c r="AW4100" s="12">
        <v>-15.170569623296098</v>
      </c>
    </row>
    <row r="4101" spans="46:49" x14ac:dyDescent="0.2">
      <c r="AT4101">
        <v>4094</v>
      </c>
      <c r="AU4101" s="12">
        <v>13.575077968074076</v>
      </c>
      <c r="AV4101" s="12">
        <v>-2.534684647121924</v>
      </c>
      <c r="AW4101" s="12">
        <v>5.2058281861698426</v>
      </c>
    </row>
    <row r="4102" spans="46:49" x14ac:dyDescent="0.2">
      <c r="AT4102">
        <v>4095</v>
      </c>
      <c r="AU4102" s="12">
        <v>6.7823536993315656</v>
      </c>
      <c r="AV4102" s="12">
        <v>7.2223845719985231</v>
      </c>
      <c r="AW4102" s="12">
        <v>8.5269908010620199</v>
      </c>
    </row>
    <row r="4103" spans="46:49" x14ac:dyDescent="0.2">
      <c r="AT4103">
        <v>4096</v>
      </c>
      <c r="AU4103" s="12">
        <v>-0.52133184237127106</v>
      </c>
      <c r="AV4103" s="12">
        <v>-11.46204416615512</v>
      </c>
      <c r="AW4103" s="12">
        <v>4.7862745510179359</v>
      </c>
    </row>
    <row r="4104" spans="46:49" x14ac:dyDescent="0.2">
      <c r="AT4104">
        <v>4097</v>
      </c>
      <c r="AU4104" s="12">
        <v>-12.721560828742586</v>
      </c>
      <c r="AV4104" s="12">
        <v>-4.2897312459636376</v>
      </c>
      <c r="AW4104" s="12">
        <v>-6.7341255325570426</v>
      </c>
    </row>
    <row r="4105" spans="46:49" x14ac:dyDescent="0.2">
      <c r="AT4105">
        <v>4098</v>
      </c>
      <c r="AU4105" s="12">
        <v>0.68934201623924674</v>
      </c>
      <c r="AV4105" s="12">
        <v>25.197737666885828</v>
      </c>
      <c r="AW4105" s="12">
        <v>0.50025571991982376</v>
      </c>
    </row>
    <row r="4106" spans="46:49" x14ac:dyDescent="0.2">
      <c r="AT4106">
        <v>4099</v>
      </c>
      <c r="AU4106" s="12">
        <v>-0.83593162034586455</v>
      </c>
      <c r="AV4106" s="12">
        <v>11.177993417518032</v>
      </c>
      <c r="AW4106" s="12">
        <v>-8.9192508962335992</v>
      </c>
    </row>
    <row r="4107" spans="46:49" x14ac:dyDescent="0.2">
      <c r="AT4107">
        <v>4100</v>
      </c>
      <c r="AU4107" s="12">
        <v>2.0136180986181409</v>
      </c>
      <c r="AV4107" s="12">
        <v>10.416108731511995</v>
      </c>
      <c r="AW4107" s="12">
        <v>17.479804788251368</v>
      </c>
    </row>
    <row r="4108" spans="46:49" x14ac:dyDescent="0.2">
      <c r="AT4108">
        <v>4101</v>
      </c>
      <c r="AU4108" s="12">
        <v>-4.1005865435558784</v>
      </c>
      <c r="AV4108" s="12">
        <v>-2.9497643420327679</v>
      </c>
      <c r="AW4108" s="12">
        <v>-35.523605919434274</v>
      </c>
    </row>
    <row r="4109" spans="46:49" x14ac:dyDescent="0.2">
      <c r="AT4109">
        <v>4102</v>
      </c>
      <c r="AU4109" s="12">
        <v>6.6533674100200271</v>
      </c>
      <c r="AV4109" s="12">
        <v>-13.883937696634796</v>
      </c>
      <c r="AW4109" s="12">
        <v>-15.975948828564476</v>
      </c>
    </row>
    <row r="4110" spans="46:49" x14ac:dyDescent="0.2">
      <c r="AT4110">
        <v>4103</v>
      </c>
      <c r="AU4110" s="12">
        <v>2.0291151273911718</v>
      </c>
      <c r="AV4110" s="12">
        <v>-10.686990546012819</v>
      </c>
      <c r="AW4110" s="12">
        <v>13.025469072429971</v>
      </c>
    </row>
    <row r="4111" spans="46:49" x14ac:dyDescent="0.2">
      <c r="AT4111">
        <v>4104</v>
      </c>
      <c r="AU4111" s="12">
        <v>-4.0268965595141033</v>
      </c>
      <c r="AV4111" s="12">
        <v>2.1776168119971215</v>
      </c>
      <c r="AW4111" s="12">
        <v>-9.6007604332380669</v>
      </c>
    </row>
    <row r="4112" spans="46:49" x14ac:dyDescent="0.2">
      <c r="AT4112">
        <v>4105</v>
      </c>
      <c r="AU4112" s="12">
        <v>-4.6629381823294578</v>
      </c>
      <c r="AV4112" s="12">
        <v>-5.4974716854270538</v>
      </c>
      <c r="AW4112" s="12">
        <v>-2.7354503641090004</v>
      </c>
    </row>
    <row r="4113" spans="46:49" x14ac:dyDescent="0.2">
      <c r="AT4113">
        <v>4106</v>
      </c>
      <c r="AU4113" s="12">
        <v>16.478242683401398</v>
      </c>
      <c r="AV4113" s="12">
        <v>-7.6418171256722411</v>
      </c>
      <c r="AW4113" s="12">
        <v>-8.2201334185926811</v>
      </c>
    </row>
    <row r="4114" spans="46:49" x14ac:dyDescent="0.2">
      <c r="AT4114">
        <v>4107</v>
      </c>
      <c r="AU4114" s="12">
        <v>0.24638178350259113</v>
      </c>
      <c r="AV4114" s="12">
        <v>-15.882877076789956</v>
      </c>
      <c r="AW4114" s="12">
        <v>-21.136518744723872</v>
      </c>
    </row>
    <row r="4115" spans="46:49" x14ac:dyDescent="0.2">
      <c r="AT4115">
        <v>4108</v>
      </c>
      <c r="AU4115" s="12">
        <v>-0.5464950977033971</v>
      </c>
      <c r="AV4115" s="12">
        <v>13.622998209139549</v>
      </c>
      <c r="AW4115" s="12">
        <v>-6.7740362289022338</v>
      </c>
    </row>
    <row r="4116" spans="46:49" x14ac:dyDescent="0.2">
      <c r="AT4116">
        <v>4109</v>
      </c>
      <c r="AU4116" s="12">
        <v>0.78377899896093961</v>
      </c>
      <c r="AV4116" s="12">
        <v>-8.9023734989306131</v>
      </c>
      <c r="AW4116" s="12">
        <v>-7.3532689986023447</v>
      </c>
    </row>
    <row r="4117" spans="46:49" x14ac:dyDescent="0.2">
      <c r="AT4117">
        <v>4110</v>
      </c>
      <c r="AU4117" s="12">
        <v>4.3257583205970498</v>
      </c>
      <c r="AV4117" s="12">
        <v>-12.3981742754781</v>
      </c>
      <c r="AW4117" s="12">
        <v>4.3571379819445681</v>
      </c>
    </row>
    <row r="4118" spans="46:49" x14ac:dyDescent="0.2">
      <c r="AT4118">
        <v>4111</v>
      </c>
      <c r="AU4118" s="12">
        <v>-2.5215678737807217</v>
      </c>
      <c r="AV4118" s="12">
        <v>-3.0793899815607739</v>
      </c>
      <c r="AW4118" s="12">
        <v>-14.801084306506889</v>
      </c>
    </row>
    <row r="4119" spans="46:49" x14ac:dyDescent="0.2">
      <c r="AT4119">
        <v>4112</v>
      </c>
      <c r="AU4119" s="12">
        <v>-18.294564175619755</v>
      </c>
      <c r="AV4119" s="12">
        <v>24.989529239617443</v>
      </c>
      <c r="AW4119" s="12">
        <v>-35.471011205712827</v>
      </c>
    </row>
    <row r="4120" spans="46:49" x14ac:dyDescent="0.2">
      <c r="AT4120">
        <v>4113</v>
      </c>
      <c r="AU4120" s="12">
        <v>-7.3783563018857956</v>
      </c>
      <c r="AV4120" s="12">
        <v>-2.120004545469921</v>
      </c>
      <c r="AW4120" s="12">
        <v>19.660207139981658</v>
      </c>
    </row>
    <row r="4121" spans="46:49" x14ac:dyDescent="0.2">
      <c r="AT4121">
        <v>4114</v>
      </c>
      <c r="AU4121" s="12">
        <v>-2.6898552105868454</v>
      </c>
      <c r="AV4121" s="12">
        <v>-12.276041187644992</v>
      </c>
      <c r="AW4121" s="12">
        <v>-10.851079984495284</v>
      </c>
    </row>
    <row r="4122" spans="46:49" x14ac:dyDescent="0.2">
      <c r="AT4122">
        <v>4115</v>
      </c>
      <c r="AU4122" s="12">
        <v>23.102250006265002</v>
      </c>
      <c r="AV4122" s="12">
        <v>-6.4468506794571764E-2</v>
      </c>
      <c r="AW4122" s="12">
        <v>-1.1540502080096187</v>
      </c>
    </row>
    <row r="4123" spans="46:49" x14ac:dyDescent="0.2">
      <c r="AT4123">
        <v>4116</v>
      </c>
      <c r="AU4123" s="12">
        <v>5.3155242890879819</v>
      </c>
      <c r="AV4123" s="12">
        <v>-1.2736770711526202</v>
      </c>
      <c r="AW4123" s="12">
        <v>-17.97469449918054</v>
      </c>
    </row>
    <row r="4124" spans="46:49" x14ac:dyDescent="0.2">
      <c r="AT4124">
        <v>4117</v>
      </c>
      <c r="AU4124" s="12">
        <v>-5.4378355181873665</v>
      </c>
      <c r="AV4124" s="12">
        <v>1.0890829492118379</v>
      </c>
      <c r="AW4124" s="12">
        <v>-19.287611918152194</v>
      </c>
    </row>
    <row r="4125" spans="46:49" x14ac:dyDescent="0.2">
      <c r="AT4125">
        <v>4118</v>
      </c>
      <c r="AU4125" s="12">
        <v>-1.5127206638287152</v>
      </c>
      <c r="AV4125" s="12">
        <v>-0.28278254313762125</v>
      </c>
      <c r="AW4125" s="12">
        <v>-2.5423673158957958</v>
      </c>
    </row>
    <row r="4126" spans="46:49" x14ac:dyDescent="0.2">
      <c r="AT4126">
        <v>4119</v>
      </c>
      <c r="AU4126" s="12">
        <v>-1.5726729106760415</v>
      </c>
      <c r="AV4126" s="12">
        <v>1.8576479150997127</v>
      </c>
      <c r="AW4126" s="12">
        <v>4.3746015931937681</v>
      </c>
    </row>
    <row r="4127" spans="46:49" x14ac:dyDescent="0.2">
      <c r="AT4127">
        <v>4120</v>
      </c>
      <c r="AU4127" s="12">
        <v>-11.343701380271099</v>
      </c>
      <c r="AV4127" s="12">
        <v>-15.786974017922732</v>
      </c>
      <c r="AW4127" s="12">
        <v>-17.319182993064285</v>
      </c>
    </row>
    <row r="4128" spans="46:49" x14ac:dyDescent="0.2">
      <c r="AT4128">
        <v>4121</v>
      </c>
      <c r="AU4128" s="12">
        <v>-7.1310940466817998</v>
      </c>
      <c r="AV4128" s="12">
        <v>3.5671159499535268</v>
      </c>
      <c r="AW4128" s="12">
        <v>16.77328807285323</v>
      </c>
    </row>
    <row r="4129" spans="46:49" x14ac:dyDescent="0.2">
      <c r="AT4129">
        <v>4122</v>
      </c>
      <c r="AU4129" s="12">
        <v>-5.5684905382090273</v>
      </c>
      <c r="AV4129" s="12">
        <v>-7.2771883108906179</v>
      </c>
      <c r="AW4129" s="12">
        <v>3.1953535979597074</v>
      </c>
    </row>
    <row r="4130" spans="46:49" x14ac:dyDescent="0.2">
      <c r="AT4130">
        <v>4123</v>
      </c>
      <c r="AU4130" s="12">
        <v>-3.0751189097297158</v>
      </c>
      <c r="AV4130" s="12">
        <v>13.100984662842666</v>
      </c>
      <c r="AW4130" s="12">
        <v>-1.7261314717763148</v>
      </c>
    </row>
    <row r="4131" spans="46:49" x14ac:dyDescent="0.2">
      <c r="AT4131">
        <v>4124</v>
      </c>
      <c r="AU4131" s="12">
        <v>-4.7359245925562696</v>
      </c>
      <c r="AV4131" s="12">
        <v>-11.472488613928107</v>
      </c>
      <c r="AW4131" s="12">
        <v>13.152167282908698</v>
      </c>
    </row>
    <row r="4132" spans="46:49" x14ac:dyDescent="0.2">
      <c r="AT4132">
        <v>4125</v>
      </c>
      <c r="AU4132" s="12">
        <v>-4.8776884762730699</v>
      </c>
      <c r="AV4132" s="12">
        <v>12.79634846226114</v>
      </c>
      <c r="AW4132" s="12">
        <v>-5.2019638802156862</v>
      </c>
    </row>
    <row r="4133" spans="46:49" x14ac:dyDescent="0.2">
      <c r="AT4133">
        <v>4126</v>
      </c>
      <c r="AU4133" s="12">
        <v>14.301080431163022</v>
      </c>
      <c r="AV4133" s="12">
        <v>4.132009193357387</v>
      </c>
      <c r="AW4133" s="12">
        <v>-19.677206441597452</v>
      </c>
    </row>
    <row r="4134" spans="46:49" x14ac:dyDescent="0.2">
      <c r="AT4134">
        <v>4127</v>
      </c>
      <c r="AU4134" s="12">
        <v>-4.1389273495702952</v>
      </c>
      <c r="AV4134" s="12">
        <v>-62.019758721414277</v>
      </c>
      <c r="AW4134" s="12">
        <v>-22.522586036532374</v>
      </c>
    </row>
    <row r="4135" spans="46:49" x14ac:dyDescent="0.2">
      <c r="AT4135">
        <v>4128</v>
      </c>
      <c r="AU4135" s="12">
        <v>-0.50949867244504643</v>
      </c>
      <c r="AV4135" s="12">
        <v>18.322875757058988</v>
      </c>
      <c r="AW4135" s="12">
        <v>12.472490088411815</v>
      </c>
    </row>
    <row r="4136" spans="46:49" x14ac:dyDescent="0.2">
      <c r="AT4136">
        <v>4129</v>
      </c>
      <c r="AU4136" s="12">
        <v>-5.2105929960665351</v>
      </c>
      <c r="AV4136" s="12">
        <v>-6.0981537367159637</v>
      </c>
      <c r="AW4136" s="12">
        <v>-8.6218805208823301</v>
      </c>
    </row>
    <row r="4137" spans="46:49" x14ac:dyDescent="0.2">
      <c r="AT4137">
        <v>4130</v>
      </c>
      <c r="AU4137" s="12">
        <v>1.332640402344762</v>
      </c>
      <c r="AV4137" s="12">
        <v>-9.3912473768219495</v>
      </c>
      <c r="AW4137" s="12">
        <v>-7.4051766742468867</v>
      </c>
    </row>
    <row r="4138" spans="46:49" x14ac:dyDescent="0.2">
      <c r="AT4138">
        <v>4131</v>
      </c>
      <c r="AU4138" s="12">
        <v>-2.2172333790561369</v>
      </c>
      <c r="AV4138" s="12">
        <v>-1.5422289750977101</v>
      </c>
      <c r="AW4138" s="12">
        <v>-21.505503825619886</v>
      </c>
    </row>
    <row r="4139" spans="46:49" x14ac:dyDescent="0.2">
      <c r="AT4139">
        <v>4132</v>
      </c>
      <c r="AU4139" s="12">
        <v>-8.2779764628167563</v>
      </c>
      <c r="AV4139" s="12">
        <v>-5.2045050136706053</v>
      </c>
      <c r="AW4139" s="12">
        <v>-18.050900643226694</v>
      </c>
    </row>
    <row r="4140" spans="46:49" x14ac:dyDescent="0.2">
      <c r="AT4140">
        <v>4133</v>
      </c>
      <c r="AU4140" s="12">
        <v>2.0295216163873429</v>
      </c>
      <c r="AV4140" s="12">
        <v>-10.550115793822719</v>
      </c>
      <c r="AW4140" s="12">
        <v>5.2900887103095133</v>
      </c>
    </row>
    <row r="4141" spans="46:49" x14ac:dyDescent="0.2">
      <c r="AT4141">
        <v>4134</v>
      </c>
      <c r="AU4141" s="12">
        <v>0.73851343359066979</v>
      </c>
      <c r="AV4141" s="12">
        <v>-13.044411985441354</v>
      </c>
      <c r="AW4141" s="12">
        <v>-31.902161676414863</v>
      </c>
    </row>
    <row r="4142" spans="46:49" x14ac:dyDescent="0.2">
      <c r="AT4142">
        <v>4135</v>
      </c>
      <c r="AU4142" s="12">
        <v>1.1900733247709028</v>
      </c>
      <c r="AV4142" s="12">
        <v>-20.162823640168774</v>
      </c>
      <c r="AW4142" s="12">
        <v>-6.0047915504942555</v>
      </c>
    </row>
    <row r="4143" spans="46:49" x14ac:dyDescent="0.2">
      <c r="AT4143">
        <v>4136</v>
      </c>
      <c r="AU4143" s="12">
        <v>-0.82196653588687552</v>
      </c>
      <c r="AV4143" s="12">
        <v>-24.209384884440084</v>
      </c>
      <c r="AW4143" s="12">
        <v>3.3919438684563881</v>
      </c>
    </row>
    <row r="4144" spans="46:49" x14ac:dyDescent="0.2">
      <c r="AT4144">
        <v>4137</v>
      </c>
      <c r="AU4144" s="12">
        <v>1.4434661394373931</v>
      </c>
      <c r="AV4144" s="12">
        <v>2.7489396734692333</v>
      </c>
      <c r="AW4144" s="12">
        <v>-8.991164922809082</v>
      </c>
    </row>
    <row r="4145" spans="46:49" x14ac:dyDescent="0.2">
      <c r="AT4145">
        <v>4138</v>
      </c>
      <c r="AU4145" s="12">
        <v>13.444532676411018</v>
      </c>
      <c r="AV4145" s="12">
        <v>-34.608581938699487</v>
      </c>
      <c r="AW4145" s="12">
        <v>-4.186995794958011</v>
      </c>
    </row>
    <row r="4146" spans="46:49" x14ac:dyDescent="0.2">
      <c r="AT4146">
        <v>4139</v>
      </c>
      <c r="AU4146" s="12">
        <v>-0.38784218557955197</v>
      </c>
      <c r="AV4146" s="12">
        <v>-12.61995425163526</v>
      </c>
      <c r="AW4146" s="12">
        <v>-56.39647689386409</v>
      </c>
    </row>
    <row r="4147" spans="46:49" x14ac:dyDescent="0.2">
      <c r="AT4147">
        <v>4140</v>
      </c>
      <c r="AU4147" s="12">
        <v>2.2251563497170355</v>
      </c>
      <c r="AV4147" s="12">
        <v>8.5437620028265737</v>
      </c>
      <c r="AW4147" s="12">
        <v>-7.7769771641896446</v>
      </c>
    </row>
    <row r="4148" spans="46:49" x14ac:dyDescent="0.2">
      <c r="AT4148">
        <v>4141</v>
      </c>
      <c r="AU4148" s="12">
        <v>0.21365509195252336</v>
      </c>
      <c r="AV4148" s="12">
        <v>-7.7273367078919462</v>
      </c>
      <c r="AW4148" s="12">
        <v>-15.026144919577446</v>
      </c>
    </row>
    <row r="4149" spans="46:49" x14ac:dyDescent="0.2">
      <c r="AT4149">
        <v>4142</v>
      </c>
      <c r="AU4149" s="12">
        <v>-0.79166226736071388</v>
      </c>
      <c r="AV4149" s="12">
        <v>-2.1439727809455817</v>
      </c>
      <c r="AW4149" s="12">
        <v>2.8558714955754216</v>
      </c>
    </row>
    <row r="4150" spans="46:49" x14ac:dyDescent="0.2">
      <c r="AT4150">
        <v>4143</v>
      </c>
      <c r="AU4150" s="12">
        <v>-9.4336890486998932</v>
      </c>
      <c r="AV4150" s="12">
        <v>-3.8843902346410979</v>
      </c>
      <c r="AW4150" s="12">
        <v>-32.750403681310985</v>
      </c>
    </row>
    <row r="4151" spans="46:49" x14ac:dyDescent="0.2">
      <c r="AT4151">
        <v>4144</v>
      </c>
      <c r="AU4151" s="12">
        <v>-5.4938315039838557</v>
      </c>
      <c r="AV4151" s="12">
        <v>11.989195476961607</v>
      </c>
      <c r="AW4151" s="12">
        <v>22.739197970418839</v>
      </c>
    </row>
    <row r="4152" spans="46:49" x14ac:dyDescent="0.2">
      <c r="AT4152">
        <v>4145</v>
      </c>
      <c r="AU4152" s="12">
        <v>-5.7761042378920751</v>
      </c>
      <c r="AV4152" s="12">
        <v>-0.95539781261205092</v>
      </c>
      <c r="AW4152" s="12">
        <v>4.8778511315102691</v>
      </c>
    </row>
    <row r="4153" spans="46:49" x14ac:dyDescent="0.2">
      <c r="AT4153">
        <v>4146</v>
      </c>
      <c r="AU4153" s="12">
        <v>-5.3373159282325204</v>
      </c>
      <c r="AV4153" s="12">
        <v>-6.911389107446734</v>
      </c>
      <c r="AW4153" s="12">
        <v>13.714415408854077</v>
      </c>
    </row>
    <row r="4154" spans="46:49" x14ac:dyDescent="0.2">
      <c r="AT4154">
        <v>4147</v>
      </c>
      <c r="AU4154" s="12">
        <v>-7.2620246727404236</v>
      </c>
      <c r="AV4154" s="12">
        <v>4.2336022355205705</v>
      </c>
      <c r="AW4154" s="12">
        <v>-40.681825602125777</v>
      </c>
    </row>
    <row r="4155" spans="46:49" x14ac:dyDescent="0.2">
      <c r="AT4155">
        <v>4148</v>
      </c>
      <c r="AU4155" s="12">
        <v>-15.010083706853443</v>
      </c>
      <c r="AV4155" s="12">
        <v>7.1949784307483773</v>
      </c>
      <c r="AW4155" s="12">
        <v>-11.778924488124249</v>
      </c>
    </row>
    <row r="4156" spans="46:49" x14ac:dyDescent="0.2">
      <c r="AT4156">
        <v>4149</v>
      </c>
      <c r="AU4156" s="12">
        <v>-1.1808488685772554</v>
      </c>
      <c r="AV4156" s="12">
        <v>10.638051304665863</v>
      </c>
      <c r="AW4156" s="12">
        <v>26.520615563768857</v>
      </c>
    </row>
    <row r="4157" spans="46:49" x14ac:dyDescent="0.2">
      <c r="AT4157">
        <v>4150</v>
      </c>
      <c r="AU4157" s="12">
        <v>23.103793169252288</v>
      </c>
      <c r="AV4157" s="12">
        <v>-1.9752031919302671</v>
      </c>
      <c r="AW4157" s="12">
        <v>-0.81276489966733401</v>
      </c>
    </row>
    <row r="4158" spans="46:49" x14ac:dyDescent="0.2">
      <c r="AT4158">
        <v>4151</v>
      </c>
      <c r="AU4158" s="12">
        <v>4.1935810228692283</v>
      </c>
      <c r="AV4158" s="12">
        <v>-15.217445380758235</v>
      </c>
      <c r="AW4158" s="12">
        <v>11.921273908583569</v>
      </c>
    </row>
    <row r="4159" spans="46:49" x14ac:dyDescent="0.2">
      <c r="AT4159">
        <v>4152</v>
      </c>
      <c r="AU4159" s="12">
        <v>2.6827349392885704</v>
      </c>
      <c r="AV4159" s="12">
        <v>-2.274994795537495</v>
      </c>
      <c r="AW4159" s="12">
        <v>-15.766321313062946</v>
      </c>
    </row>
    <row r="4160" spans="46:49" x14ac:dyDescent="0.2">
      <c r="AT4160">
        <v>4153</v>
      </c>
      <c r="AU4160" s="12">
        <v>3.4387988561352083</v>
      </c>
      <c r="AV4160" s="12">
        <v>-2.141351049385483</v>
      </c>
      <c r="AW4160" s="12">
        <v>3.4165154065433523</v>
      </c>
    </row>
    <row r="4161" spans="46:49" x14ac:dyDescent="0.2">
      <c r="AT4161">
        <v>4154</v>
      </c>
      <c r="AU4161" s="12">
        <v>10.32928985729297</v>
      </c>
      <c r="AV4161" s="12">
        <v>-8.872136957772458</v>
      </c>
      <c r="AW4161" s="12">
        <v>-3.1104317397905663</v>
      </c>
    </row>
    <row r="4162" spans="46:49" x14ac:dyDescent="0.2">
      <c r="AT4162">
        <v>4155</v>
      </c>
      <c r="AU4162" s="12">
        <v>-4.5547803916098664</v>
      </c>
      <c r="AV4162" s="12">
        <v>4.6667179441488589</v>
      </c>
      <c r="AW4162" s="12">
        <v>-8.992675848634164</v>
      </c>
    </row>
    <row r="4163" spans="46:49" x14ac:dyDescent="0.2">
      <c r="AT4163">
        <v>4156</v>
      </c>
      <c r="AU4163" s="12">
        <v>-1.3969655299980532</v>
      </c>
      <c r="AV4163" s="12">
        <v>3.2311033824296933</v>
      </c>
      <c r="AW4163" s="12">
        <v>7.0797731848286576</v>
      </c>
    </row>
    <row r="4164" spans="46:49" x14ac:dyDescent="0.2">
      <c r="AT4164">
        <v>4157</v>
      </c>
      <c r="AU4164" s="12">
        <v>2.2756210095136646</v>
      </c>
      <c r="AV4164" s="12">
        <v>-15.754070823436869</v>
      </c>
      <c r="AW4164" s="12">
        <v>-5.9152760725264821</v>
      </c>
    </row>
    <row r="4165" spans="46:49" x14ac:dyDescent="0.2">
      <c r="AT4165">
        <v>4158</v>
      </c>
      <c r="AU4165" s="12">
        <v>1.192578338167618</v>
      </c>
      <c r="AV4165" s="12">
        <v>-14.596112341443861</v>
      </c>
      <c r="AW4165" s="12">
        <v>-18.827421091010709</v>
      </c>
    </row>
    <row r="4166" spans="46:49" x14ac:dyDescent="0.2">
      <c r="AT4166">
        <v>4159</v>
      </c>
      <c r="AU4166" s="12">
        <v>-8.7082729009977502</v>
      </c>
      <c r="AV4166" s="12">
        <v>1.8561130624683977</v>
      </c>
      <c r="AW4166" s="12">
        <v>32.370573337979131</v>
      </c>
    </row>
    <row r="4167" spans="46:49" x14ac:dyDescent="0.2">
      <c r="AT4167">
        <v>4160</v>
      </c>
      <c r="AU4167" s="12">
        <v>3.5465601271397507</v>
      </c>
      <c r="AV4167" s="12">
        <v>19.944766298464675</v>
      </c>
      <c r="AW4167" s="12">
        <v>33.063528233430212</v>
      </c>
    </row>
    <row r="4168" spans="46:49" x14ac:dyDescent="0.2">
      <c r="AT4168">
        <v>4161</v>
      </c>
      <c r="AU4168" s="12">
        <v>-2.0553535883688681</v>
      </c>
      <c r="AV4168" s="12">
        <v>-7.1253263047852062</v>
      </c>
      <c r="AW4168" s="12">
        <v>-19.572147075292857</v>
      </c>
    </row>
    <row r="4169" spans="46:49" x14ac:dyDescent="0.2">
      <c r="AT4169">
        <v>4162</v>
      </c>
      <c r="AU4169" s="12">
        <v>1.2488255619245743</v>
      </c>
      <c r="AV4169" s="12">
        <v>20.659659066522181</v>
      </c>
      <c r="AW4169" s="12">
        <v>-74.513198064068348</v>
      </c>
    </row>
    <row r="4170" spans="46:49" x14ac:dyDescent="0.2">
      <c r="AT4170">
        <v>4163</v>
      </c>
      <c r="AU4170" s="12">
        <v>-3.7705308128934973</v>
      </c>
      <c r="AV4170" s="12">
        <v>4.3297536161040178</v>
      </c>
      <c r="AW4170" s="12">
        <v>7.3813248681555228</v>
      </c>
    </row>
    <row r="4171" spans="46:49" x14ac:dyDescent="0.2">
      <c r="AT4171">
        <v>4164</v>
      </c>
      <c r="AU4171" s="12">
        <v>1.980245575923081</v>
      </c>
      <c r="AV4171" s="12">
        <v>15.171355445420922</v>
      </c>
      <c r="AW4171" s="12">
        <v>-54.165205722150965</v>
      </c>
    </row>
    <row r="4172" spans="46:49" x14ac:dyDescent="0.2">
      <c r="AT4172">
        <v>4165</v>
      </c>
      <c r="AU4172" s="12">
        <v>8.9106287482788922</v>
      </c>
      <c r="AV4172" s="12">
        <v>28.428962008829945</v>
      </c>
      <c r="AW4172" s="12">
        <v>17.408433098114013</v>
      </c>
    </row>
    <row r="4173" spans="46:49" x14ac:dyDescent="0.2">
      <c r="AT4173">
        <v>4166</v>
      </c>
      <c r="AU4173" s="12">
        <v>-8.1455502655270955</v>
      </c>
      <c r="AV4173" s="12">
        <v>-20.509217068103322</v>
      </c>
      <c r="AW4173" s="12">
        <v>-10.537441593263551</v>
      </c>
    </row>
    <row r="4174" spans="46:49" x14ac:dyDescent="0.2">
      <c r="AT4174">
        <v>4167</v>
      </c>
      <c r="AU4174" s="12">
        <v>-16.860068909231781</v>
      </c>
      <c r="AV4174" s="12">
        <v>-0.74986125710705154</v>
      </c>
      <c r="AW4174" s="12">
        <v>-0.34182772825970653</v>
      </c>
    </row>
    <row r="4175" spans="46:49" x14ac:dyDescent="0.2">
      <c r="AT4175">
        <v>4168</v>
      </c>
      <c r="AU4175" s="12">
        <v>-52.612622415809653</v>
      </c>
      <c r="AV4175" s="12">
        <v>-19.667040620582497</v>
      </c>
      <c r="AW4175" s="12">
        <v>-21.610762475122762</v>
      </c>
    </row>
    <row r="4176" spans="46:49" x14ac:dyDescent="0.2">
      <c r="AT4176">
        <v>4169</v>
      </c>
      <c r="AU4176" s="12">
        <v>-0.29306025406557062</v>
      </c>
      <c r="AV4176" s="12">
        <v>7.8397410739090505</v>
      </c>
      <c r="AW4176" s="12">
        <v>-9.5098891037281401</v>
      </c>
    </row>
    <row r="4177" spans="46:49" x14ac:dyDescent="0.2">
      <c r="AT4177">
        <v>4170</v>
      </c>
      <c r="AU4177" s="12">
        <v>9.2531473496518402</v>
      </c>
      <c r="AV4177" s="12">
        <v>-7.5466723221362422</v>
      </c>
      <c r="AW4177" s="12">
        <v>27.666185639962354</v>
      </c>
    </row>
    <row r="4178" spans="46:49" x14ac:dyDescent="0.2">
      <c r="AT4178">
        <v>4171</v>
      </c>
      <c r="AU4178" s="12">
        <v>-4.5008930694279243</v>
      </c>
      <c r="AV4178" s="12">
        <v>-4.7315683139769158</v>
      </c>
      <c r="AW4178" s="12">
        <v>1.4949484187360338</v>
      </c>
    </row>
    <row r="4179" spans="46:49" x14ac:dyDescent="0.2">
      <c r="AT4179">
        <v>4172</v>
      </c>
      <c r="AU4179" s="12">
        <v>2.7266257393345623</v>
      </c>
      <c r="AV4179" s="12">
        <v>7.1128747992765611</v>
      </c>
      <c r="AW4179" s="12">
        <v>-31.998027361854263</v>
      </c>
    </row>
    <row r="4180" spans="46:49" x14ac:dyDescent="0.2">
      <c r="AT4180">
        <v>4173</v>
      </c>
      <c r="AU4180" s="12">
        <v>4.1988694918127676</v>
      </c>
      <c r="AV4180" s="12">
        <v>3.086761495422492</v>
      </c>
      <c r="AW4180" s="12">
        <v>20.985324677891136</v>
      </c>
    </row>
    <row r="4181" spans="46:49" x14ac:dyDescent="0.2">
      <c r="AT4181">
        <v>4174</v>
      </c>
      <c r="AU4181" s="12">
        <v>-5.3092018873831304</v>
      </c>
      <c r="AV4181" s="12">
        <v>1.3659239349629126</v>
      </c>
      <c r="AW4181" s="12">
        <v>-11.241719620701668</v>
      </c>
    </row>
    <row r="4182" spans="46:49" x14ac:dyDescent="0.2">
      <c r="AT4182">
        <v>4175</v>
      </c>
      <c r="AU4182" s="12">
        <v>-4.573583933303806</v>
      </c>
      <c r="AV4182" s="12">
        <v>5.8677208340517533</v>
      </c>
      <c r="AW4182" s="12">
        <v>22.815114618711124</v>
      </c>
    </row>
    <row r="4183" spans="46:49" x14ac:dyDescent="0.2">
      <c r="AT4183">
        <v>4176</v>
      </c>
      <c r="AU4183" s="12">
        <v>-7.9151662009251042E-2</v>
      </c>
      <c r="AV4183" s="12">
        <v>-16.106559540196479</v>
      </c>
      <c r="AW4183" s="12">
        <v>5.5660701196132951</v>
      </c>
    </row>
    <row r="4184" spans="46:49" x14ac:dyDescent="0.2">
      <c r="AT4184">
        <v>4177</v>
      </c>
      <c r="AU4184" s="12">
        <v>-2.2669315162000601</v>
      </c>
      <c r="AV4184" s="12">
        <v>-20.505531298599692</v>
      </c>
      <c r="AW4184" s="12">
        <v>-13.399756524843433</v>
      </c>
    </row>
    <row r="4185" spans="46:49" x14ac:dyDescent="0.2">
      <c r="AT4185">
        <v>4178</v>
      </c>
      <c r="AU4185" s="12">
        <v>-1.9740322113794562</v>
      </c>
      <c r="AV4185" s="12">
        <v>-6.0629501010484717</v>
      </c>
      <c r="AW4185" s="12">
        <v>-8.0016193177383297</v>
      </c>
    </row>
    <row r="4186" spans="46:49" x14ac:dyDescent="0.2">
      <c r="AT4186">
        <v>4179</v>
      </c>
      <c r="AU4186" s="12">
        <v>1.8232855324634027</v>
      </c>
      <c r="AV4186" s="12">
        <v>9.4528652782321796</v>
      </c>
      <c r="AW4186" s="12">
        <v>1.7798143894885172</v>
      </c>
    </row>
    <row r="4187" spans="46:49" x14ac:dyDescent="0.2">
      <c r="AT4187">
        <v>4180</v>
      </c>
      <c r="AU4187" s="12">
        <v>-8.104576443749183</v>
      </c>
      <c r="AV4187" s="12">
        <v>-1.470578601875304</v>
      </c>
      <c r="AW4187" s="12">
        <v>9.5804528479767423</v>
      </c>
    </row>
    <row r="4188" spans="46:49" x14ac:dyDescent="0.2">
      <c r="AT4188">
        <v>4181</v>
      </c>
      <c r="AU4188" s="12">
        <v>-21.983880281200122</v>
      </c>
      <c r="AV4188" s="12">
        <v>-11.951189561390034</v>
      </c>
      <c r="AW4188" s="12">
        <v>16.902604452432179</v>
      </c>
    </row>
    <row r="4189" spans="46:49" x14ac:dyDescent="0.2">
      <c r="AT4189">
        <v>4182</v>
      </c>
      <c r="AU4189" s="12">
        <v>-3.2787532648934761</v>
      </c>
      <c r="AV4189" s="12">
        <v>3.6143608000015077</v>
      </c>
      <c r="AW4189" s="12">
        <v>1.979097742105032</v>
      </c>
    </row>
    <row r="4190" spans="46:49" x14ac:dyDescent="0.2">
      <c r="AT4190">
        <v>4183</v>
      </c>
      <c r="AU4190" s="12">
        <v>4.432115931940479</v>
      </c>
      <c r="AV4190" s="12">
        <v>-16.558882182008933</v>
      </c>
      <c r="AW4190" s="12">
        <v>-2.0472462032064094</v>
      </c>
    </row>
    <row r="4191" spans="46:49" x14ac:dyDescent="0.2">
      <c r="AT4191">
        <v>4184</v>
      </c>
      <c r="AU4191" s="12">
        <v>-34.116151735625266</v>
      </c>
      <c r="AV4191" s="12">
        <v>0.34007036066171997</v>
      </c>
      <c r="AW4191" s="12">
        <v>21.560254048302458</v>
      </c>
    </row>
    <row r="4192" spans="46:49" x14ac:dyDescent="0.2">
      <c r="AT4192">
        <v>4185</v>
      </c>
      <c r="AU4192" s="12">
        <v>4.436818406606899</v>
      </c>
      <c r="AV4192" s="12">
        <v>-5.4633092591904537</v>
      </c>
      <c r="AW4192" s="12">
        <v>-9.0768087500166378E-2</v>
      </c>
    </row>
    <row r="4193" spans="46:49" x14ac:dyDescent="0.2">
      <c r="AT4193">
        <v>4186</v>
      </c>
      <c r="AU4193" s="12">
        <v>-6.2048962486703712</v>
      </c>
      <c r="AV4193" s="12">
        <v>8.1189088112234451</v>
      </c>
      <c r="AW4193" s="12">
        <v>-9.5195542007244693</v>
      </c>
    </row>
    <row r="4194" spans="46:49" x14ac:dyDescent="0.2">
      <c r="AT4194">
        <v>4187</v>
      </c>
      <c r="AU4194" s="12">
        <v>-5.4649476911967545</v>
      </c>
      <c r="AV4194" s="12">
        <v>5.8020604225886467</v>
      </c>
      <c r="AW4194" s="12">
        <v>10.68744666310738</v>
      </c>
    </row>
    <row r="4195" spans="46:49" x14ac:dyDescent="0.2">
      <c r="AT4195">
        <v>4188</v>
      </c>
      <c r="AU4195" s="12">
        <v>8.8600687778560641</v>
      </c>
      <c r="AV4195" s="12">
        <v>-10.080941529398675</v>
      </c>
      <c r="AW4195" s="12">
        <v>-0.22228654394041414</v>
      </c>
    </row>
    <row r="4196" spans="46:49" x14ac:dyDescent="0.2">
      <c r="AT4196">
        <v>4189</v>
      </c>
      <c r="AU4196" s="12">
        <v>-1.092359141798783</v>
      </c>
      <c r="AV4196" s="12">
        <v>4.9549423110359845</v>
      </c>
      <c r="AW4196" s="12">
        <v>-15.116258708309289</v>
      </c>
    </row>
    <row r="4197" spans="46:49" x14ac:dyDescent="0.2">
      <c r="AT4197">
        <v>4190</v>
      </c>
      <c r="AU4197" s="12">
        <v>-1.3314033073831268</v>
      </c>
      <c r="AV4197" s="12">
        <v>-17.388461349446676</v>
      </c>
      <c r="AW4197" s="12">
        <v>-11.51429381425387</v>
      </c>
    </row>
    <row r="4198" spans="46:49" x14ac:dyDescent="0.2">
      <c r="AT4198">
        <v>4191</v>
      </c>
      <c r="AU4198" s="12">
        <v>-3.6649715994848884</v>
      </c>
      <c r="AV4198" s="12">
        <v>-7.541455881877611</v>
      </c>
      <c r="AW4198" s="12">
        <v>4.0795184346182012</v>
      </c>
    </row>
    <row r="4199" spans="46:49" x14ac:dyDescent="0.2">
      <c r="AT4199">
        <v>4192</v>
      </c>
      <c r="AU4199" s="12">
        <v>-2.4848284740496016</v>
      </c>
      <c r="AV4199" s="12">
        <v>3.8739943848529257</v>
      </c>
      <c r="AW4199" s="12">
        <v>-1.3503345578924675</v>
      </c>
    </row>
    <row r="4200" spans="46:49" x14ac:dyDescent="0.2">
      <c r="AT4200">
        <v>4193</v>
      </c>
      <c r="AU4200" s="12">
        <v>-2.3803530515301414</v>
      </c>
      <c r="AV4200" s="12">
        <v>-44.659322265129994</v>
      </c>
      <c r="AW4200" s="12">
        <v>-12.283370728953701</v>
      </c>
    </row>
    <row r="4201" spans="46:49" x14ac:dyDescent="0.2">
      <c r="AT4201">
        <v>4194</v>
      </c>
      <c r="AU4201" s="12">
        <v>-0.98384775011293912</v>
      </c>
      <c r="AV4201" s="12">
        <v>-3.2973103608270011</v>
      </c>
      <c r="AW4201" s="12">
        <v>-27.667412922079926</v>
      </c>
    </row>
    <row r="4202" spans="46:49" x14ac:dyDescent="0.2">
      <c r="AT4202">
        <v>4195</v>
      </c>
      <c r="AU4202" s="12">
        <v>3.0084617930168771</v>
      </c>
      <c r="AV4202" s="12">
        <v>16.352444349756862</v>
      </c>
      <c r="AW4202" s="12">
        <v>20.09022891641342</v>
      </c>
    </row>
    <row r="4203" spans="46:49" x14ac:dyDescent="0.2">
      <c r="AT4203">
        <v>4196</v>
      </c>
      <c r="AU4203" s="12">
        <v>-2.0733006788959765</v>
      </c>
      <c r="AV4203" s="12">
        <v>19.084894499593183</v>
      </c>
      <c r="AW4203" s="12">
        <v>-17.710214902575931</v>
      </c>
    </row>
    <row r="4204" spans="46:49" x14ac:dyDescent="0.2">
      <c r="AT4204">
        <v>4197</v>
      </c>
      <c r="AU4204" s="12">
        <v>-0.88454826793207608</v>
      </c>
      <c r="AV4204" s="12">
        <v>0.14568779860360426</v>
      </c>
      <c r="AW4204" s="12">
        <v>47.256991972061115</v>
      </c>
    </row>
    <row r="4205" spans="46:49" x14ac:dyDescent="0.2">
      <c r="AT4205">
        <v>4198</v>
      </c>
      <c r="AU4205" s="12">
        <v>-1.6002764576407733</v>
      </c>
      <c r="AV4205" s="12">
        <v>-5.4957550350778801</v>
      </c>
      <c r="AW4205" s="12">
        <v>13.47153481689824</v>
      </c>
    </row>
    <row r="4206" spans="46:49" x14ac:dyDescent="0.2">
      <c r="AT4206">
        <v>4199</v>
      </c>
      <c r="AU4206" s="12">
        <v>-8.5059878806799336</v>
      </c>
      <c r="AV4206" s="12">
        <v>8.1151751889225014</v>
      </c>
      <c r="AW4206" s="12">
        <v>-4.8823197579922271</v>
      </c>
    </row>
    <row r="4207" spans="46:49" x14ac:dyDescent="0.2">
      <c r="AT4207">
        <v>4200</v>
      </c>
      <c r="AU4207" s="12">
        <v>-0.39338544567823752</v>
      </c>
      <c r="AV4207" s="12">
        <v>-18.600026039019163</v>
      </c>
      <c r="AW4207" s="12">
        <v>-3.6364074066821295</v>
      </c>
    </row>
    <row r="4208" spans="46:49" x14ac:dyDescent="0.2">
      <c r="AT4208">
        <v>4201</v>
      </c>
      <c r="AU4208" s="12">
        <v>-4.1509848281383119</v>
      </c>
      <c r="AV4208" s="12">
        <v>29.705000487593963</v>
      </c>
      <c r="AW4208" s="12">
        <v>36.303233892135019</v>
      </c>
    </row>
    <row r="4209" spans="46:49" x14ac:dyDescent="0.2">
      <c r="AT4209">
        <v>4202</v>
      </c>
      <c r="AU4209" s="12">
        <v>5.2279204274214761</v>
      </c>
      <c r="AV4209" s="12">
        <v>13.695102178581831</v>
      </c>
      <c r="AW4209" s="12">
        <v>-45.045411010826527</v>
      </c>
    </row>
    <row r="4210" spans="46:49" x14ac:dyDescent="0.2">
      <c r="AT4210">
        <v>4203</v>
      </c>
      <c r="AU4210" s="12">
        <v>-4.1748141212908365</v>
      </c>
      <c r="AV4210" s="12">
        <v>-15.009736758108071</v>
      </c>
      <c r="AW4210" s="12">
        <v>10.081898083014469</v>
      </c>
    </row>
    <row r="4211" spans="46:49" x14ac:dyDescent="0.2">
      <c r="AT4211">
        <v>4204</v>
      </c>
      <c r="AU4211" s="12">
        <v>2.5150039297852382</v>
      </c>
      <c r="AV4211" s="12">
        <v>-5.9459701885468981</v>
      </c>
      <c r="AW4211" s="12">
        <v>-11.565127027314961</v>
      </c>
    </row>
    <row r="4212" spans="46:49" x14ac:dyDescent="0.2">
      <c r="AT4212">
        <v>4205</v>
      </c>
      <c r="AU4212" s="12">
        <v>3.0554728617120706</v>
      </c>
      <c r="AV4212" s="12">
        <v>-1.6230131892983508</v>
      </c>
      <c r="AW4212" s="12">
        <v>-18.413792751591036</v>
      </c>
    </row>
    <row r="4213" spans="46:49" x14ac:dyDescent="0.2">
      <c r="AT4213">
        <v>4206</v>
      </c>
      <c r="AU4213" s="12">
        <v>-16.692207231065449</v>
      </c>
      <c r="AV4213" s="12">
        <v>15.58138837728157</v>
      </c>
      <c r="AW4213" s="12">
        <v>6.055078306869059</v>
      </c>
    </row>
    <row r="4214" spans="46:49" x14ac:dyDescent="0.2">
      <c r="AT4214">
        <v>4207</v>
      </c>
      <c r="AU4214" s="12">
        <v>5.166221014745811</v>
      </c>
      <c r="AV4214" s="12">
        <v>-23.616297454902739</v>
      </c>
      <c r="AW4214" s="12">
        <v>-44.44295268968574</v>
      </c>
    </row>
    <row r="4215" spans="46:49" x14ac:dyDescent="0.2">
      <c r="AT4215">
        <v>4208</v>
      </c>
      <c r="AU4215" s="12">
        <v>4.7338231775082358</v>
      </c>
      <c r="AV4215" s="12">
        <v>5.0037032760478342</v>
      </c>
      <c r="AW4215" s="12">
        <v>-4.2362627238656643</v>
      </c>
    </row>
    <row r="4216" spans="46:49" x14ac:dyDescent="0.2">
      <c r="AT4216">
        <v>4209</v>
      </c>
      <c r="AU4216" s="12">
        <v>3.6223874095085096</v>
      </c>
      <c r="AV4216" s="12">
        <v>15.855215171576003</v>
      </c>
      <c r="AW4216" s="12">
        <v>-14.015061105234158</v>
      </c>
    </row>
    <row r="4217" spans="46:49" x14ac:dyDescent="0.2">
      <c r="AT4217">
        <v>4210</v>
      </c>
      <c r="AU4217" s="12">
        <v>5.5518163570999297</v>
      </c>
      <c r="AV4217" s="12">
        <v>10.486118357966745</v>
      </c>
      <c r="AW4217" s="12">
        <v>-0.2962577244345761</v>
      </c>
    </row>
    <row r="4218" spans="46:49" x14ac:dyDescent="0.2">
      <c r="AT4218">
        <v>4211</v>
      </c>
      <c r="AU4218" s="12">
        <v>10.559196319179229</v>
      </c>
      <c r="AV4218" s="12">
        <v>1.2414593194422425</v>
      </c>
      <c r="AW4218" s="12">
        <v>-17.274248398928417</v>
      </c>
    </row>
    <row r="4219" spans="46:49" x14ac:dyDescent="0.2">
      <c r="AT4219">
        <v>4212</v>
      </c>
      <c r="AU4219" s="12">
        <v>-1.0885271035380217</v>
      </c>
      <c r="AV4219" s="12">
        <v>16.543091187129463</v>
      </c>
      <c r="AW4219" s="12">
        <v>21.581189684744697</v>
      </c>
    </row>
    <row r="4220" spans="46:49" x14ac:dyDescent="0.2">
      <c r="AT4220">
        <v>4213</v>
      </c>
      <c r="AU4220" s="12">
        <v>2.3103838877136162</v>
      </c>
      <c r="AV4220" s="12">
        <v>-10.29065009920363</v>
      </c>
      <c r="AW4220" s="12">
        <v>-14.615488505850173</v>
      </c>
    </row>
    <row r="4221" spans="46:49" x14ac:dyDescent="0.2">
      <c r="AT4221">
        <v>4214</v>
      </c>
      <c r="AU4221" s="12">
        <v>7.3762864752137594</v>
      </c>
      <c r="AV4221" s="12">
        <v>-7.9538484732795371</v>
      </c>
      <c r="AW4221" s="12">
        <v>10.557058062784595</v>
      </c>
    </row>
    <row r="4222" spans="46:49" x14ac:dyDescent="0.2">
      <c r="AT4222">
        <v>4215</v>
      </c>
      <c r="AU4222" s="12">
        <v>2.7870527738565283</v>
      </c>
      <c r="AV4222" s="12">
        <v>-21.393509612294213</v>
      </c>
      <c r="AW4222" s="12">
        <v>7.021763740625631</v>
      </c>
    </row>
    <row r="4223" spans="46:49" x14ac:dyDescent="0.2">
      <c r="AT4223">
        <v>4216</v>
      </c>
      <c r="AU4223" s="12">
        <v>3.2039311634593326</v>
      </c>
      <c r="AV4223" s="12">
        <v>8.1957769962009056E-2</v>
      </c>
      <c r="AW4223" s="12">
        <v>-25.494182039706516</v>
      </c>
    </row>
    <row r="4224" spans="46:49" x14ac:dyDescent="0.2">
      <c r="AT4224">
        <v>4217</v>
      </c>
      <c r="AU4224" s="12">
        <v>0.43631830412643707</v>
      </c>
      <c r="AV4224" s="12">
        <v>-16.797175282932489</v>
      </c>
      <c r="AW4224" s="12">
        <v>-34.46678847120279</v>
      </c>
    </row>
    <row r="4225" spans="46:49" x14ac:dyDescent="0.2">
      <c r="AT4225">
        <v>4218</v>
      </c>
      <c r="AU4225" s="12">
        <v>1.5539112838199756</v>
      </c>
      <c r="AV4225" s="12">
        <v>16.728991226323931</v>
      </c>
      <c r="AW4225" s="12">
        <v>-34.302241912808135</v>
      </c>
    </row>
    <row r="4226" spans="46:49" x14ac:dyDescent="0.2">
      <c r="AT4226">
        <v>4219</v>
      </c>
      <c r="AU4226" s="12">
        <v>1.2379907197930775</v>
      </c>
      <c r="AV4226" s="12">
        <v>15.600799965831108</v>
      </c>
      <c r="AW4226" s="12">
        <v>6.0456991603795007</v>
      </c>
    </row>
    <row r="4227" spans="46:49" x14ac:dyDescent="0.2">
      <c r="AT4227">
        <v>4220</v>
      </c>
      <c r="AU4227" s="12">
        <v>-1.0105367319638772</v>
      </c>
      <c r="AV4227" s="12">
        <v>5.4777245091383735</v>
      </c>
      <c r="AW4227" s="12">
        <v>-1.9648698062376284</v>
      </c>
    </row>
    <row r="4228" spans="46:49" x14ac:dyDescent="0.2">
      <c r="AT4228">
        <v>4221</v>
      </c>
      <c r="AU4228" s="12">
        <v>3.1512628272842309</v>
      </c>
      <c r="AV4228" s="12">
        <v>3.1129629190464261</v>
      </c>
      <c r="AW4228" s="12">
        <v>-10.605618117833224</v>
      </c>
    </row>
    <row r="4229" spans="46:49" x14ac:dyDescent="0.2">
      <c r="AT4229">
        <v>4222</v>
      </c>
      <c r="AU4229" s="12">
        <v>-1.4332113546095302</v>
      </c>
      <c r="AV4229" s="12">
        <v>0.1074771831648683</v>
      </c>
      <c r="AW4229" s="12">
        <v>-45.640906163124725</v>
      </c>
    </row>
    <row r="4230" spans="46:49" x14ac:dyDescent="0.2">
      <c r="AT4230">
        <v>4223</v>
      </c>
      <c r="AU4230" s="12">
        <v>-2.7553399947822501</v>
      </c>
      <c r="AV4230" s="12">
        <v>8.1616524836261632</v>
      </c>
      <c r="AW4230" s="12">
        <v>-32.208739659029135</v>
      </c>
    </row>
    <row r="4231" spans="46:49" x14ac:dyDescent="0.2">
      <c r="AT4231">
        <v>4224</v>
      </c>
      <c r="AU4231" s="12">
        <v>4.1160158430422289</v>
      </c>
      <c r="AV4231" s="12">
        <v>-32.500703621263547</v>
      </c>
      <c r="AW4231" s="12">
        <v>24.998577420883375</v>
      </c>
    </row>
    <row r="4232" spans="46:49" x14ac:dyDescent="0.2">
      <c r="AT4232">
        <v>4225</v>
      </c>
      <c r="AU4232" s="12">
        <v>-1.7318220743089192</v>
      </c>
      <c r="AV4232" s="12">
        <v>2.5701162794374341</v>
      </c>
      <c r="AW4232" s="12">
        <v>21.314802847470975</v>
      </c>
    </row>
    <row r="4233" spans="46:49" x14ac:dyDescent="0.2">
      <c r="AT4233">
        <v>4226</v>
      </c>
      <c r="AU4233" s="12">
        <v>-4.0993373491358041</v>
      </c>
      <c r="AV4233" s="12">
        <v>-1.2787913933551223</v>
      </c>
      <c r="AW4233" s="12">
        <v>0.54183324789003628</v>
      </c>
    </row>
    <row r="4234" spans="46:49" x14ac:dyDescent="0.2">
      <c r="AT4234">
        <v>4227</v>
      </c>
      <c r="AU4234" s="12">
        <v>-59.609537794155443</v>
      </c>
      <c r="AV4234" s="12">
        <v>10.189844282708208</v>
      </c>
      <c r="AW4234" s="12">
        <v>-1.6799244270772413</v>
      </c>
    </row>
    <row r="4235" spans="46:49" x14ac:dyDescent="0.2">
      <c r="AT4235">
        <v>4228</v>
      </c>
      <c r="AU4235" s="12">
        <v>1.7721929393570495</v>
      </c>
      <c r="AV4235" s="12">
        <v>-33.73456894685021</v>
      </c>
      <c r="AW4235" s="12">
        <v>-45.653564345357751</v>
      </c>
    </row>
    <row r="4236" spans="46:49" x14ac:dyDescent="0.2">
      <c r="AT4236">
        <v>4229</v>
      </c>
      <c r="AU4236" s="12">
        <v>3.0466340964401732</v>
      </c>
      <c r="AV4236" s="12">
        <v>21.778193904488344</v>
      </c>
      <c r="AW4236" s="12">
        <v>8.2759712035708688</v>
      </c>
    </row>
    <row r="4237" spans="46:49" x14ac:dyDescent="0.2">
      <c r="AT4237">
        <v>4230</v>
      </c>
      <c r="AU4237" s="12">
        <v>3.5813139296327297</v>
      </c>
      <c r="AV4237" s="12">
        <v>-6.0341286680347004</v>
      </c>
      <c r="AW4237" s="12">
        <v>-21.834980123905037</v>
      </c>
    </row>
    <row r="4238" spans="46:49" x14ac:dyDescent="0.2">
      <c r="AT4238">
        <v>4231</v>
      </c>
      <c r="AU4238" s="12">
        <v>-9.0640335258760718</v>
      </c>
      <c r="AV4238" s="12">
        <v>-0.66892299751990858</v>
      </c>
      <c r="AW4238" s="12">
        <v>22.441148344343418</v>
      </c>
    </row>
    <row r="4239" spans="46:49" x14ac:dyDescent="0.2">
      <c r="AT4239">
        <v>4232</v>
      </c>
      <c r="AU4239" s="12">
        <v>-6.9473784102982021</v>
      </c>
      <c r="AV4239" s="12">
        <v>-40.596135522663985</v>
      </c>
      <c r="AW4239" s="12">
        <v>10.105687505582882</v>
      </c>
    </row>
    <row r="4240" spans="46:49" x14ac:dyDescent="0.2">
      <c r="AT4240">
        <v>4233</v>
      </c>
      <c r="AU4240" s="12">
        <v>3.0768717219464965</v>
      </c>
      <c r="AV4240" s="12">
        <v>4.9473318171903777</v>
      </c>
      <c r="AW4240" s="12">
        <v>-7.3938369198266081</v>
      </c>
    </row>
    <row r="4241" spans="46:49" x14ac:dyDescent="0.2">
      <c r="AT4241">
        <v>4234</v>
      </c>
      <c r="AU4241" s="12">
        <v>3.2875947823715768</v>
      </c>
      <c r="AV4241" s="12">
        <v>12.6975714821211</v>
      </c>
      <c r="AW4241" s="12">
        <v>5.4810621068461991</v>
      </c>
    </row>
    <row r="4242" spans="46:49" x14ac:dyDescent="0.2">
      <c r="AT4242">
        <v>4235</v>
      </c>
      <c r="AU4242" s="12">
        <v>-6.2352824415178647</v>
      </c>
      <c r="AV4242" s="12">
        <v>-2.6157541279618437</v>
      </c>
      <c r="AW4242" s="12">
        <v>-37.477725365058063</v>
      </c>
    </row>
    <row r="4243" spans="46:49" x14ac:dyDescent="0.2">
      <c r="AT4243">
        <v>4236</v>
      </c>
      <c r="AU4243" s="12">
        <v>-5.8899753697242421</v>
      </c>
      <c r="AV4243" s="12">
        <v>1.8772148836174247</v>
      </c>
      <c r="AW4243" s="12">
        <v>5.3982729344411462</v>
      </c>
    </row>
    <row r="4244" spans="46:49" x14ac:dyDescent="0.2">
      <c r="AT4244">
        <v>4237</v>
      </c>
      <c r="AU4244" s="12">
        <v>-3.7198046878691247</v>
      </c>
      <c r="AV4244" s="12">
        <v>-26.802065374774326</v>
      </c>
      <c r="AW4244" s="12">
        <v>-11.362701933858297</v>
      </c>
    </row>
    <row r="4245" spans="46:49" x14ac:dyDescent="0.2">
      <c r="AT4245">
        <v>4238</v>
      </c>
      <c r="AU4245" s="12">
        <v>-2.4099421903233091</v>
      </c>
      <c r="AV4245" s="12">
        <v>-12.95309893532635</v>
      </c>
      <c r="AW4245" s="12">
        <v>-10.977460021504839</v>
      </c>
    </row>
    <row r="4246" spans="46:49" x14ac:dyDescent="0.2">
      <c r="AT4246">
        <v>4239</v>
      </c>
      <c r="AU4246" s="12">
        <v>4.3852619588687869</v>
      </c>
      <c r="AV4246" s="12">
        <v>-15.179090189530225</v>
      </c>
      <c r="AW4246" s="12">
        <v>11.651027663682052</v>
      </c>
    </row>
    <row r="4247" spans="46:49" x14ac:dyDescent="0.2">
      <c r="AT4247">
        <v>4240</v>
      </c>
      <c r="AU4247" s="12">
        <v>-5.4194221868925441</v>
      </c>
      <c r="AV4247" s="12">
        <v>-12.792767669687157</v>
      </c>
      <c r="AW4247" s="12">
        <v>-59.967736429152801</v>
      </c>
    </row>
    <row r="4248" spans="46:49" x14ac:dyDescent="0.2">
      <c r="AT4248">
        <v>4241</v>
      </c>
      <c r="AU4248" s="12">
        <v>-6.5495841165967228</v>
      </c>
      <c r="AV4248" s="12">
        <v>-18.283628709730873</v>
      </c>
      <c r="AW4248" s="12">
        <v>11.043480333530049</v>
      </c>
    </row>
    <row r="4249" spans="46:49" x14ac:dyDescent="0.2">
      <c r="AT4249">
        <v>4242</v>
      </c>
      <c r="AU4249" s="12">
        <v>0.54435785086743782</v>
      </c>
      <c r="AV4249" s="12">
        <v>14.792461244713293</v>
      </c>
      <c r="AW4249" s="12">
        <v>-2.0533088289331172</v>
      </c>
    </row>
    <row r="4250" spans="46:49" x14ac:dyDescent="0.2">
      <c r="AT4250">
        <v>4243</v>
      </c>
      <c r="AU4250" s="12">
        <v>4.7706488555041222</v>
      </c>
      <c r="AV4250" s="12">
        <v>-12.839442052239024</v>
      </c>
      <c r="AW4250" s="12">
        <v>52.653661354483326</v>
      </c>
    </row>
    <row r="4251" spans="46:49" x14ac:dyDescent="0.2">
      <c r="AT4251">
        <v>4244</v>
      </c>
      <c r="AU4251" s="12">
        <v>1.4499084557898239</v>
      </c>
      <c r="AV4251" s="12">
        <v>0.84433094243043993</v>
      </c>
      <c r="AW4251" s="12">
        <v>-0.30438485880679061</v>
      </c>
    </row>
    <row r="4252" spans="46:49" x14ac:dyDescent="0.2">
      <c r="AT4252">
        <v>4245</v>
      </c>
      <c r="AU4252" s="12">
        <v>-4.425149380295597</v>
      </c>
      <c r="AV4252" s="12">
        <v>1.5377943536342822</v>
      </c>
      <c r="AW4252" s="12">
        <v>-4.7305835451360077</v>
      </c>
    </row>
    <row r="4253" spans="46:49" x14ac:dyDescent="0.2">
      <c r="AT4253">
        <v>4246</v>
      </c>
      <c r="AU4253" s="12">
        <v>5.0791536569317461</v>
      </c>
      <c r="AV4253" s="12">
        <v>1.0026844989083137</v>
      </c>
      <c r="AW4253" s="12">
        <v>-3.6262096981410123</v>
      </c>
    </row>
    <row r="4254" spans="46:49" x14ac:dyDescent="0.2">
      <c r="AT4254">
        <v>4247</v>
      </c>
      <c r="AU4254" s="12">
        <v>-3.2282206643340086</v>
      </c>
      <c r="AV4254" s="12">
        <v>8.9938013293478942</v>
      </c>
      <c r="AW4254" s="12">
        <v>-15.031103300537918</v>
      </c>
    </row>
    <row r="4255" spans="46:49" x14ac:dyDescent="0.2">
      <c r="AT4255">
        <v>4248</v>
      </c>
      <c r="AU4255" s="12">
        <v>-0.92995395054918062</v>
      </c>
      <c r="AV4255" s="12">
        <v>-8.7770821733833984</v>
      </c>
      <c r="AW4255" s="12">
        <v>16.705940771540387</v>
      </c>
    </row>
    <row r="4256" spans="46:49" x14ac:dyDescent="0.2">
      <c r="AT4256">
        <v>4249</v>
      </c>
      <c r="AU4256" s="12">
        <v>-0.92279449897345511</v>
      </c>
      <c r="AV4256" s="12">
        <v>-6.4925137078136581</v>
      </c>
      <c r="AW4256" s="12">
        <v>15.359376152662579</v>
      </c>
    </row>
    <row r="4257" spans="46:49" x14ac:dyDescent="0.2">
      <c r="AT4257">
        <v>4250</v>
      </c>
      <c r="AU4257" s="12">
        <v>5.4531877392997856</v>
      </c>
      <c r="AV4257" s="12">
        <v>-11.957194121571836</v>
      </c>
      <c r="AW4257" s="12">
        <v>-9.4282877651738239</v>
      </c>
    </row>
    <row r="4258" spans="46:49" x14ac:dyDescent="0.2">
      <c r="AT4258">
        <v>4251</v>
      </c>
      <c r="AU4258" s="12">
        <v>1.7683805995150148</v>
      </c>
      <c r="AV4258" s="12">
        <v>-7.4014137401104199</v>
      </c>
      <c r="AW4258" s="12">
        <v>41.060601131930433</v>
      </c>
    </row>
    <row r="4259" spans="46:49" x14ac:dyDescent="0.2">
      <c r="AT4259">
        <v>4252</v>
      </c>
      <c r="AU4259" s="12">
        <v>-1.2187938114335393</v>
      </c>
      <c r="AV4259" s="12">
        <v>-9.2335132195247684</v>
      </c>
      <c r="AW4259" s="12">
        <v>14.014449371246288</v>
      </c>
    </row>
    <row r="4260" spans="46:49" x14ac:dyDescent="0.2">
      <c r="AT4260">
        <v>4253</v>
      </c>
      <c r="AU4260" s="12">
        <v>1.0043245537414174</v>
      </c>
      <c r="AV4260" s="12">
        <v>5.5091186158466314</v>
      </c>
      <c r="AW4260" s="12">
        <v>-11.249955850007748</v>
      </c>
    </row>
    <row r="4261" spans="46:49" x14ac:dyDescent="0.2">
      <c r="AT4261">
        <v>4254</v>
      </c>
      <c r="AU4261" s="12">
        <v>1.4117109363496083</v>
      </c>
      <c r="AV4261" s="12">
        <v>0.6328763861767317</v>
      </c>
      <c r="AW4261" s="12">
        <v>1.7170960175706451</v>
      </c>
    </row>
    <row r="4262" spans="46:49" x14ac:dyDescent="0.2">
      <c r="AT4262">
        <v>4255</v>
      </c>
      <c r="AU4262" s="12">
        <v>-0.76491607032452025</v>
      </c>
      <c r="AV4262" s="12">
        <v>13.219281503812342</v>
      </c>
      <c r="AW4262" s="12">
        <v>10.255572237936709</v>
      </c>
    </row>
    <row r="4263" spans="46:49" x14ac:dyDescent="0.2">
      <c r="AT4263">
        <v>4256</v>
      </c>
      <c r="AU4263" s="12">
        <v>-1.8937586716967258</v>
      </c>
      <c r="AV4263" s="12">
        <v>-13.944906868862653</v>
      </c>
      <c r="AW4263" s="12">
        <v>-9.0553909703727431</v>
      </c>
    </row>
    <row r="4264" spans="46:49" x14ac:dyDescent="0.2">
      <c r="AT4264">
        <v>4257</v>
      </c>
      <c r="AU4264" s="12">
        <v>9.3450613033232202</v>
      </c>
      <c r="AV4264" s="12">
        <v>3.0369102551673812</v>
      </c>
      <c r="AW4264" s="12">
        <v>-25.219338166291745</v>
      </c>
    </row>
    <row r="4265" spans="46:49" x14ac:dyDescent="0.2">
      <c r="AT4265">
        <v>4258</v>
      </c>
      <c r="AU4265" s="12">
        <v>-0.23794672294277483</v>
      </c>
      <c r="AV4265" s="12">
        <v>-13.957441415272628</v>
      </c>
      <c r="AW4265" s="12">
        <v>-17.309929149375844</v>
      </c>
    </row>
    <row r="4266" spans="46:49" x14ac:dyDescent="0.2">
      <c r="AT4266">
        <v>4259</v>
      </c>
      <c r="AU4266" s="12">
        <v>7.7288445903972589E-2</v>
      </c>
      <c r="AV4266" s="12">
        <v>-8.7881021139687245</v>
      </c>
      <c r="AW4266" s="12">
        <v>-15.945788140812564</v>
      </c>
    </row>
    <row r="4267" spans="46:49" x14ac:dyDescent="0.2">
      <c r="AT4267">
        <v>4260</v>
      </c>
      <c r="AU4267" s="12">
        <v>1.9669258657885509</v>
      </c>
      <c r="AV4267" s="12">
        <v>14.877620731106454</v>
      </c>
      <c r="AW4267" s="12">
        <v>-0.28812697349927674</v>
      </c>
    </row>
    <row r="4268" spans="46:49" x14ac:dyDescent="0.2">
      <c r="AT4268">
        <v>4261</v>
      </c>
      <c r="AU4268" s="12">
        <v>-5.325861593961732</v>
      </c>
      <c r="AV4268" s="12">
        <v>-15.288450030737534</v>
      </c>
      <c r="AW4268" s="12">
        <v>-10.942833621053161</v>
      </c>
    </row>
    <row r="4269" spans="46:49" x14ac:dyDescent="0.2">
      <c r="AT4269">
        <v>4262</v>
      </c>
      <c r="AU4269" s="12">
        <v>18.868456826580264</v>
      </c>
      <c r="AV4269" s="12">
        <v>-8.0711569970188926</v>
      </c>
      <c r="AW4269" s="12">
        <v>-5.7058732881793119</v>
      </c>
    </row>
    <row r="4270" spans="46:49" x14ac:dyDescent="0.2">
      <c r="AT4270">
        <v>4263</v>
      </c>
      <c r="AU4270" s="12">
        <v>-3.2611197123814319</v>
      </c>
      <c r="AV4270" s="12">
        <v>-8.9114519914930117</v>
      </c>
      <c r="AW4270" s="12">
        <v>-16.935334511592309</v>
      </c>
    </row>
    <row r="4271" spans="46:49" x14ac:dyDescent="0.2">
      <c r="AT4271">
        <v>4264</v>
      </c>
      <c r="AU4271" s="12">
        <v>-9.5864241733490232</v>
      </c>
      <c r="AV4271" s="12">
        <v>2.1438495030255034</v>
      </c>
      <c r="AW4271" s="12">
        <v>-7.6490489686058449</v>
      </c>
    </row>
    <row r="4272" spans="46:49" x14ac:dyDescent="0.2">
      <c r="AT4272">
        <v>4265</v>
      </c>
      <c r="AU4272" s="12">
        <v>-18.628769912814612</v>
      </c>
      <c r="AV4272" s="12">
        <v>-11.567921815104464</v>
      </c>
      <c r="AW4272" s="12">
        <v>-1.0419417885487903</v>
      </c>
    </row>
    <row r="4273" spans="46:49" x14ac:dyDescent="0.2">
      <c r="AT4273">
        <v>4266</v>
      </c>
      <c r="AU4273" s="12">
        <v>2.6123125731865668</v>
      </c>
      <c r="AV4273" s="12">
        <v>2.2191556534000174</v>
      </c>
      <c r="AW4273" s="12">
        <v>5.4735008692309082</v>
      </c>
    </row>
    <row r="4274" spans="46:49" x14ac:dyDescent="0.2">
      <c r="AT4274">
        <v>4267</v>
      </c>
      <c r="AU4274" s="12">
        <v>-3.5816317245009626</v>
      </c>
      <c r="AV4274" s="12">
        <v>-9.3854075688172909</v>
      </c>
      <c r="AW4274" s="12">
        <v>4.3036263526668375</v>
      </c>
    </row>
    <row r="4275" spans="46:49" x14ac:dyDescent="0.2">
      <c r="AT4275">
        <v>4268</v>
      </c>
      <c r="AU4275" s="12">
        <v>3.2508558526691878E-2</v>
      </c>
      <c r="AV4275" s="12">
        <v>39.696437550642891</v>
      </c>
      <c r="AW4275" s="12">
        <v>-19.155705367857159</v>
      </c>
    </row>
    <row r="4276" spans="46:49" x14ac:dyDescent="0.2">
      <c r="AT4276">
        <v>4269</v>
      </c>
      <c r="AU4276" s="12">
        <v>-6.5675198662394543</v>
      </c>
      <c r="AV4276" s="12">
        <v>-10.824132112794485</v>
      </c>
      <c r="AW4276" s="12">
        <v>-6.9303992280624422</v>
      </c>
    </row>
    <row r="4277" spans="46:49" x14ac:dyDescent="0.2">
      <c r="AT4277">
        <v>4270</v>
      </c>
      <c r="AU4277" s="12">
        <v>1.9752417718132034</v>
      </c>
      <c r="AV4277" s="12">
        <v>-9.8976104388094406</v>
      </c>
      <c r="AW4277" s="12">
        <v>-8.5973846432439309</v>
      </c>
    </row>
    <row r="4278" spans="46:49" x14ac:dyDescent="0.2">
      <c r="AT4278">
        <v>4271</v>
      </c>
      <c r="AU4278" s="12">
        <v>-0.67052156198355284</v>
      </c>
      <c r="AV4278" s="12">
        <v>-2.8799469588414359</v>
      </c>
      <c r="AW4278" s="12">
        <v>-46.276686513670228</v>
      </c>
    </row>
    <row r="4279" spans="46:49" x14ac:dyDescent="0.2">
      <c r="AT4279">
        <v>4272</v>
      </c>
      <c r="AU4279" s="12">
        <v>0.20646537408341967</v>
      </c>
      <c r="AV4279" s="12">
        <v>-27.300309032360037</v>
      </c>
      <c r="AW4279" s="12">
        <v>-18.145071403323794</v>
      </c>
    </row>
    <row r="4280" spans="46:49" x14ac:dyDescent="0.2">
      <c r="AT4280">
        <v>4273</v>
      </c>
      <c r="AU4280" s="12">
        <v>0.72520416441634139</v>
      </c>
      <c r="AV4280" s="12">
        <v>-19.186144001880734</v>
      </c>
      <c r="AW4280" s="12">
        <v>22.379274129929776</v>
      </c>
    </row>
    <row r="4281" spans="46:49" x14ac:dyDescent="0.2">
      <c r="AT4281">
        <v>4274</v>
      </c>
      <c r="AU4281" s="12">
        <v>-5.0923156552446915</v>
      </c>
      <c r="AV4281" s="12">
        <v>4.6367823383101063</v>
      </c>
      <c r="AW4281" s="12">
        <v>-1.4462404726299805</v>
      </c>
    </row>
    <row r="4282" spans="46:49" x14ac:dyDescent="0.2">
      <c r="AT4282">
        <v>4275</v>
      </c>
      <c r="AU4282" s="12">
        <v>1.8584168829348102</v>
      </c>
      <c r="AV4282" s="12">
        <v>-36.223436171410263</v>
      </c>
      <c r="AW4282" s="12">
        <v>-19.671265110867022</v>
      </c>
    </row>
    <row r="4283" spans="46:49" x14ac:dyDescent="0.2">
      <c r="AT4283">
        <v>4276</v>
      </c>
      <c r="AU4283" s="12">
        <v>2.5755084293009807</v>
      </c>
      <c r="AV4283" s="12">
        <v>-3.5427294968175533</v>
      </c>
      <c r="AW4283" s="12">
        <v>16.272543037050205</v>
      </c>
    </row>
    <row r="4284" spans="46:49" x14ac:dyDescent="0.2">
      <c r="AT4284">
        <v>4277</v>
      </c>
      <c r="AU4284" s="12">
        <v>-0.38430883299782931</v>
      </c>
      <c r="AV4284" s="12">
        <v>-7.8786603355225262</v>
      </c>
      <c r="AW4284" s="12">
        <v>12.294648093052981</v>
      </c>
    </row>
    <row r="4285" spans="46:49" x14ac:dyDescent="0.2">
      <c r="AT4285">
        <v>4278</v>
      </c>
      <c r="AU4285" s="12">
        <v>-20.275389005005994</v>
      </c>
      <c r="AV4285" s="12">
        <v>-5.0005959826669306</v>
      </c>
      <c r="AW4285" s="12">
        <v>-12.548767183006504</v>
      </c>
    </row>
    <row r="4286" spans="46:49" x14ac:dyDescent="0.2">
      <c r="AT4286">
        <v>4279</v>
      </c>
      <c r="AU4286" s="12">
        <v>10.95220075863643</v>
      </c>
      <c r="AV4286" s="12">
        <v>0.93971701515484451</v>
      </c>
      <c r="AW4286" s="12">
        <v>-1.6050386715841332</v>
      </c>
    </row>
    <row r="4287" spans="46:49" x14ac:dyDescent="0.2">
      <c r="AT4287">
        <v>4280</v>
      </c>
      <c r="AU4287" s="12">
        <v>4.3394365560930233</v>
      </c>
      <c r="AV4287" s="12">
        <v>-1.6270909035754948</v>
      </c>
      <c r="AW4287" s="12">
        <v>3.5041474330620597</v>
      </c>
    </row>
    <row r="4288" spans="46:49" x14ac:dyDescent="0.2">
      <c r="AT4288">
        <v>4281</v>
      </c>
      <c r="AU4288" s="12">
        <v>0.77091821784665349</v>
      </c>
      <c r="AV4288" s="12">
        <v>4.3543065424363565</v>
      </c>
      <c r="AW4288" s="12">
        <v>72.026828855218014</v>
      </c>
    </row>
    <row r="4289" spans="46:49" x14ac:dyDescent="0.2">
      <c r="AT4289">
        <v>4282</v>
      </c>
      <c r="AU4289" s="12">
        <v>5.4082092113251337</v>
      </c>
      <c r="AV4289" s="12">
        <v>10.048971690327459</v>
      </c>
      <c r="AW4289" s="12">
        <v>-9.0700435330692404</v>
      </c>
    </row>
    <row r="4290" spans="46:49" x14ac:dyDescent="0.2">
      <c r="AT4290">
        <v>4283</v>
      </c>
      <c r="AU4290" s="12">
        <v>-0.33162895592880476</v>
      </c>
      <c r="AV4290" s="12">
        <v>-8.7954197598602253</v>
      </c>
      <c r="AW4290" s="12">
        <v>-6.7649008653251528</v>
      </c>
    </row>
    <row r="4291" spans="46:49" x14ac:dyDescent="0.2">
      <c r="AT4291">
        <v>4284</v>
      </c>
      <c r="AU4291" s="12">
        <v>-0.15539971312820286</v>
      </c>
      <c r="AV4291" s="12">
        <v>-8.3954807229226791</v>
      </c>
      <c r="AW4291" s="12">
        <v>9.2082461226789736</v>
      </c>
    </row>
    <row r="4292" spans="46:49" x14ac:dyDescent="0.2">
      <c r="AT4292">
        <v>4285</v>
      </c>
      <c r="AU4292" s="12">
        <v>1.2080983990433023</v>
      </c>
      <c r="AV4292" s="12">
        <v>-6.8741041760660648</v>
      </c>
      <c r="AW4292" s="12">
        <v>-16.262517206827006</v>
      </c>
    </row>
    <row r="4293" spans="46:49" x14ac:dyDescent="0.2">
      <c r="AT4293">
        <v>4286</v>
      </c>
      <c r="AU4293" s="12">
        <v>-4.0765638318590778</v>
      </c>
      <c r="AV4293" s="12">
        <v>-1.8569379049138506</v>
      </c>
      <c r="AW4293" s="12">
        <v>45.172109057348621</v>
      </c>
    </row>
    <row r="4294" spans="46:49" x14ac:dyDescent="0.2">
      <c r="AT4294">
        <v>4287</v>
      </c>
      <c r="AU4294" s="12">
        <v>8.6341418168585626</v>
      </c>
      <c r="AV4294" s="12">
        <v>-17.248643057192837</v>
      </c>
      <c r="AW4294" s="12">
        <v>-42.892071441826019</v>
      </c>
    </row>
    <row r="4295" spans="46:49" x14ac:dyDescent="0.2">
      <c r="AT4295">
        <v>4288</v>
      </c>
      <c r="AU4295" s="12">
        <v>2.7450923255464317</v>
      </c>
      <c r="AV4295" s="12">
        <v>-8.3572222213076977</v>
      </c>
      <c r="AW4295" s="12">
        <v>20.868826947517224</v>
      </c>
    </row>
    <row r="4296" spans="46:49" x14ac:dyDescent="0.2">
      <c r="AT4296">
        <v>4289</v>
      </c>
      <c r="AU4296" s="12">
        <v>-2.2577208765122889</v>
      </c>
      <c r="AV4296" s="12">
        <v>-46.677823716365815</v>
      </c>
      <c r="AW4296" s="12">
        <v>-13.707101311538906</v>
      </c>
    </row>
    <row r="4297" spans="46:49" x14ac:dyDescent="0.2">
      <c r="AT4297">
        <v>4290</v>
      </c>
      <c r="AU4297" s="12">
        <v>7.8073761429038449</v>
      </c>
      <c r="AV4297" s="12">
        <v>-11.804033551317906</v>
      </c>
      <c r="AW4297" s="12">
        <v>-24.528261081776282</v>
      </c>
    </row>
    <row r="4298" spans="46:49" x14ac:dyDescent="0.2">
      <c r="AT4298">
        <v>4291</v>
      </c>
      <c r="AU4298" s="12">
        <v>0.1677643077582737</v>
      </c>
      <c r="AV4298" s="12">
        <v>-8.6417726055644337</v>
      </c>
      <c r="AW4298" s="12">
        <v>5.9817499553556459</v>
      </c>
    </row>
    <row r="4299" spans="46:49" x14ac:dyDescent="0.2">
      <c r="AT4299">
        <v>4292</v>
      </c>
      <c r="AU4299" s="12">
        <v>4.0155207498077452</v>
      </c>
      <c r="AV4299" s="12">
        <v>0.82367132898736284</v>
      </c>
      <c r="AW4299" s="12">
        <v>-1.0537285841117343E-2</v>
      </c>
    </row>
    <row r="4300" spans="46:49" x14ac:dyDescent="0.2">
      <c r="AT4300">
        <v>4293</v>
      </c>
      <c r="AU4300" s="12">
        <v>1.6663888119198513</v>
      </c>
      <c r="AV4300" s="12">
        <v>8.470390508002545</v>
      </c>
      <c r="AW4300" s="12">
        <v>-2.8852234883847943</v>
      </c>
    </row>
    <row r="4301" spans="46:49" x14ac:dyDescent="0.2">
      <c r="AT4301">
        <v>4294</v>
      </c>
      <c r="AU4301" s="12">
        <v>-3.4902724479360154</v>
      </c>
      <c r="AV4301" s="12">
        <v>-41.87954580310376</v>
      </c>
      <c r="AW4301" s="12">
        <v>-0.66088429173973173</v>
      </c>
    </row>
    <row r="4302" spans="46:49" x14ac:dyDescent="0.2">
      <c r="AT4302">
        <v>4295</v>
      </c>
      <c r="AU4302" s="12">
        <v>0.97728117539873094</v>
      </c>
      <c r="AV4302" s="12">
        <v>-31.61367860654391</v>
      </c>
      <c r="AW4302" s="12">
        <v>-9.5478163415833421</v>
      </c>
    </row>
    <row r="4303" spans="46:49" x14ac:dyDescent="0.2">
      <c r="AT4303">
        <v>4296</v>
      </c>
      <c r="AU4303" s="12">
        <v>-1.6697582471790018</v>
      </c>
      <c r="AV4303" s="12">
        <v>-17.97616575756922</v>
      </c>
      <c r="AW4303" s="12">
        <v>-4.6058716717426256</v>
      </c>
    </row>
    <row r="4304" spans="46:49" x14ac:dyDescent="0.2">
      <c r="AT4304">
        <v>4297</v>
      </c>
      <c r="AU4304" s="12">
        <v>0.28599765176512365</v>
      </c>
      <c r="AV4304" s="12">
        <v>-5.0326972936174039</v>
      </c>
      <c r="AW4304" s="12">
        <v>-29.144683025614988</v>
      </c>
    </row>
    <row r="4305" spans="46:49" x14ac:dyDescent="0.2">
      <c r="AT4305">
        <v>4298</v>
      </c>
      <c r="AU4305" s="12">
        <v>-10.285280210150237</v>
      </c>
      <c r="AV4305" s="12">
        <v>-15.228716725735595</v>
      </c>
      <c r="AW4305" s="12">
        <v>-16.091252728564182</v>
      </c>
    </row>
    <row r="4306" spans="46:49" x14ac:dyDescent="0.2">
      <c r="AT4306">
        <v>4299</v>
      </c>
      <c r="AU4306" s="12">
        <v>24.443426075780319</v>
      </c>
      <c r="AV4306" s="12">
        <v>26.194309271358801</v>
      </c>
      <c r="AW4306" s="12">
        <v>6.5377337682409129</v>
      </c>
    </row>
    <row r="4307" spans="46:49" x14ac:dyDescent="0.2">
      <c r="AT4307">
        <v>4300</v>
      </c>
      <c r="AU4307" s="12">
        <v>1.9717779273395171</v>
      </c>
      <c r="AV4307" s="12">
        <v>4.3165500647272346</v>
      </c>
      <c r="AW4307" s="12">
        <v>-1.3248762305832293</v>
      </c>
    </row>
    <row r="4308" spans="46:49" x14ac:dyDescent="0.2">
      <c r="AT4308">
        <v>4301</v>
      </c>
      <c r="AU4308" s="12">
        <v>-6.01330095226984</v>
      </c>
      <c r="AV4308" s="12">
        <v>0.20743001067506472</v>
      </c>
      <c r="AW4308" s="12">
        <v>4.9991103648133404</v>
      </c>
    </row>
    <row r="4309" spans="46:49" x14ac:dyDescent="0.2">
      <c r="AT4309">
        <v>4302</v>
      </c>
      <c r="AU4309" s="12">
        <v>-12.173866965808982</v>
      </c>
      <c r="AV4309" s="12">
        <v>10.139192761400718</v>
      </c>
      <c r="AW4309" s="12">
        <v>-17.234613125053869</v>
      </c>
    </row>
    <row r="4310" spans="46:49" x14ac:dyDescent="0.2">
      <c r="AT4310">
        <v>4303</v>
      </c>
      <c r="AU4310" s="12">
        <v>7.0477715884761913</v>
      </c>
      <c r="AV4310" s="12">
        <v>-3.4620968849144345</v>
      </c>
      <c r="AW4310" s="12">
        <v>40.539377164752658</v>
      </c>
    </row>
    <row r="4311" spans="46:49" x14ac:dyDescent="0.2">
      <c r="AT4311">
        <v>4304</v>
      </c>
      <c r="AU4311" s="12">
        <v>-7.9550655225670699</v>
      </c>
      <c r="AV4311" s="12">
        <v>-3.2286874796361462</v>
      </c>
      <c r="AW4311" s="12">
        <v>-9.6601935532935741</v>
      </c>
    </row>
    <row r="4312" spans="46:49" x14ac:dyDescent="0.2">
      <c r="AT4312">
        <v>4305</v>
      </c>
      <c r="AU4312" s="12">
        <v>-7.845754119495588</v>
      </c>
      <c r="AV4312" s="12">
        <v>1.9597759371093346</v>
      </c>
      <c r="AW4312" s="12">
        <v>4.574741117745674</v>
      </c>
    </row>
    <row r="4313" spans="46:49" x14ac:dyDescent="0.2">
      <c r="AT4313">
        <v>4306</v>
      </c>
      <c r="AU4313" s="12">
        <v>1.1991556467337896</v>
      </c>
      <c r="AV4313" s="12">
        <v>13.246821108778674</v>
      </c>
      <c r="AW4313" s="12">
        <v>4.6070845631772483</v>
      </c>
    </row>
    <row r="4314" spans="46:49" x14ac:dyDescent="0.2">
      <c r="AT4314">
        <v>4307</v>
      </c>
      <c r="AU4314" s="12">
        <v>3.4079579498809611</v>
      </c>
      <c r="AV4314" s="12">
        <v>-9.2837714099622648</v>
      </c>
      <c r="AW4314" s="12">
        <v>8.3055439290135382</v>
      </c>
    </row>
    <row r="4315" spans="46:49" x14ac:dyDescent="0.2">
      <c r="AT4315">
        <v>4308</v>
      </c>
      <c r="AU4315" s="12">
        <v>-31.682555342366562</v>
      </c>
      <c r="AV4315" s="12">
        <v>-13.355521649439392</v>
      </c>
      <c r="AW4315" s="12">
        <v>34.048294688312126</v>
      </c>
    </row>
    <row r="4316" spans="46:49" x14ac:dyDescent="0.2">
      <c r="AT4316">
        <v>4309</v>
      </c>
      <c r="AU4316" s="12">
        <v>-1.384951299423248</v>
      </c>
      <c r="AV4316" s="12">
        <v>4.6147764556289861</v>
      </c>
      <c r="AW4316" s="12">
        <v>-2.6840748016855631</v>
      </c>
    </row>
    <row r="4317" spans="46:49" x14ac:dyDescent="0.2">
      <c r="AT4317">
        <v>4310</v>
      </c>
      <c r="AU4317" s="12">
        <v>5.1891709807208199</v>
      </c>
      <c r="AV4317" s="12">
        <v>-2.721145145107708</v>
      </c>
      <c r="AW4317" s="12">
        <v>-43.677623781113965</v>
      </c>
    </row>
    <row r="4318" spans="46:49" x14ac:dyDescent="0.2">
      <c r="AT4318">
        <v>4311</v>
      </c>
      <c r="AU4318" s="12">
        <v>7.4980489645411597</v>
      </c>
      <c r="AV4318" s="12">
        <v>-5.8327199157043701</v>
      </c>
      <c r="AW4318" s="12">
        <v>-12.394256552374307</v>
      </c>
    </row>
    <row r="4319" spans="46:49" x14ac:dyDescent="0.2">
      <c r="AT4319">
        <v>4312</v>
      </c>
      <c r="AU4319" s="12">
        <v>-2.6063383917441381</v>
      </c>
      <c r="AV4319" s="12">
        <v>-5.6737865746264262</v>
      </c>
      <c r="AW4319" s="12">
        <v>-138.41287913980256</v>
      </c>
    </row>
    <row r="4320" spans="46:49" x14ac:dyDescent="0.2">
      <c r="AT4320">
        <v>4313</v>
      </c>
      <c r="AU4320" s="12">
        <v>6.3870954898338681</v>
      </c>
      <c r="AV4320" s="12">
        <v>5.9926900083821142</v>
      </c>
      <c r="AW4320" s="12">
        <v>-2.5516326315754365</v>
      </c>
    </row>
    <row r="4321" spans="46:49" x14ac:dyDescent="0.2">
      <c r="AT4321">
        <v>4314</v>
      </c>
      <c r="AU4321" s="12">
        <v>-3.2701078270740229</v>
      </c>
      <c r="AV4321" s="12">
        <v>-1.0612198777034305</v>
      </c>
      <c r="AW4321" s="12">
        <v>-22.226135999960469</v>
      </c>
    </row>
    <row r="4322" spans="46:49" x14ac:dyDescent="0.2">
      <c r="AT4322">
        <v>4315</v>
      </c>
      <c r="AU4322" s="12">
        <v>-4.0858435255804535</v>
      </c>
      <c r="AV4322" s="12">
        <v>1.3032076289016536</v>
      </c>
      <c r="AW4322" s="12">
        <v>-7.3013577651239556</v>
      </c>
    </row>
    <row r="4323" spans="46:49" x14ac:dyDescent="0.2">
      <c r="AT4323">
        <v>4316</v>
      </c>
      <c r="AU4323" s="12">
        <v>-6.1821419549206245E-2</v>
      </c>
      <c r="AV4323" s="12">
        <v>-10.80833473048067</v>
      </c>
      <c r="AW4323" s="12">
        <v>-34.226098944444686</v>
      </c>
    </row>
    <row r="4324" spans="46:49" x14ac:dyDescent="0.2">
      <c r="AT4324">
        <v>4317</v>
      </c>
      <c r="AU4324" s="12">
        <v>-0.76567292488634464</v>
      </c>
      <c r="AV4324" s="12">
        <v>6.1594034413295873</v>
      </c>
      <c r="AW4324" s="12">
        <v>-19.789507120909679</v>
      </c>
    </row>
    <row r="4325" spans="46:49" x14ac:dyDescent="0.2">
      <c r="AT4325">
        <v>4318</v>
      </c>
      <c r="AU4325" s="12">
        <v>-10.281356935860668</v>
      </c>
      <c r="AV4325" s="12">
        <v>8.643755447541281</v>
      </c>
      <c r="AW4325" s="12">
        <v>-21.694625574949175</v>
      </c>
    </row>
    <row r="4326" spans="46:49" x14ac:dyDescent="0.2">
      <c r="AT4326">
        <v>4319</v>
      </c>
      <c r="AU4326" s="12">
        <v>-4.5376230536269304</v>
      </c>
      <c r="AV4326" s="12">
        <v>-0.12653020778921112</v>
      </c>
      <c r="AW4326" s="12">
        <v>-1.5571741695632928</v>
      </c>
    </row>
    <row r="4327" spans="46:49" x14ac:dyDescent="0.2">
      <c r="AT4327">
        <v>4320</v>
      </c>
      <c r="AU4327" s="12">
        <v>1.611228890677143</v>
      </c>
      <c r="AV4327" s="12">
        <v>12.526700290585621</v>
      </c>
      <c r="AW4327" s="12">
        <v>8.5137488039202864</v>
      </c>
    </row>
    <row r="4328" spans="46:49" x14ac:dyDescent="0.2">
      <c r="AT4328">
        <v>4321</v>
      </c>
      <c r="AU4328" s="12">
        <v>8.5072791362279343</v>
      </c>
      <c r="AV4328" s="12">
        <v>-13.906061941243498</v>
      </c>
      <c r="AW4328" s="12">
        <v>31.841878824992332</v>
      </c>
    </row>
    <row r="4329" spans="46:49" x14ac:dyDescent="0.2">
      <c r="AT4329">
        <v>4322</v>
      </c>
      <c r="AU4329" s="12">
        <v>4.9429708259411624</v>
      </c>
      <c r="AV4329" s="12">
        <v>-7.6872927806270743</v>
      </c>
      <c r="AW4329" s="12">
        <v>13.035901003563485</v>
      </c>
    </row>
    <row r="4330" spans="46:49" x14ac:dyDescent="0.2">
      <c r="AT4330">
        <v>4323</v>
      </c>
      <c r="AU4330" s="12">
        <v>-1.7454958626624826</v>
      </c>
      <c r="AV4330" s="12">
        <v>-4.0320868390175235</v>
      </c>
      <c r="AW4330" s="12">
        <v>-8.746004523191619</v>
      </c>
    </row>
    <row r="4331" spans="46:49" x14ac:dyDescent="0.2">
      <c r="AT4331">
        <v>4324</v>
      </c>
      <c r="AU4331" s="12">
        <v>-4.1528975575608564</v>
      </c>
      <c r="AV4331" s="12">
        <v>-8.0151267253964509</v>
      </c>
      <c r="AW4331" s="12">
        <v>-19.113343400291761</v>
      </c>
    </row>
    <row r="4332" spans="46:49" x14ac:dyDescent="0.2">
      <c r="AT4332">
        <v>4325</v>
      </c>
      <c r="AU4332" s="12">
        <v>1.1287803739124722</v>
      </c>
      <c r="AV4332" s="12">
        <v>5.0886333664224352</v>
      </c>
      <c r="AW4332" s="12">
        <v>17.536749267978696</v>
      </c>
    </row>
    <row r="4333" spans="46:49" x14ac:dyDescent="0.2">
      <c r="AT4333">
        <v>4326</v>
      </c>
      <c r="AU4333" s="12">
        <v>10.66363418056951</v>
      </c>
      <c r="AV4333" s="12">
        <v>-15.406875289012252</v>
      </c>
      <c r="AW4333" s="12">
        <v>-37.467861900266556</v>
      </c>
    </row>
    <row r="4334" spans="46:49" x14ac:dyDescent="0.2">
      <c r="AT4334">
        <v>4327</v>
      </c>
      <c r="AU4334" s="12">
        <v>-7.3846468164206893</v>
      </c>
      <c r="AV4334" s="12">
        <v>-32.643495853625026</v>
      </c>
      <c r="AW4334" s="12">
        <v>0.10795463805900846</v>
      </c>
    </row>
    <row r="4335" spans="46:49" x14ac:dyDescent="0.2">
      <c r="AT4335">
        <v>4328</v>
      </c>
      <c r="AU4335" s="12">
        <v>14.128695875472335</v>
      </c>
      <c r="AV4335" s="12">
        <v>20.579474034966832</v>
      </c>
      <c r="AW4335" s="12">
        <v>-23.531039013537633</v>
      </c>
    </row>
    <row r="4336" spans="46:49" x14ac:dyDescent="0.2">
      <c r="AT4336">
        <v>4329</v>
      </c>
      <c r="AU4336" s="12">
        <v>2.9980532405617204</v>
      </c>
      <c r="AV4336" s="12">
        <v>0.45901220412891303</v>
      </c>
      <c r="AW4336" s="12">
        <v>-17.780807695622361</v>
      </c>
    </row>
    <row r="4337" spans="46:49" x14ac:dyDescent="0.2">
      <c r="AT4337">
        <v>4330</v>
      </c>
      <c r="AU4337" s="12">
        <v>-3.6155230441645667</v>
      </c>
      <c r="AV4337" s="12">
        <v>-50.327790500863934</v>
      </c>
      <c r="AW4337" s="12">
        <v>-6.9291878974407748</v>
      </c>
    </row>
    <row r="4338" spans="46:49" x14ac:dyDescent="0.2">
      <c r="AT4338">
        <v>4331</v>
      </c>
      <c r="AU4338" s="12">
        <v>0.34336356449144512</v>
      </c>
      <c r="AV4338" s="12">
        <v>-15.221625569406532</v>
      </c>
      <c r="AW4338" s="12">
        <v>5.1869214251352069</v>
      </c>
    </row>
    <row r="4339" spans="46:49" x14ac:dyDescent="0.2">
      <c r="AT4339">
        <v>4332</v>
      </c>
      <c r="AU4339" s="12">
        <v>-3.1535214170607508</v>
      </c>
      <c r="AV4339" s="12">
        <v>-8.3244698306999592</v>
      </c>
      <c r="AW4339" s="12">
        <v>-2.5159762727999135</v>
      </c>
    </row>
    <row r="4340" spans="46:49" x14ac:dyDescent="0.2">
      <c r="AT4340">
        <v>4333</v>
      </c>
      <c r="AU4340" s="12">
        <v>-3.1413205862568363</v>
      </c>
      <c r="AV4340" s="12">
        <v>0.6773062136295096</v>
      </c>
      <c r="AW4340" s="12">
        <v>16.282982505117449</v>
      </c>
    </row>
    <row r="4341" spans="46:49" x14ac:dyDescent="0.2">
      <c r="AT4341">
        <v>4334</v>
      </c>
      <c r="AU4341" s="12">
        <v>1.2327717775169147</v>
      </c>
      <c r="AV4341" s="12">
        <v>25.230485862880585</v>
      </c>
      <c r="AW4341" s="12">
        <v>-7.1659048308710052</v>
      </c>
    </row>
    <row r="4342" spans="46:49" x14ac:dyDescent="0.2">
      <c r="AT4342">
        <v>4335</v>
      </c>
      <c r="AU4342" s="12">
        <v>-2.7524938317173695</v>
      </c>
      <c r="AV4342" s="12">
        <v>-13.962283455588222</v>
      </c>
      <c r="AW4342" s="12">
        <v>-24.305225580531289</v>
      </c>
    </row>
    <row r="4343" spans="46:49" x14ac:dyDescent="0.2">
      <c r="AT4343">
        <v>4336</v>
      </c>
      <c r="AU4343" s="12">
        <v>-0.99427665605320503</v>
      </c>
      <c r="AV4343" s="12">
        <v>-10.414527316467831</v>
      </c>
      <c r="AW4343" s="12">
        <v>21.96344895417085</v>
      </c>
    </row>
    <row r="4344" spans="46:49" x14ac:dyDescent="0.2">
      <c r="AT4344">
        <v>4337</v>
      </c>
      <c r="AU4344" s="12">
        <v>-3.7565544507424589</v>
      </c>
      <c r="AV4344" s="12">
        <v>2.6033104931149729</v>
      </c>
      <c r="AW4344" s="12">
        <v>9.0508418849593717</v>
      </c>
    </row>
    <row r="4345" spans="46:49" x14ac:dyDescent="0.2">
      <c r="AT4345">
        <v>4338</v>
      </c>
      <c r="AU4345" s="12">
        <v>-0.32540472173833762</v>
      </c>
      <c r="AV4345" s="12">
        <v>-12.671564716566625</v>
      </c>
      <c r="AW4345" s="12">
        <v>-2.0714402109809948</v>
      </c>
    </row>
    <row r="4346" spans="46:49" x14ac:dyDescent="0.2">
      <c r="AT4346">
        <v>4339</v>
      </c>
      <c r="AU4346" s="12">
        <v>-4.573799564574248</v>
      </c>
      <c r="AV4346" s="12">
        <v>0.41067032974622053</v>
      </c>
      <c r="AW4346" s="12">
        <v>-2.3324715189559115</v>
      </c>
    </row>
    <row r="4347" spans="46:49" x14ac:dyDescent="0.2">
      <c r="AT4347">
        <v>4340</v>
      </c>
      <c r="AU4347" s="12">
        <v>-3.5999222034332861</v>
      </c>
      <c r="AV4347" s="12">
        <v>7.6702795592763122</v>
      </c>
      <c r="AW4347" s="12">
        <v>-7.340004325691571</v>
      </c>
    </row>
    <row r="4348" spans="46:49" x14ac:dyDescent="0.2">
      <c r="AT4348">
        <v>4341</v>
      </c>
      <c r="AU4348" s="12">
        <v>-2.6247803512811725</v>
      </c>
      <c r="AV4348" s="12">
        <v>0.98295284417427364</v>
      </c>
      <c r="AW4348" s="12">
        <v>15.5786437306304</v>
      </c>
    </row>
    <row r="4349" spans="46:49" x14ac:dyDescent="0.2">
      <c r="AT4349">
        <v>4342</v>
      </c>
      <c r="AU4349" s="12">
        <v>-2.0646720983200413</v>
      </c>
      <c r="AV4349" s="12">
        <v>-6.283520452724356</v>
      </c>
      <c r="AW4349" s="12">
        <v>8.4861571224235188</v>
      </c>
    </row>
    <row r="4350" spans="46:49" x14ac:dyDescent="0.2">
      <c r="AT4350">
        <v>4343</v>
      </c>
      <c r="AU4350" s="12">
        <v>-52.850793468982573</v>
      </c>
      <c r="AV4350" s="12">
        <v>-11.803107502952958</v>
      </c>
      <c r="AW4350" s="12">
        <v>-97.220026456619621</v>
      </c>
    </row>
    <row r="4351" spans="46:49" x14ac:dyDescent="0.2">
      <c r="AT4351">
        <v>4344</v>
      </c>
      <c r="AU4351" s="12">
        <v>-6.3591518439098254</v>
      </c>
      <c r="AV4351" s="12">
        <v>9.4883937104485305</v>
      </c>
      <c r="AW4351" s="12">
        <v>-4.4455275063695208</v>
      </c>
    </row>
    <row r="4352" spans="46:49" x14ac:dyDescent="0.2">
      <c r="AT4352">
        <v>4345</v>
      </c>
      <c r="AU4352" s="12">
        <v>-0.4988492350699732</v>
      </c>
      <c r="AV4352" s="12">
        <v>-18.428472524138357</v>
      </c>
      <c r="AW4352" s="12">
        <v>-8.8066119348471084</v>
      </c>
    </row>
    <row r="4353" spans="46:49" x14ac:dyDescent="0.2">
      <c r="AT4353">
        <v>4346</v>
      </c>
      <c r="AU4353" s="12">
        <v>3.1025395935495519</v>
      </c>
      <c r="AV4353" s="12">
        <v>-2.9758674304699895</v>
      </c>
      <c r="AW4353" s="12">
        <v>1.332700436630873</v>
      </c>
    </row>
    <row r="4354" spans="46:49" x14ac:dyDescent="0.2">
      <c r="AT4354">
        <v>4347</v>
      </c>
      <c r="AU4354" s="12">
        <v>1.3576557747829721</v>
      </c>
      <c r="AV4354" s="12">
        <v>-19.635258818723688</v>
      </c>
      <c r="AW4354" s="12">
        <v>8.7258466501639873</v>
      </c>
    </row>
    <row r="4355" spans="46:49" x14ac:dyDescent="0.2">
      <c r="AT4355">
        <v>4348</v>
      </c>
      <c r="AU4355" s="12">
        <v>3.9686019571217135</v>
      </c>
      <c r="AV4355" s="12">
        <v>-21.610327785812327</v>
      </c>
      <c r="AW4355" s="12">
        <v>-1.8910854067182354</v>
      </c>
    </row>
    <row r="4356" spans="46:49" x14ac:dyDescent="0.2">
      <c r="AT4356">
        <v>4349</v>
      </c>
      <c r="AU4356" s="12">
        <v>2.4618613542099594</v>
      </c>
      <c r="AV4356" s="12">
        <v>7.7314379931041906</v>
      </c>
      <c r="AW4356" s="12">
        <v>7.2122868759950292</v>
      </c>
    </row>
    <row r="4357" spans="46:49" x14ac:dyDescent="0.2">
      <c r="AT4357">
        <v>4350</v>
      </c>
      <c r="AU4357" s="12">
        <v>8.7914715307216689</v>
      </c>
      <c r="AV4357" s="12">
        <v>2.7639486785984242</v>
      </c>
      <c r="AW4357" s="12">
        <v>-28.27774195096665</v>
      </c>
    </row>
    <row r="4358" spans="46:49" x14ac:dyDescent="0.2">
      <c r="AT4358">
        <v>4351</v>
      </c>
      <c r="AU4358" s="12">
        <v>-4.1677465618523772</v>
      </c>
      <c r="AV4358" s="12">
        <v>-5.8468071604659393</v>
      </c>
      <c r="AW4358" s="12">
        <v>36.766396688968875</v>
      </c>
    </row>
    <row r="4359" spans="46:49" x14ac:dyDescent="0.2">
      <c r="AT4359">
        <v>4352</v>
      </c>
      <c r="AU4359" s="12">
        <v>-9.1228409333309699</v>
      </c>
      <c r="AV4359" s="12">
        <v>-135.48191239240876</v>
      </c>
      <c r="AW4359" s="12">
        <v>-18.321023753117011</v>
      </c>
    </row>
    <row r="4360" spans="46:49" x14ac:dyDescent="0.2">
      <c r="AT4360">
        <v>4353</v>
      </c>
      <c r="AU4360" s="12">
        <v>-39.898804529968295</v>
      </c>
      <c r="AV4360" s="12">
        <v>0.94164327835219241</v>
      </c>
      <c r="AW4360" s="12">
        <v>-1.7224939706845268</v>
      </c>
    </row>
    <row r="4361" spans="46:49" x14ac:dyDescent="0.2">
      <c r="AT4361">
        <v>4354</v>
      </c>
      <c r="AU4361" s="12">
        <v>1.4587830529718888</v>
      </c>
      <c r="AV4361" s="12">
        <v>27.625737037794821</v>
      </c>
      <c r="AW4361" s="12">
        <v>0.29729387030935012</v>
      </c>
    </row>
    <row r="4362" spans="46:49" x14ac:dyDescent="0.2">
      <c r="AT4362">
        <v>4355</v>
      </c>
      <c r="AU4362" s="12">
        <v>-0.39028761707859955</v>
      </c>
      <c r="AV4362" s="12">
        <v>5.2841407055621685</v>
      </c>
      <c r="AW4362" s="12">
        <v>-18.117011283522011</v>
      </c>
    </row>
    <row r="4363" spans="46:49" x14ac:dyDescent="0.2">
      <c r="AT4363">
        <v>4356</v>
      </c>
      <c r="AU4363" s="12">
        <v>0.77836479381550239</v>
      </c>
      <c r="AV4363" s="12">
        <v>-6.7968177155327556</v>
      </c>
      <c r="AW4363" s="12">
        <v>1.8217080848653935</v>
      </c>
    </row>
    <row r="4364" spans="46:49" x14ac:dyDescent="0.2">
      <c r="AT4364">
        <v>4357</v>
      </c>
      <c r="AU4364" s="12">
        <v>7.3386581399080093</v>
      </c>
      <c r="AV4364" s="12">
        <v>10.617648153545851</v>
      </c>
      <c r="AW4364" s="12">
        <v>-13.229858596660026</v>
      </c>
    </row>
    <row r="4365" spans="46:49" x14ac:dyDescent="0.2">
      <c r="AT4365">
        <v>4358</v>
      </c>
      <c r="AU4365" s="12">
        <v>4.8779407406487207</v>
      </c>
      <c r="AV4365" s="12">
        <v>-5.6015376690629921</v>
      </c>
      <c r="AW4365" s="12">
        <v>-36.714060557798106</v>
      </c>
    </row>
    <row r="4366" spans="46:49" x14ac:dyDescent="0.2">
      <c r="AT4366">
        <v>4359</v>
      </c>
      <c r="AU4366" s="12">
        <v>2.3663578395217959</v>
      </c>
      <c r="AV4366" s="12">
        <v>-5.7306638911917442</v>
      </c>
      <c r="AW4366" s="12">
        <v>0.39542968676822637</v>
      </c>
    </row>
    <row r="4367" spans="46:49" x14ac:dyDescent="0.2">
      <c r="AT4367">
        <v>4360</v>
      </c>
      <c r="AU4367" s="12">
        <v>-55.11784745220973</v>
      </c>
      <c r="AV4367" s="12">
        <v>12.022634272538156</v>
      </c>
      <c r="AW4367" s="12">
        <v>2.8851550668719441</v>
      </c>
    </row>
    <row r="4368" spans="46:49" x14ac:dyDescent="0.2">
      <c r="AT4368">
        <v>4361</v>
      </c>
      <c r="AU4368" s="12">
        <v>0.44797913993783217</v>
      </c>
      <c r="AV4368" s="12">
        <v>-2.6636110816917635</v>
      </c>
      <c r="AW4368" s="12">
        <v>9.217755212555474</v>
      </c>
    </row>
    <row r="4369" spans="46:49" x14ac:dyDescent="0.2">
      <c r="AT4369">
        <v>4362</v>
      </c>
      <c r="AU4369" s="12">
        <v>-2.5772266576613676</v>
      </c>
      <c r="AV4369" s="12">
        <v>1.0599448617245444</v>
      </c>
      <c r="AW4369" s="12">
        <v>-14.89820108703954</v>
      </c>
    </row>
    <row r="4370" spans="46:49" x14ac:dyDescent="0.2">
      <c r="AT4370">
        <v>4363</v>
      </c>
      <c r="AU4370" s="12">
        <v>13.246326737395</v>
      </c>
      <c r="AV4370" s="12">
        <v>-9.2572217886937107</v>
      </c>
      <c r="AW4370" s="12">
        <v>10.547444750708328</v>
      </c>
    </row>
    <row r="4371" spans="46:49" x14ac:dyDescent="0.2">
      <c r="AT4371">
        <v>4364</v>
      </c>
      <c r="AU4371" s="12">
        <v>0.37619331447766657</v>
      </c>
      <c r="AV4371" s="12">
        <v>4.2139487130766078</v>
      </c>
      <c r="AW4371" s="12">
        <v>-19.669432687334307</v>
      </c>
    </row>
    <row r="4372" spans="46:49" x14ac:dyDescent="0.2">
      <c r="AT4372">
        <v>4365</v>
      </c>
      <c r="AU4372" s="12">
        <v>-5.9424069814304676</v>
      </c>
      <c r="AV4372" s="12">
        <v>-15.479113830511871</v>
      </c>
      <c r="AW4372" s="12">
        <v>-2.3057808382389529</v>
      </c>
    </row>
    <row r="4373" spans="46:49" x14ac:dyDescent="0.2">
      <c r="AT4373">
        <v>4366</v>
      </c>
      <c r="AU4373" s="12">
        <v>1.257033694339001</v>
      </c>
      <c r="AV4373" s="12">
        <v>8.3163107330764525</v>
      </c>
      <c r="AW4373" s="12">
        <v>-5.2940358876414351</v>
      </c>
    </row>
    <row r="4374" spans="46:49" x14ac:dyDescent="0.2">
      <c r="AT4374">
        <v>4367</v>
      </c>
      <c r="AU4374" s="12">
        <v>-3.0870775405842994</v>
      </c>
      <c r="AV4374" s="12">
        <v>-0.10514555190014385</v>
      </c>
      <c r="AW4374" s="12">
        <v>-18.606501484311792</v>
      </c>
    </row>
    <row r="4375" spans="46:49" x14ac:dyDescent="0.2">
      <c r="AT4375">
        <v>4368</v>
      </c>
      <c r="AU4375" s="12">
        <v>5.1735734360372083</v>
      </c>
      <c r="AV4375" s="12">
        <v>-5.8889093413725249</v>
      </c>
      <c r="AW4375" s="12">
        <v>-33.139786241453081</v>
      </c>
    </row>
    <row r="4376" spans="46:49" x14ac:dyDescent="0.2">
      <c r="AT4376">
        <v>4369</v>
      </c>
      <c r="AU4376" s="12">
        <v>5.0246171094168108</v>
      </c>
      <c r="AV4376" s="12">
        <v>-8.888965395968313</v>
      </c>
      <c r="AW4376" s="12">
        <v>2.7933785693396214</v>
      </c>
    </row>
    <row r="4377" spans="46:49" x14ac:dyDescent="0.2">
      <c r="AT4377">
        <v>4370</v>
      </c>
      <c r="AU4377" s="12">
        <v>2.2891971113884044</v>
      </c>
      <c r="AV4377" s="12">
        <v>7.1765614087493725</v>
      </c>
      <c r="AW4377" s="12">
        <v>-26.313700497653134</v>
      </c>
    </row>
    <row r="4378" spans="46:49" x14ac:dyDescent="0.2">
      <c r="AT4378">
        <v>4371</v>
      </c>
      <c r="AU4378" s="12">
        <v>-7.5081880481290773</v>
      </c>
      <c r="AV4378" s="12">
        <v>-15.916373433144923</v>
      </c>
      <c r="AW4378" s="12">
        <v>-78.85906549779088</v>
      </c>
    </row>
    <row r="4379" spans="46:49" x14ac:dyDescent="0.2">
      <c r="AT4379">
        <v>4372</v>
      </c>
      <c r="AU4379" s="12">
        <v>-0.28251118181117651</v>
      </c>
      <c r="AV4379" s="12">
        <v>-4.7144011941963271</v>
      </c>
      <c r="AW4379" s="12">
        <v>23.02289215793747</v>
      </c>
    </row>
    <row r="4380" spans="46:49" x14ac:dyDescent="0.2">
      <c r="AT4380">
        <v>4373</v>
      </c>
      <c r="AU4380" s="12">
        <v>11.403750167307807</v>
      </c>
      <c r="AV4380" s="12">
        <v>-6.0485150615090451</v>
      </c>
      <c r="AW4380" s="12">
        <v>-19.461796821759648</v>
      </c>
    </row>
    <row r="4381" spans="46:49" x14ac:dyDescent="0.2">
      <c r="AT4381">
        <v>4374</v>
      </c>
      <c r="AU4381" s="12">
        <v>-3.3509780118172392</v>
      </c>
      <c r="AV4381" s="12">
        <v>-1.3526663494017779</v>
      </c>
      <c r="AW4381" s="12">
        <v>21.567986993894358</v>
      </c>
    </row>
    <row r="4382" spans="46:49" x14ac:dyDescent="0.2">
      <c r="AT4382">
        <v>4375</v>
      </c>
      <c r="AU4382" s="12">
        <v>-1.339081397632659</v>
      </c>
      <c r="AV4382" s="12">
        <v>-8.1524752435480998</v>
      </c>
      <c r="AW4382" s="12">
        <v>-16.392883627946876</v>
      </c>
    </row>
    <row r="4383" spans="46:49" x14ac:dyDescent="0.2">
      <c r="AT4383">
        <v>4376</v>
      </c>
      <c r="AU4383" s="12">
        <v>-11.210139195875607</v>
      </c>
      <c r="AV4383" s="12">
        <v>-8.6000959963198635</v>
      </c>
      <c r="AW4383" s="12">
        <v>-5.9332640396428413</v>
      </c>
    </row>
    <row r="4384" spans="46:49" x14ac:dyDescent="0.2">
      <c r="AT4384">
        <v>4377</v>
      </c>
      <c r="AU4384" s="12">
        <v>-107.56682535653636</v>
      </c>
      <c r="AV4384" s="12">
        <v>4.2980611664502826</v>
      </c>
      <c r="AW4384" s="12">
        <v>-11.797600068877902</v>
      </c>
    </row>
    <row r="4385" spans="46:49" x14ac:dyDescent="0.2">
      <c r="AT4385">
        <v>4378</v>
      </c>
      <c r="AU4385" s="12">
        <v>4.7985133268281528</v>
      </c>
      <c r="AV4385" s="12">
        <v>-21.774213140051064</v>
      </c>
      <c r="AW4385" s="12">
        <v>-5.8309901466705005</v>
      </c>
    </row>
    <row r="4386" spans="46:49" x14ac:dyDescent="0.2">
      <c r="AT4386">
        <v>4379</v>
      </c>
      <c r="AU4386" s="12">
        <v>-0.52845706336364717</v>
      </c>
      <c r="AV4386" s="12">
        <v>3.8819584848599451</v>
      </c>
      <c r="AW4386" s="12">
        <v>-5.4219361597695492</v>
      </c>
    </row>
    <row r="4387" spans="46:49" x14ac:dyDescent="0.2">
      <c r="AT4387">
        <v>4380</v>
      </c>
      <c r="AU4387" s="12">
        <v>-1.599949901027645</v>
      </c>
      <c r="AV4387" s="12">
        <v>1.0146755401498484</v>
      </c>
      <c r="AW4387" s="12">
        <v>-13.362004548941545</v>
      </c>
    </row>
    <row r="4388" spans="46:49" x14ac:dyDescent="0.2">
      <c r="AT4388">
        <v>4381</v>
      </c>
      <c r="AU4388" s="12">
        <v>-17.057918451503976</v>
      </c>
      <c r="AV4388" s="12">
        <v>-6.3271032437425827</v>
      </c>
      <c r="AW4388" s="12">
        <v>-11.435916537924662</v>
      </c>
    </row>
    <row r="4389" spans="46:49" x14ac:dyDescent="0.2">
      <c r="AT4389">
        <v>4382</v>
      </c>
      <c r="AU4389" s="12">
        <v>5.4849159239371996</v>
      </c>
      <c r="AV4389" s="12">
        <v>-10.935867282253739</v>
      </c>
      <c r="AW4389" s="12">
        <v>-7.187574957728879</v>
      </c>
    </row>
    <row r="4390" spans="46:49" x14ac:dyDescent="0.2">
      <c r="AT4390">
        <v>4383</v>
      </c>
      <c r="AU4390" s="12">
        <v>-15.156932630177256</v>
      </c>
      <c r="AV4390" s="12">
        <v>4.0615786020348832</v>
      </c>
      <c r="AW4390" s="12">
        <v>7.6225307297332998</v>
      </c>
    </row>
    <row r="4391" spans="46:49" x14ac:dyDescent="0.2">
      <c r="AT4391">
        <v>4384</v>
      </c>
      <c r="AU4391" s="12">
        <v>-2.5697427471793715</v>
      </c>
      <c r="AV4391" s="12">
        <v>-56.263424599438835</v>
      </c>
      <c r="AW4391" s="12">
        <v>-7.8975224144038361</v>
      </c>
    </row>
    <row r="4392" spans="46:49" x14ac:dyDescent="0.2">
      <c r="AT4392">
        <v>4385</v>
      </c>
      <c r="AU4392" s="12">
        <v>8.4084393848761554</v>
      </c>
      <c r="AV4392" s="12">
        <v>4.6438482971023012</v>
      </c>
      <c r="AW4392" s="12">
        <v>16.589256676596325</v>
      </c>
    </row>
    <row r="4393" spans="46:49" x14ac:dyDescent="0.2">
      <c r="AT4393">
        <v>4386</v>
      </c>
      <c r="AU4393" s="12">
        <v>-5.2413726506129574</v>
      </c>
      <c r="AV4393" s="12">
        <v>-22.177445546600307</v>
      </c>
      <c r="AW4393" s="12">
        <v>-12.150153751914628</v>
      </c>
    </row>
    <row r="4394" spans="46:49" x14ac:dyDescent="0.2">
      <c r="AT4394">
        <v>4387</v>
      </c>
      <c r="AU4394" s="12">
        <v>0.31321924014497443</v>
      </c>
      <c r="AV4394" s="12">
        <v>6.4489473131333845</v>
      </c>
      <c r="AW4394" s="12">
        <v>-13.176243283580455</v>
      </c>
    </row>
    <row r="4395" spans="46:49" x14ac:dyDescent="0.2">
      <c r="AT4395">
        <v>4388</v>
      </c>
      <c r="AU4395" s="12">
        <v>-3.8966396385363402</v>
      </c>
      <c r="AV4395" s="12">
        <v>-4.2901888486722157</v>
      </c>
      <c r="AW4395" s="12">
        <v>-114.60062086609031</v>
      </c>
    </row>
    <row r="4396" spans="46:49" x14ac:dyDescent="0.2">
      <c r="AT4396">
        <v>4389</v>
      </c>
      <c r="AU4396" s="12">
        <v>9.1700096703723482</v>
      </c>
      <c r="AV4396" s="12">
        <v>-23.620049453642491</v>
      </c>
      <c r="AW4396" s="12">
        <v>-6.5934307591057326</v>
      </c>
    </row>
    <row r="4397" spans="46:49" x14ac:dyDescent="0.2">
      <c r="AT4397">
        <v>4390</v>
      </c>
      <c r="AU4397" s="12">
        <v>0.15577564217591688</v>
      </c>
      <c r="AV4397" s="12">
        <v>-5.5021080976428882</v>
      </c>
      <c r="AW4397" s="12">
        <v>18.50431486659949</v>
      </c>
    </row>
    <row r="4398" spans="46:49" x14ac:dyDescent="0.2">
      <c r="AT4398">
        <v>4391</v>
      </c>
      <c r="AU4398" s="12">
        <v>6.0362991663148184</v>
      </c>
      <c r="AV4398" s="12">
        <v>2.0361631323964064</v>
      </c>
      <c r="AW4398" s="12">
        <v>14.583909124573804</v>
      </c>
    </row>
    <row r="4399" spans="46:49" x14ac:dyDescent="0.2">
      <c r="AT4399">
        <v>4392</v>
      </c>
      <c r="AU4399" s="12">
        <v>-3.7970568148423953</v>
      </c>
      <c r="AV4399" s="12">
        <v>10.287263336404848</v>
      </c>
      <c r="AW4399" s="12">
        <v>-37.452931335907579</v>
      </c>
    </row>
    <row r="4400" spans="46:49" x14ac:dyDescent="0.2">
      <c r="AT4400">
        <v>4393</v>
      </c>
      <c r="AU4400" s="12">
        <v>1.0848218430333723</v>
      </c>
      <c r="AV4400" s="12">
        <v>6.6928040094141146</v>
      </c>
      <c r="AW4400" s="12">
        <v>4.8436665620446915</v>
      </c>
    </row>
    <row r="4401" spans="46:49" x14ac:dyDescent="0.2">
      <c r="AT4401">
        <v>4394</v>
      </c>
      <c r="AU4401" s="12">
        <v>-3.7804095406648859</v>
      </c>
      <c r="AV4401" s="12">
        <v>12.342967028248658</v>
      </c>
      <c r="AW4401" s="12">
        <v>41.776556863021931</v>
      </c>
    </row>
    <row r="4402" spans="46:49" x14ac:dyDescent="0.2">
      <c r="AT4402">
        <v>4395</v>
      </c>
      <c r="AU4402" s="12">
        <v>8.9538824591049035</v>
      </c>
      <c r="AV4402" s="12">
        <v>6.7224325648685168</v>
      </c>
      <c r="AW4402" s="12">
        <v>13.525860608078549</v>
      </c>
    </row>
    <row r="4403" spans="46:49" x14ac:dyDescent="0.2">
      <c r="AT4403">
        <v>4396</v>
      </c>
      <c r="AU4403" s="12">
        <v>-1.3211160044256653</v>
      </c>
      <c r="AV4403" s="12">
        <v>0.36000937393742533</v>
      </c>
      <c r="AW4403" s="12">
        <v>-7.2975723791319584</v>
      </c>
    </row>
    <row r="4404" spans="46:49" x14ac:dyDescent="0.2">
      <c r="AT4404">
        <v>4397</v>
      </c>
      <c r="AU4404" s="12">
        <v>-12.294123656144166</v>
      </c>
      <c r="AV4404" s="12">
        <v>-6.6227982989239669</v>
      </c>
      <c r="AW4404" s="12">
        <v>9.9417745032558713</v>
      </c>
    </row>
    <row r="4405" spans="46:49" x14ac:dyDescent="0.2">
      <c r="AT4405">
        <v>4398</v>
      </c>
      <c r="AU4405" s="12">
        <v>0.24235465405700921</v>
      </c>
      <c r="AV4405" s="12">
        <v>-18.656578847627074</v>
      </c>
      <c r="AW4405" s="12">
        <v>-27.230569876849682</v>
      </c>
    </row>
    <row r="4406" spans="46:49" x14ac:dyDescent="0.2">
      <c r="AT4406">
        <v>4399</v>
      </c>
      <c r="AU4406" s="12">
        <v>-16.009317581557138</v>
      </c>
      <c r="AV4406" s="12">
        <v>2.047796157491085</v>
      </c>
      <c r="AW4406" s="12">
        <v>1.8716529970632056</v>
      </c>
    </row>
    <row r="4407" spans="46:49" x14ac:dyDescent="0.2">
      <c r="AT4407">
        <v>4400</v>
      </c>
      <c r="AU4407" s="12">
        <v>-11.000255000219591</v>
      </c>
      <c r="AV4407" s="12">
        <v>-17.442149486160286</v>
      </c>
      <c r="AW4407" s="12">
        <v>-14.714809149953677</v>
      </c>
    </row>
    <row r="4408" spans="46:49" x14ac:dyDescent="0.2">
      <c r="AT4408">
        <v>4401</v>
      </c>
      <c r="AU4408" s="12">
        <v>-6.6781933952942003</v>
      </c>
      <c r="AV4408" s="12">
        <v>29.513423600820861</v>
      </c>
      <c r="AW4408" s="12">
        <v>-17.989059417748599</v>
      </c>
    </row>
    <row r="4409" spans="46:49" x14ac:dyDescent="0.2">
      <c r="AT4409">
        <v>4402</v>
      </c>
      <c r="AU4409" s="12">
        <v>3.1902240024066959</v>
      </c>
      <c r="AV4409" s="12">
        <v>-4.2259777948711603</v>
      </c>
      <c r="AW4409" s="12">
        <v>7.820035116868632</v>
      </c>
    </row>
    <row r="4410" spans="46:49" x14ac:dyDescent="0.2">
      <c r="AT4410">
        <v>4403</v>
      </c>
      <c r="AU4410" s="12">
        <v>-1.1507293380474888</v>
      </c>
      <c r="AV4410" s="12">
        <v>-0.88445311614058497</v>
      </c>
      <c r="AW4410" s="12">
        <v>19.27384694597383</v>
      </c>
    </row>
    <row r="4411" spans="46:49" x14ac:dyDescent="0.2">
      <c r="AT4411">
        <v>4404</v>
      </c>
      <c r="AU4411" s="12">
        <v>1.2475851026321667</v>
      </c>
      <c r="AV4411" s="12">
        <v>-6.8647964906505736</v>
      </c>
      <c r="AW4411" s="12">
        <v>-6.1241926824586397</v>
      </c>
    </row>
    <row r="4412" spans="46:49" x14ac:dyDescent="0.2">
      <c r="AT4412">
        <v>4405</v>
      </c>
      <c r="AU4412" s="12">
        <v>-9.5747187762170434</v>
      </c>
      <c r="AV4412" s="12">
        <v>3.4774415289398517</v>
      </c>
      <c r="AW4412" s="12">
        <v>3.4108816455806035</v>
      </c>
    </row>
    <row r="4413" spans="46:49" x14ac:dyDescent="0.2">
      <c r="AT4413">
        <v>4406</v>
      </c>
      <c r="AU4413" s="12">
        <v>-3.1706929750564057</v>
      </c>
      <c r="AV4413" s="12">
        <v>-11.061765682193775</v>
      </c>
      <c r="AW4413" s="12">
        <v>-40.398065632198268</v>
      </c>
    </row>
    <row r="4414" spans="46:49" x14ac:dyDescent="0.2">
      <c r="AT4414">
        <v>4407</v>
      </c>
      <c r="AU4414" s="12">
        <v>-2.1945308172837312</v>
      </c>
      <c r="AV4414" s="12">
        <v>17.487668599547995</v>
      </c>
      <c r="AW4414" s="12">
        <v>3.0521311973757532</v>
      </c>
    </row>
    <row r="4415" spans="46:49" x14ac:dyDescent="0.2">
      <c r="AT4415">
        <v>4408</v>
      </c>
      <c r="AU4415" s="12">
        <v>2.0187317398734321</v>
      </c>
      <c r="AV4415" s="12">
        <v>12.411216413133255</v>
      </c>
      <c r="AW4415" s="12">
        <v>-0.39651606696026742</v>
      </c>
    </row>
    <row r="4416" spans="46:49" x14ac:dyDescent="0.2">
      <c r="AT4416">
        <v>4409</v>
      </c>
      <c r="AU4416" s="12">
        <v>-13.295242272292738</v>
      </c>
      <c r="AV4416" s="12">
        <v>-8.655060781683602</v>
      </c>
      <c r="AW4416" s="12">
        <v>-17.164107570964596</v>
      </c>
    </row>
    <row r="4417" spans="46:49" x14ac:dyDescent="0.2">
      <c r="AT4417">
        <v>4410</v>
      </c>
      <c r="AU4417" s="12">
        <v>1.2243449577325072</v>
      </c>
      <c r="AV4417" s="12">
        <v>-39.796110045140402</v>
      </c>
      <c r="AW4417" s="12">
        <v>4.913111491370584</v>
      </c>
    </row>
    <row r="4418" spans="46:49" x14ac:dyDescent="0.2">
      <c r="AT4418">
        <v>4411</v>
      </c>
      <c r="AU4418" s="12">
        <v>-2.6998449741505786</v>
      </c>
      <c r="AV4418" s="12">
        <v>-25.539546760108969</v>
      </c>
      <c r="AW4418" s="12">
        <v>2.9231297877398577</v>
      </c>
    </row>
    <row r="4419" spans="46:49" x14ac:dyDescent="0.2">
      <c r="AT4419">
        <v>4412</v>
      </c>
      <c r="AU4419" s="12">
        <v>8.5975242548928872</v>
      </c>
      <c r="AV4419" s="12">
        <v>2.6873569276805314</v>
      </c>
      <c r="AW4419" s="12">
        <v>-7.0063898837373904</v>
      </c>
    </row>
    <row r="4420" spans="46:49" x14ac:dyDescent="0.2">
      <c r="AT4420">
        <v>4413</v>
      </c>
      <c r="AU4420" s="12">
        <v>4.4544738712941268</v>
      </c>
      <c r="AV4420" s="12">
        <v>1.000659423342938</v>
      </c>
      <c r="AW4420" s="12">
        <v>-12.131733026466259</v>
      </c>
    </row>
    <row r="4421" spans="46:49" x14ac:dyDescent="0.2">
      <c r="AT4421">
        <v>4414</v>
      </c>
      <c r="AU4421" s="12">
        <v>3.1101984168152179</v>
      </c>
      <c r="AV4421" s="12">
        <v>2.8054626020228666</v>
      </c>
      <c r="AW4421" s="12">
        <v>-4.3282834069331182</v>
      </c>
    </row>
    <row r="4422" spans="46:49" x14ac:dyDescent="0.2">
      <c r="AT4422">
        <v>4415</v>
      </c>
      <c r="AU4422" s="12">
        <v>-1.4827457118256633</v>
      </c>
      <c r="AV4422" s="12">
        <v>-32.115156229949314</v>
      </c>
      <c r="AW4422" s="12">
        <v>10.694715571793461</v>
      </c>
    </row>
    <row r="4423" spans="46:49" x14ac:dyDescent="0.2">
      <c r="AT4423">
        <v>4416</v>
      </c>
      <c r="AU4423" s="12">
        <v>2.3620702252608126E-2</v>
      </c>
      <c r="AV4423" s="12">
        <v>-7.6171641810819004</v>
      </c>
      <c r="AW4423" s="12">
        <v>-12.523680683083031</v>
      </c>
    </row>
    <row r="4424" spans="46:49" x14ac:dyDescent="0.2">
      <c r="AT4424">
        <v>4417</v>
      </c>
      <c r="AU4424" s="12">
        <v>-4.5888406602607494</v>
      </c>
      <c r="AV4424" s="12">
        <v>-1.7912719208155887</v>
      </c>
      <c r="AW4424" s="12">
        <v>-15.699927898034055</v>
      </c>
    </row>
    <row r="4425" spans="46:49" x14ac:dyDescent="0.2">
      <c r="AT4425">
        <v>4418</v>
      </c>
      <c r="AU4425" s="12">
        <v>-1.6296509691160328</v>
      </c>
      <c r="AV4425" s="12">
        <v>-1.156774885187144</v>
      </c>
      <c r="AW4425" s="12">
        <v>-7.5396141406739021</v>
      </c>
    </row>
    <row r="4426" spans="46:49" x14ac:dyDescent="0.2">
      <c r="AT4426">
        <v>4419</v>
      </c>
      <c r="AU4426" s="12">
        <v>-3.2477875468681154</v>
      </c>
      <c r="AV4426" s="12">
        <v>16.73449227928981</v>
      </c>
      <c r="AW4426" s="12">
        <v>3.3072321330502752</v>
      </c>
    </row>
    <row r="4427" spans="46:49" x14ac:dyDescent="0.2">
      <c r="AT4427">
        <v>4420</v>
      </c>
      <c r="AU4427" s="12">
        <v>-1.0846429031111688</v>
      </c>
      <c r="AV4427" s="12">
        <v>8.0017018393197326</v>
      </c>
      <c r="AW4427" s="12">
        <v>-5.7153786705145198</v>
      </c>
    </row>
    <row r="4428" spans="46:49" x14ac:dyDescent="0.2">
      <c r="AT4428">
        <v>4421</v>
      </c>
      <c r="AU4428" s="12">
        <v>0.84570533787379276</v>
      </c>
      <c r="AV4428" s="12">
        <v>3.2029937033820786</v>
      </c>
      <c r="AW4428" s="12">
        <v>18.663451489918888</v>
      </c>
    </row>
    <row r="4429" spans="46:49" x14ac:dyDescent="0.2">
      <c r="AT4429">
        <v>4422</v>
      </c>
      <c r="AU4429" s="12">
        <v>-4.1399327500397467</v>
      </c>
      <c r="AV4429" s="12">
        <v>-30.073034225998924</v>
      </c>
      <c r="AW4429" s="12">
        <v>-3.2321711862383808</v>
      </c>
    </row>
    <row r="4430" spans="46:49" x14ac:dyDescent="0.2">
      <c r="AT4430">
        <v>4423</v>
      </c>
      <c r="AU4430" s="12">
        <v>-2.8161069847007498</v>
      </c>
      <c r="AV4430" s="12">
        <v>-18.017858715986186</v>
      </c>
      <c r="AW4430" s="12">
        <v>-8.1713159304246634</v>
      </c>
    </row>
    <row r="4431" spans="46:49" x14ac:dyDescent="0.2">
      <c r="AT4431">
        <v>4424</v>
      </c>
      <c r="AU4431" s="12">
        <v>12.036155492609094</v>
      </c>
      <c r="AV4431" s="12">
        <v>-6.1233766276085602</v>
      </c>
      <c r="AW4431" s="12">
        <v>-2.0260385706087254</v>
      </c>
    </row>
    <row r="4432" spans="46:49" x14ac:dyDescent="0.2">
      <c r="AT4432">
        <v>4425</v>
      </c>
      <c r="AU4432" s="12">
        <v>2.1461687732151238</v>
      </c>
      <c r="AV4432" s="12">
        <v>20.494063694062159</v>
      </c>
      <c r="AW4432" s="12">
        <v>6.0756872738276826</v>
      </c>
    </row>
    <row r="4433" spans="46:49" x14ac:dyDescent="0.2">
      <c r="AT4433">
        <v>4426</v>
      </c>
      <c r="AU4433" s="12">
        <v>0.26578705012854986</v>
      </c>
      <c r="AV4433" s="12">
        <v>20.624365324477587</v>
      </c>
      <c r="AW4433" s="12">
        <v>7.6594602819233932</v>
      </c>
    </row>
    <row r="4434" spans="46:49" x14ac:dyDescent="0.2">
      <c r="AT4434">
        <v>4427</v>
      </c>
      <c r="AU4434" s="12">
        <v>-6.2325191284057082</v>
      </c>
      <c r="AV4434" s="12">
        <v>2.356210475368627</v>
      </c>
      <c r="AW4434" s="12">
        <v>3.1704947182088272</v>
      </c>
    </row>
    <row r="4435" spans="46:49" x14ac:dyDescent="0.2">
      <c r="AT4435">
        <v>4428</v>
      </c>
      <c r="AU4435" s="12">
        <v>11.366497885761566</v>
      </c>
      <c r="AV4435" s="12">
        <v>-4.8152130677226523</v>
      </c>
      <c r="AW4435" s="12">
        <v>-5.7139384784926017</v>
      </c>
    </row>
    <row r="4436" spans="46:49" x14ac:dyDescent="0.2">
      <c r="AT4436">
        <v>4429</v>
      </c>
      <c r="AU4436" s="12">
        <v>-0.92581744477517081</v>
      </c>
      <c r="AV4436" s="12">
        <v>3.6494216422180221</v>
      </c>
      <c r="AW4436" s="12">
        <v>-15.229364711415675</v>
      </c>
    </row>
    <row r="4437" spans="46:49" x14ac:dyDescent="0.2">
      <c r="AT4437">
        <v>4430</v>
      </c>
      <c r="AU4437" s="12">
        <v>1.759473419620285</v>
      </c>
      <c r="AV4437" s="12">
        <v>-6.98258403880698</v>
      </c>
      <c r="AW4437" s="12">
        <v>-15.237199370423436</v>
      </c>
    </row>
    <row r="4438" spans="46:49" x14ac:dyDescent="0.2">
      <c r="AT4438">
        <v>4431</v>
      </c>
      <c r="AU4438" s="12">
        <v>-1.7652709070959027</v>
      </c>
      <c r="AV4438" s="12">
        <v>-4.7095977344938564</v>
      </c>
      <c r="AW4438" s="12">
        <v>-43.252997053947723</v>
      </c>
    </row>
    <row r="4439" spans="46:49" x14ac:dyDescent="0.2">
      <c r="AT4439">
        <v>4432</v>
      </c>
      <c r="AU4439" s="12">
        <v>-0.79496971684114059</v>
      </c>
      <c r="AV4439" s="12">
        <v>3.0278683254803651</v>
      </c>
      <c r="AW4439" s="12">
        <v>8.1116262273107864</v>
      </c>
    </row>
    <row r="4440" spans="46:49" x14ac:dyDescent="0.2">
      <c r="AT4440">
        <v>4433</v>
      </c>
      <c r="AU4440" s="12">
        <v>-9.5923857843802729</v>
      </c>
      <c r="AV4440" s="12">
        <v>-0.20712673557220693</v>
      </c>
      <c r="AW4440" s="12">
        <v>-2.312002105602613</v>
      </c>
    </row>
    <row r="4441" spans="46:49" x14ac:dyDescent="0.2">
      <c r="AT4441">
        <v>4434</v>
      </c>
      <c r="AU4441" s="12">
        <v>1.697449654702585</v>
      </c>
      <c r="AV4441" s="12">
        <v>21.278777539031228</v>
      </c>
      <c r="AW4441" s="12">
        <v>-75.597272610082427</v>
      </c>
    </row>
    <row r="4442" spans="46:49" x14ac:dyDescent="0.2">
      <c r="AT4442">
        <v>4435</v>
      </c>
      <c r="AU4442" s="12">
        <v>-3.0419579269774943</v>
      </c>
      <c r="AV4442" s="12">
        <v>14.176072467769208</v>
      </c>
      <c r="AW4442" s="12">
        <v>-18.214204599309529</v>
      </c>
    </row>
    <row r="4443" spans="46:49" x14ac:dyDescent="0.2">
      <c r="AT4443">
        <v>4436</v>
      </c>
      <c r="AU4443" s="12">
        <v>-3.5296491278596056</v>
      </c>
      <c r="AV4443" s="12">
        <v>3.6988096146103882</v>
      </c>
      <c r="AW4443" s="12">
        <v>-28.306210753415279</v>
      </c>
    </row>
    <row r="4444" spans="46:49" x14ac:dyDescent="0.2">
      <c r="AT4444">
        <v>4437</v>
      </c>
      <c r="AU4444" s="12">
        <v>2.4481857458210299</v>
      </c>
      <c r="AV4444" s="12">
        <v>-4.5928925889775716</v>
      </c>
      <c r="AW4444" s="12">
        <v>15.255207914280488</v>
      </c>
    </row>
    <row r="4445" spans="46:49" x14ac:dyDescent="0.2">
      <c r="AT4445">
        <v>4438</v>
      </c>
      <c r="AU4445" s="12">
        <v>-3.1524209470496984</v>
      </c>
      <c r="AV4445" s="12">
        <v>-1.9085282539285513</v>
      </c>
      <c r="AW4445" s="12">
        <v>-0.47809858995587529</v>
      </c>
    </row>
    <row r="4446" spans="46:49" x14ac:dyDescent="0.2">
      <c r="AT4446">
        <v>4439</v>
      </c>
      <c r="AU4446" s="12">
        <v>-4.7202463200519302</v>
      </c>
      <c r="AV4446" s="12">
        <v>-15.62371581549977</v>
      </c>
      <c r="AW4446" s="12">
        <v>-23.525833894143361</v>
      </c>
    </row>
    <row r="4447" spans="46:49" x14ac:dyDescent="0.2">
      <c r="AT4447">
        <v>4440</v>
      </c>
      <c r="AU4447" s="12">
        <v>-8.8862562368243694</v>
      </c>
      <c r="AV4447" s="12">
        <v>6.0671012386690997</v>
      </c>
      <c r="AW4447" s="12">
        <v>-16.701134952934908</v>
      </c>
    </row>
    <row r="4448" spans="46:49" x14ac:dyDescent="0.2">
      <c r="AT4448">
        <v>4441</v>
      </c>
      <c r="AU4448" s="12">
        <v>-6.1018050266160708</v>
      </c>
      <c r="AV4448" s="12">
        <v>5.3591173109765409</v>
      </c>
      <c r="AW4448" s="12">
        <v>13.014865439123186</v>
      </c>
    </row>
    <row r="4449" spans="46:49" x14ac:dyDescent="0.2">
      <c r="AT4449">
        <v>4442</v>
      </c>
      <c r="AU4449" s="12">
        <v>7.1761989578617671</v>
      </c>
      <c r="AV4449" s="12">
        <v>-31.927691771431043</v>
      </c>
      <c r="AW4449" s="12">
        <v>-12.270009721251373</v>
      </c>
    </row>
    <row r="4450" spans="46:49" x14ac:dyDescent="0.2">
      <c r="AT4450">
        <v>4443</v>
      </c>
      <c r="AU4450" s="12">
        <v>4.630407863561774</v>
      </c>
      <c r="AV4450" s="12">
        <v>-7.7521865736630229</v>
      </c>
      <c r="AW4450" s="12">
        <v>14.169711993039241</v>
      </c>
    </row>
    <row r="4451" spans="46:49" x14ac:dyDescent="0.2">
      <c r="AT4451">
        <v>4444</v>
      </c>
      <c r="AU4451" s="12">
        <v>-1.6888828390239166</v>
      </c>
      <c r="AV4451" s="12">
        <v>-16.091749562742404</v>
      </c>
      <c r="AW4451" s="12">
        <v>-5.2549521166909647</v>
      </c>
    </row>
    <row r="4452" spans="46:49" x14ac:dyDescent="0.2">
      <c r="AT4452">
        <v>4445</v>
      </c>
      <c r="AU4452" s="12">
        <v>-22.751438647565639</v>
      </c>
      <c r="AV4452" s="12">
        <v>-2.4841178563642252</v>
      </c>
      <c r="AW4452" s="12">
        <v>-11.519543058787656</v>
      </c>
    </row>
    <row r="4453" spans="46:49" x14ac:dyDescent="0.2">
      <c r="AT4453">
        <v>4446</v>
      </c>
      <c r="AU4453" s="12">
        <v>-4.077430753030769</v>
      </c>
      <c r="AV4453" s="12">
        <v>-5.3492105421895868</v>
      </c>
      <c r="AW4453" s="12">
        <v>-17.275768074581009</v>
      </c>
    </row>
    <row r="4454" spans="46:49" x14ac:dyDescent="0.2">
      <c r="AT4454">
        <v>4447</v>
      </c>
      <c r="AU4454" s="12">
        <v>3.1536617903034738</v>
      </c>
      <c r="AV4454" s="12">
        <v>-9.8101511576930971</v>
      </c>
      <c r="AW4454" s="12">
        <v>-3.4888948531486839</v>
      </c>
    </row>
    <row r="4455" spans="46:49" x14ac:dyDescent="0.2">
      <c r="AT4455">
        <v>4448</v>
      </c>
      <c r="AU4455" s="12">
        <v>4.279353291269822</v>
      </c>
      <c r="AV4455" s="12">
        <v>-20.558864815065967</v>
      </c>
      <c r="AW4455" s="12">
        <v>-9.8231219749253711</v>
      </c>
    </row>
    <row r="4456" spans="46:49" x14ac:dyDescent="0.2">
      <c r="AT4456">
        <v>4449</v>
      </c>
      <c r="AU4456" s="12">
        <v>7.8160730500109752</v>
      </c>
      <c r="AV4456" s="12">
        <v>24.109840566292412</v>
      </c>
      <c r="AW4456" s="12">
        <v>-10.39450985798344</v>
      </c>
    </row>
    <row r="4457" spans="46:49" x14ac:dyDescent="0.2">
      <c r="AT4457">
        <v>4450</v>
      </c>
      <c r="AU4457" s="12">
        <v>2.2780381618572121</v>
      </c>
      <c r="AV4457" s="12">
        <v>-6.580491537870266</v>
      </c>
      <c r="AW4457" s="12">
        <v>11.16863851601852</v>
      </c>
    </row>
    <row r="4458" spans="46:49" x14ac:dyDescent="0.2">
      <c r="AT4458">
        <v>4451</v>
      </c>
      <c r="AU4458" s="12">
        <v>4.2017381000115517</v>
      </c>
      <c r="AV4458" s="12">
        <v>-11.238107354307658</v>
      </c>
      <c r="AW4458" s="12">
        <v>8.8949408894895381</v>
      </c>
    </row>
    <row r="4459" spans="46:49" x14ac:dyDescent="0.2">
      <c r="AT4459">
        <v>4452</v>
      </c>
      <c r="AU4459" s="12">
        <v>-2.3380569412688184</v>
      </c>
      <c r="AV4459" s="12">
        <v>20.551276144881136</v>
      </c>
      <c r="AW4459" s="12">
        <v>-12.944440246846904</v>
      </c>
    </row>
    <row r="4460" spans="46:49" x14ac:dyDescent="0.2">
      <c r="AT4460">
        <v>4453</v>
      </c>
      <c r="AU4460" s="12">
        <v>-4.9176722693691568</v>
      </c>
      <c r="AV4460" s="12">
        <v>-7.7555493328837573</v>
      </c>
      <c r="AW4460" s="12">
        <v>44.91468466266204</v>
      </c>
    </row>
    <row r="4461" spans="46:49" x14ac:dyDescent="0.2">
      <c r="AT4461">
        <v>4454</v>
      </c>
      <c r="AU4461" s="12">
        <v>-22.004943508899412</v>
      </c>
      <c r="AV4461" s="12">
        <v>6.8988587087113791</v>
      </c>
      <c r="AW4461" s="12">
        <v>-27.158466722663057</v>
      </c>
    </row>
    <row r="4462" spans="46:49" x14ac:dyDescent="0.2">
      <c r="AT4462">
        <v>4455</v>
      </c>
      <c r="AU4462" s="12">
        <v>-1.0713397511295735</v>
      </c>
      <c r="AV4462" s="12">
        <v>-3.17667253403773</v>
      </c>
      <c r="AW4462" s="12">
        <v>8.0464881355839744</v>
      </c>
    </row>
    <row r="4463" spans="46:49" x14ac:dyDescent="0.2">
      <c r="AT4463">
        <v>4456</v>
      </c>
      <c r="AU4463" s="12">
        <v>3.7214525493267501</v>
      </c>
      <c r="AV4463" s="12">
        <v>-6.3989253766879211</v>
      </c>
      <c r="AW4463" s="12">
        <v>-42.45551927981473</v>
      </c>
    </row>
    <row r="4464" spans="46:49" x14ac:dyDescent="0.2">
      <c r="AT4464">
        <v>4457</v>
      </c>
      <c r="AU4464" s="12">
        <v>-2.470996670067815</v>
      </c>
      <c r="AV4464" s="12">
        <v>10.220957963701457</v>
      </c>
      <c r="AW4464" s="12">
        <v>13.871146782655241</v>
      </c>
    </row>
    <row r="4465" spans="46:49" x14ac:dyDescent="0.2">
      <c r="AT4465">
        <v>4458</v>
      </c>
      <c r="AU4465" s="12">
        <v>-6.3682228411653137</v>
      </c>
      <c r="AV4465" s="12">
        <v>-2.8831110792541552</v>
      </c>
      <c r="AW4465" s="12">
        <v>6.0336713530969268</v>
      </c>
    </row>
    <row r="4466" spans="46:49" x14ac:dyDescent="0.2">
      <c r="AT4466">
        <v>4459</v>
      </c>
      <c r="AU4466" s="12">
        <v>8.2531255822003828</v>
      </c>
      <c r="AV4466" s="12">
        <v>-9.6843203365297885</v>
      </c>
      <c r="AW4466" s="12">
        <v>-6.2448771866587451</v>
      </c>
    </row>
    <row r="4467" spans="46:49" x14ac:dyDescent="0.2">
      <c r="AT4467">
        <v>4460</v>
      </c>
      <c r="AU4467" s="12">
        <v>-15.122004740415784</v>
      </c>
      <c r="AV4467" s="12">
        <v>-18.815409891689136</v>
      </c>
      <c r="AW4467" s="12">
        <v>12.469160875496401</v>
      </c>
    </row>
    <row r="4468" spans="46:49" x14ac:dyDescent="0.2">
      <c r="AT4468">
        <v>4461</v>
      </c>
      <c r="AU4468" s="12">
        <v>10.682592181852208</v>
      </c>
      <c r="AV4468" s="12">
        <v>-14.784719915556975</v>
      </c>
      <c r="AW4468" s="12">
        <v>5.5092668309045676</v>
      </c>
    </row>
    <row r="4469" spans="46:49" x14ac:dyDescent="0.2">
      <c r="AT4469">
        <v>4462</v>
      </c>
      <c r="AU4469" s="12">
        <v>1.3540092028656008</v>
      </c>
      <c r="AV4469" s="12">
        <v>-18.111911385078812</v>
      </c>
      <c r="AW4469" s="12">
        <v>26.947019478341105</v>
      </c>
    </row>
    <row r="4470" spans="46:49" x14ac:dyDescent="0.2">
      <c r="AT4470">
        <v>4463</v>
      </c>
      <c r="AU4470" s="12">
        <v>-4.8870442920480448</v>
      </c>
      <c r="AV4470" s="12">
        <v>-0.74509636342636842</v>
      </c>
      <c r="AW4470" s="12">
        <v>-17.98721449185879</v>
      </c>
    </row>
    <row r="4471" spans="46:49" x14ac:dyDescent="0.2">
      <c r="AT4471">
        <v>4464</v>
      </c>
      <c r="AU4471" s="12">
        <v>-5.5388909839384883</v>
      </c>
      <c r="AV4471" s="12">
        <v>-11.544012314256602</v>
      </c>
      <c r="AW4471" s="12">
        <v>-14.695202101487833</v>
      </c>
    </row>
    <row r="4472" spans="46:49" x14ac:dyDescent="0.2">
      <c r="AT4472">
        <v>4465</v>
      </c>
      <c r="AU4472" s="12">
        <v>21.907029269087143</v>
      </c>
      <c r="AV4472" s="12">
        <v>1.6365178385465453</v>
      </c>
      <c r="AW4472" s="12">
        <v>-5.8630861669748029</v>
      </c>
    </row>
    <row r="4473" spans="46:49" x14ac:dyDescent="0.2">
      <c r="AT4473">
        <v>4466</v>
      </c>
      <c r="AU4473" s="12">
        <v>-5.6367221427213083</v>
      </c>
      <c r="AV4473" s="12">
        <v>-3.5675747078081761</v>
      </c>
      <c r="AW4473" s="12">
        <v>-12.421771111541707</v>
      </c>
    </row>
    <row r="4474" spans="46:49" x14ac:dyDescent="0.2">
      <c r="AT4474">
        <v>4467</v>
      </c>
      <c r="AU4474" s="12">
        <v>0.99617706911259063</v>
      </c>
      <c r="AV4474" s="12">
        <v>-25.060239520571017</v>
      </c>
      <c r="AW4474" s="12">
        <v>7.7703329255750004</v>
      </c>
    </row>
    <row r="4475" spans="46:49" x14ac:dyDescent="0.2">
      <c r="AT4475">
        <v>4468</v>
      </c>
      <c r="AU4475" s="12">
        <v>-14.045028318740709</v>
      </c>
      <c r="AV4475" s="12">
        <v>26.686371503950198</v>
      </c>
      <c r="AW4475" s="12">
        <v>4.2853850162882043</v>
      </c>
    </row>
    <row r="4476" spans="46:49" x14ac:dyDescent="0.2">
      <c r="AT4476">
        <v>4469</v>
      </c>
      <c r="AU4476" s="12">
        <v>-1.5008167012152336</v>
      </c>
      <c r="AV4476" s="12">
        <v>5.7358264043847074</v>
      </c>
      <c r="AW4476" s="12">
        <v>-31.693241200923843</v>
      </c>
    </row>
    <row r="4477" spans="46:49" x14ac:dyDescent="0.2">
      <c r="AT4477">
        <v>4470</v>
      </c>
      <c r="AU4477" s="12">
        <v>-2.9255675326412995</v>
      </c>
      <c r="AV4477" s="12">
        <v>-19.682384398216517</v>
      </c>
      <c r="AW4477" s="12">
        <v>-6.9160953098509896</v>
      </c>
    </row>
    <row r="4478" spans="46:49" x14ac:dyDescent="0.2">
      <c r="AT4478">
        <v>4471</v>
      </c>
      <c r="AU4478" s="12">
        <v>1.6057939055889288</v>
      </c>
      <c r="AV4478" s="12">
        <v>-3.5272824490554946</v>
      </c>
      <c r="AW4478" s="12">
        <v>-12.405241162344169</v>
      </c>
    </row>
    <row r="4479" spans="46:49" x14ac:dyDescent="0.2">
      <c r="AT4479">
        <v>4472</v>
      </c>
      <c r="AU4479" s="12">
        <v>1.3698740911785849</v>
      </c>
      <c r="AV4479" s="12">
        <v>9.4206435976519725</v>
      </c>
      <c r="AW4479" s="12">
        <v>-11.963279249954564</v>
      </c>
    </row>
    <row r="4480" spans="46:49" x14ac:dyDescent="0.2">
      <c r="AT4480">
        <v>4473</v>
      </c>
      <c r="AU4480" s="12">
        <v>-0.42397038777365048</v>
      </c>
      <c r="AV4480" s="12">
        <v>-17.736077669633993</v>
      </c>
      <c r="AW4480" s="12">
        <v>-29.475355655503773</v>
      </c>
    </row>
    <row r="4481" spans="46:49" x14ac:dyDescent="0.2">
      <c r="AT4481">
        <v>4474</v>
      </c>
      <c r="AU4481" s="12">
        <v>11.049790725033349</v>
      </c>
      <c r="AV4481" s="12">
        <v>-17.22639872970149</v>
      </c>
      <c r="AW4481" s="12">
        <v>-17.376952714326276</v>
      </c>
    </row>
    <row r="4482" spans="46:49" x14ac:dyDescent="0.2">
      <c r="AT4482">
        <v>4475</v>
      </c>
      <c r="AU4482" s="12">
        <v>-0.89274639543880907</v>
      </c>
      <c r="AV4482" s="12">
        <v>-1.4333317208769309</v>
      </c>
      <c r="AW4482" s="12">
        <v>1.2570782620336072</v>
      </c>
    </row>
    <row r="4483" spans="46:49" x14ac:dyDescent="0.2">
      <c r="AT4483">
        <v>4476</v>
      </c>
      <c r="AU4483" s="12">
        <v>-1.0866885399422777</v>
      </c>
      <c r="AV4483" s="12">
        <v>0.8927656850500596</v>
      </c>
      <c r="AW4483" s="12">
        <v>9.3978420520499739</v>
      </c>
    </row>
    <row r="4484" spans="46:49" x14ac:dyDescent="0.2">
      <c r="AT4484">
        <v>4477</v>
      </c>
      <c r="AU4484" s="12">
        <v>4.0716964790987866</v>
      </c>
      <c r="AV4484" s="12">
        <v>6.3192830801691473</v>
      </c>
      <c r="AW4484" s="12">
        <v>5.2336229135354193</v>
      </c>
    </row>
    <row r="4485" spans="46:49" x14ac:dyDescent="0.2">
      <c r="AT4485">
        <v>4478</v>
      </c>
      <c r="AU4485" s="12">
        <v>-0.67267037906504745</v>
      </c>
      <c r="AV4485" s="12">
        <v>-4.9457751438301303</v>
      </c>
      <c r="AW4485" s="12">
        <v>-5.7708574927640663</v>
      </c>
    </row>
    <row r="4486" spans="46:49" x14ac:dyDescent="0.2">
      <c r="AT4486">
        <v>4479</v>
      </c>
      <c r="AU4486" s="12">
        <v>1.0557970575574604</v>
      </c>
      <c r="AV4486" s="12">
        <v>3.2514357809326548</v>
      </c>
      <c r="AW4486" s="12">
        <v>-13.859922653873308</v>
      </c>
    </row>
    <row r="4487" spans="46:49" x14ac:dyDescent="0.2">
      <c r="AT4487">
        <v>4480</v>
      </c>
      <c r="AU4487" s="12">
        <v>-3.7234164716651752</v>
      </c>
      <c r="AV4487" s="12">
        <v>10.568511543656198</v>
      </c>
      <c r="AW4487" s="12">
        <v>-4.2852830437473752</v>
      </c>
    </row>
    <row r="4488" spans="46:49" x14ac:dyDescent="0.2">
      <c r="AT4488">
        <v>4481</v>
      </c>
      <c r="AU4488" s="12">
        <v>-1.3305078694786809</v>
      </c>
      <c r="AV4488" s="12">
        <v>-5.939481139995511</v>
      </c>
      <c r="AW4488" s="12">
        <v>1.5720827318117274</v>
      </c>
    </row>
    <row r="4489" spans="46:49" x14ac:dyDescent="0.2">
      <c r="AT4489">
        <v>4482</v>
      </c>
      <c r="AU4489" s="12">
        <v>-2.5991275980622239</v>
      </c>
      <c r="AV4489" s="12">
        <v>18.335807054992504</v>
      </c>
      <c r="AW4489" s="12">
        <v>10.983721196108531</v>
      </c>
    </row>
    <row r="4490" spans="46:49" x14ac:dyDescent="0.2">
      <c r="AT4490">
        <v>4483</v>
      </c>
      <c r="AU4490" s="12">
        <v>-16.948040567761364</v>
      </c>
      <c r="AV4490" s="12">
        <v>1.3232956695208045</v>
      </c>
      <c r="AW4490" s="12">
        <v>-62.414869437620744</v>
      </c>
    </row>
    <row r="4491" spans="46:49" x14ac:dyDescent="0.2">
      <c r="AT4491">
        <v>4484</v>
      </c>
      <c r="AU4491" s="12">
        <v>22.404884992884771</v>
      </c>
      <c r="AV4491" s="12">
        <v>-21.653269007518048</v>
      </c>
      <c r="AW4491" s="12">
        <v>-4.9631818476700857</v>
      </c>
    </row>
    <row r="4492" spans="46:49" x14ac:dyDescent="0.2">
      <c r="AT4492">
        <v>4485</v>
      </c>
      <c r="AU4492" s="12">
        <v>6.5737810912395656</v>
      </c>
      <c r="AV4492" s="12">
        <v>6.0224864251334287</v>
      </c>
      <c r="AW4492" s="12">
        <v>15.322367276437742</v>
      </c>
    </row>
    <row r="4493" spans="46:49" x14ac:dyDescent="0.2">
      <c r="AT4493">
        <v>4486</v>
      </c>
      <c r="AU4493" s="12">
        <v>-0.76915582352918033</v>
      </c>
      <c r="AV4493" s="12">
        <v>4.87714023853224</v>
      </c>
      <c r="AW4493" s="12">
        <v>-26.967567558590492</v>
      </c>
    </row>
    <row r="4494" spans="46:49" x14ac:dyDescent="0.2">
      <c r="AT4494">
        <v>4487</v>
      </c>
      <c r="AU4494" s="12">
        <v>3.0621033407136173</v>
      </c>
      <c r="AV4494" s="12">
        <v>3.3425234843694183</v>
      </c>
      <c r="AW4494" s="12">
        <v>-0.75400913074889642</v>
      </c>
    </row>
    <row r="4495" spans="46:49" x14ac:dyDescent="0.2">
      <c r="AT4495">
        <v>4488</v>
      </c>
      <c r="AU4495" s="12">
        <v>2.9811394076957605</v>
      </c>
      <c r="AV4495" s="12">
        <v>-8.5479338271707981</v>
      </c>
      <c r="AW4495" s="12">
        <v>-6.8316363782315994</v>
      </c>
    </row>
    <row r="4496" spans="46:49" x14ac:dyDescent="0.2">
      <c r="AT4496">
        <v>4489</v>
      </c>
      <c r="AU4496" s="12">
        <v>-0.41214434571077274</v>
      </c>
      <c r="AV4496" s="12">
        <v>-8.8444704998517363</v>
      </c>
      <c r="AW4496" s="12">
        <v>-6.5069187234858621</v>
      </c>
    </row>
    <row r="4497" spans="46:49" x14ac:dyDescent="0.2">
      <c r="AT4497">
        <v>4490</v>
      </c>
      <c r="AU4497" s="12">
        <v>2.4843198836912523</v>
      </c>
      <c r="AV4497" s="12">
        <v>-6.9002560165501494</v>
      </c>
      <c r="AW4497" s="12">
        <v>13.133841051218603</v>
      </c>
    </row>
    <row r="4498" spans="46:49" x14ac:dyDescent="0.2">
      <c r="AT4498">
        <v>4491</v>
      </c>
      <c r="AU4498" s="12">
        <v>-5.5052592537024845</v>
      </c>
      <c r="AV4498" s="12">
        <v>14.953308411659078</v>
      </c>
      <c r="AW4498" s="12">
        <v>-25.733389080083441</v>
      </c>
    </row>
    <row r="4499" spans="46:49" x14ac:dyDescent="0.2">
      <c r="AT4499">
        <v>4492</v>
      </c>
      <c r="AU4499" s="12">
        <v>-1.3632945163628925</v>
      </c>
      <c r="AV4499" s="12">
        <v>7.6037895554065402</v>
      </c>
      <c r="AW4499" s="12">
        <v>7.9067293595143555</v>
      </c>
    </row>
    <row r="4500" spans="46:49" x14ac:dyDescent="0.2">
      <c r="AT4500">
        <v>4493</v>
      </c>
      <c r="AU4500" s="12">
        <v>-2.8084226079753636</v>
      </c>
      <c r="AV4500" s="12">
        <v>3.1688913323960111</v>
      </c>
      <c r="AW4500" s="12">
        <v>-14.308060134706501</v>
      </c>
    </row>
    <row r="4501" spans="46:49" x14ac:dyDescent="0.2">
      <c r="AT4501">
        <v>4494</v>
      </c>
      <c r="AU4501" s="12">
        <v>-3.048725990938348</v>
      </c>
      <c r="AV4501" s="12">
        <v>-16.857798724409392</v>
      </c>
      <c r="AW4501" s="12">
        <v>-24.656743551950793</v>
      </c>
    </row>
    <row r="4502" spans="46:49" x14ac:dyDescent="0.2">
      <c r="AT4502">
        <v>4495</v>
      </c>
      <c r="AU4502" s="12">
        <v>-6.598867845633948</v>
      </c>
      <c r="AV4502" s="12">
        <v>41.591238231475735</v>
      </c>
      <c r="AW4502" s="12">
        <v>0.28335217434895893</v>
      </c>
    </row>
    <row r="4503" spans="46:49" x14ac:dyDescent="0.2">
      <c r="AT4503">
        <v>4496</v>
      </c>
      <c r="AU4503" s="12">
        <v>0.63313278933589334</v>
      </c>
      <c r="AV4503" s="12">
        <v>-12.8115583839626</v>
      </c>
      <c r="AW4503" s="12">
        <v>-31.709311180546216</v>
      </c>
    </row>
    <row r="4504" spans="46:49" x14ac:dyDescent="0.2">
      <c r="AT4504">
        <v>4497</v>
      </c>
      <c r="AU4504" s="12">
        <v>-1.428477766316393</v>
      </c>
      <c r="AV4504" s="12">
        <v>8.5377166709189165</v>
      </c>
      <c r="AW4504" s="12">
        <v>2.2120427754299343</v>
      </c>
    </row>
    <row r="4505" spans="46:49" x14ac:dyDescent="0.2">
      <c r="AT4505">
        <v>4498</v>
      </c>
      <c r="AU4505" s="12">
        <v>5.5953636982344346</v>
      </c>
      <c r="AV4505" s="12">
        <v>-29.39764296533501</v>
      </c>
      <c r="AW4505" s="12">
        <v>-19.341640909026104</v>
      </c>
    </row>
    <row r="4506" spans="46:49" x14ac:dyDescent="0.2">
      <c r="AT4506">
        <v>4499</v>
      </c>
      <c r="AU4506" s="12">
        <v>2.7347499019352282</v>
      </c>
      <c r="AV4506" s="12">
        <v>-13.855547293775865</v>
      </c>
      <c r="AW4506" s="12">
        <v>-24.702340480348195</v>
      </c>
    </row>
    <row r="4507" spans="46:49" x14ac:dyDescent="0.2">
      <c r="AT4507">
        <v>4500</v>
      </c>
      <c r="AU4507" s="12">
        <v>1.8502691693682021</v>
      </c>
      <c r="AV4507" s="12">
        <v>23.778971806218959</v>
      </c>
      <c r="AW4507" s="12">
        <v>-0.23962778182711644</v>
      </c>
    </row>
    <row r="4508" spans="46:49" x14ac:dyDescent="0.2">
      <c r="AT4508">
        <v>4501</v>
      </c>
      <c r="AU4508" s="12">
        <v>-1.0978190474583418</v>
      </c>
      <c r="AV4508" s="12">
        <v>-11.488929182226155</v>
      </c>
      <c r="AW4508" s="12">
        <v>-11.202012521560258</v>
      </c>
    </row>
    <row r="4509" spans="46:49" x14ac:dyDescent="0.2">
      <c r="AT4509">
        <v>4502</v>
      </c>
      <c r="AU4509" s="12">
        <v>-13.158911766050553</v>
      </c>
      <c r="AV4509" s="12">
        <v>2.6144468911141847</v>
      </c>
      <c r="AW4509" s="12">
        <v>8.8751428588988119</v>
      </c>
    </row>
    <row r="4510" spans="46:49" x14ac:dyDescent="0.2">
      <c r="AT4510">
        <v>4503</v>
      </c>
      <c r="AU4510" s="12">
        <v>4.4288210768802845</v>
      </c>
      <c r="AV4510" s="12">
        <v>-22.581583933732777</v>
      </c>
      <c r="AW4510" s="12">
        <v>-30.346950198159856</v>
      </c>
    </row>
    <row r="4511" spans="46:49" x14ac:dyDescent="0.2">
      <c r="AT4511">
        <v>4504</v>
      </c>
      <c r="AU4511" s="12">
        <v>-3.559355645848381</v>
      </c>
      <c r="AV4511" s="12">
        <v>-6.347353948867565</v>
      </c>
      <c r="AW4511" s="12">
        <v>11.420138701803932</v>
      </c>
    </row>
    <row r="4512" spans="46:49" x14ac:dyDescent="0.2">
      <c r="AT4512">
        <v>4505</v>
      </c>
      <c r="AU4512" s="12">
        <v>2.7285618476353357</v>
      </c>
      <c r="AV4512" s="12">
        <v>5.0227100827172242</v>
      </c>
      <c r="AW4512" s="12">
        <v>18.913466321386018</v>
      </c>
    </row>
    <row r="4513" spans="46:49" x14ac:dyDescent="0.2">
      <c r="AT4513">
        <v>4506</v>
      </c>
      <c r="AU4513" s="12">
        <v>3.4145299042623432</v>
      </c>
      <c r="AV4513" s="12">
        <v>27.199414547257994</v>
      </c>
      <c r="AW4513" s="12">
        <v>-14.093921433891204</v>
      </c>
    </row>
    <row r="4514" spans="46:49" x14ac:dyDescent="0.2">
      <c r="AT4514">
        <v>4507</v>
      </c>
      <c r="AU4514" s="12">
        <v>-1.4876958271347391</v>
      </c>
      <c r="AV4514" s="12">
        <v>-2.2344767750940129</v>
      </c>
      <c r="AW4514" s="12">
        <v>33.316981300996254</v>
      </c>
    </row>
    <row r="4515" spans="46:49" x14ac:dyDescent="0.2">
      <c r="AT4515">
        <v>4508</v>
      </c>
      <c r="AU4515" s="12">
        <v>3.8053198192995614</v>
      </c>
      <c r="AV4515" s="12">
        <v>-12.852788324671973</v>
      </c>
      <c r="AW4515" s="12">
        <v>-7.2976846590678601</v>
      </c>
    </row>
    <row r="4516" spans="46:49" x14ac:dyDescent="0.2">
      <c r="AT4516">
        <v>4509</v>
      </c>
      <c r="AU4516" s="12">
        <v>-2.9978776072372728</v>
      </c>
      <c r="AV4516" s="12">
        <v>1.9932760318604363</v>
      </c>
      <c r="AW4516" s="12">
        <v>6.9106885662357973</v>
      </c>
    </row>
    <row r="4517" spans="46:49" x14ac:dyDescent="0.2">
      <c r="AT4517">
        <v>4510</v>
      </c>
      <c r="AU4517" s="12">
        <v>-24.95444323975028</v>
      </c>
      <c r="AV4517" s="12">
        <v>38.832215681749638</v>
      </c>
      <c r="AW4517" s="12">
        <v>-7.0110350344901633</v>
      </c>
    </row>
    <row r="4518" spans="46:49" x14ac:dyDescent="0.2">
      <c r="AT4518">
        <v>4511</v>
      </c>
      <c r="AU4518" s="12">
        <v>8.8561596738075679</v>
      </c>
      <c r="AV4518" s="12">
        <v>-3.3178977809870278</v>
      </c>
      <c r="AW4518" s="12">
        <v>-3.1877931420709262</v>
      </c>
    </row>
    <row r="4519" spans="46:49" x14ac:dyDescent="0.2">
      <c r="AT4519">
        <v>4512</v>
      </c>
      <c r="AU4519" s="12">
        <v>-11.942381611573438</v>
      </c>
      <c r="AV4519" s="12">
        <v>-23.83001570075109</v>
      </c>
      <c r="AW4519" s="12">
        <v>-0.51359292552907287</v>
      </c>
    </row>
    <row r="4520" spans="46:49" x14ac:dyDescent="0.2">
      <c r="AT4520">
        <v>4513</v>
      </c>
      <c r="AU4520" s="12">
        <v>1.6605319817897601</v>
      </c>
      <c r="AV4520" s="12">
        <v>-12.318146206586425</v>
      </c>
      <c r="AW4520" s="12">
        <v>-21.328957079587671</v>
      </c>
    </row>
    <row r="4521" spans="46:49" x14ac:dyDescent="0.2">
      <c r="AT4521">
        <v>4514</v>
      </c>
      <c r="AU4521" s="12">
        <v>-2.5281479704604535</v>
      </c>
      <c r="AV4521" s="12">
        <v>3.4062490469947231</v>
      </c>
      <c r="AW4521" s="12">
        <v>-6.2599186943836802</v>
      </c>
    </row>
    <row r="4522" spans="46:49" x14ac:dyDescent="0.2">
      <c r="AT4522">
        <v>4515</v>
      </c>
      <c r="AU4522" s="12">
        <v>5.925125060931955</v>
      </c>
      <c r="AV4522" s="12">
        <v>-14.861882554743985</v>
      </c>
      <c r="AW4522" s="12">
        <v>-0.24083323507523613</v>
      </c>
    </row>
    <row r="4523" spans="46:49" x14ac:dyDescent="0.2">
      <c r="AT4523">
        <v>4516</v>
      </c>
      <c r="AU4523" s="12">
        <v>-1.1751756976008212</v>
      </c>
      <c r="AV4523" s="12">
        <v>-3.5658393627136595</v>
      </c>
      <c r="AW4523" s="12">
        <v>-21.096123342941198</v>
      </c>
    </row>
    <row r="4524" spans="46:49" x14ac:dyDescent="0.2">
      <c r="AT4524">
        <v>4517</v>
      </c>
      <c r="AU4524" s="12">
        <v>-0.70081911423794996</v>
      </c>
      <c r="AV4524" s="12">
        <v>-33.895265327215647</v>
      </c>
      <c r="AW4524" s="12">
        <v>36.59737312329964</v>
      </c>
    </row>
    <row r="4525" spans="46:49" x14ac:dyDescent="0.2">
      <c r="AT4525">
        <v>4518</v>
      </c>
      <c r="AU4525" s="12">
        <v>7.1918985466082397</v>
      </c>
      <c r="AV4525" s="12">
        <v>6.6365132180256259</v>
      </c>
      <c r="AW4525" s="12">
        <v>-14.428909647566234</v>
      </c>
    </row>
    <row r="4526" spans="46:49" x14ac:dyDescent="0.2">
      <c r="AT4526">
        <v>4519</v>
      </c>
      <c r="AU4526" s="12">
        <v>4.9920493375323014</v>
      </c>
      <c r="AV4526" s="12">
        <v>-4.530044944965554</v>
      </c>
      <c r="AW4526" s="12">
        <v>-8.4460201754930964</v>
      </c>
    </row>
    <row r="4527" spans="46:49" x14ac:dyDescent="0.2">
      <c r="AT4527">
        <v>4520</v>
      </c>
      <c r="AU4527" s="12">
        <v>20.390455088851255</v>
      </c>
      <c r="AV4527" s="12">
        <v>14.033411354070072</v>
      </c>
      <c r="AW4527" s="12">
        <v>-2.7198994075695815</v>
      </c>
    </row>
    <row r="4528" spans="46:49" x14ac:dyDescent="0.2">
      <c r="AT4528">
        <v>4521</v>
      </c>
      <c r="AU4528" s="12">
        <v>6.3543518866586846</v>
      </c>
      <c r="AV4528" s="12">
        <v>-2.2332582618786749</v>
      </c>
      <c r="AW4528" s="12">
        <v>4.2568910072664918</v>
      </c>
    </row>
    <row r="4529" spans="46:49" x14ac:dyDescent="0.2">
      <c r="AT4529">
        <v>4522</v>
      </c>
      <c r="AU4529" s="12">
        <v>3.452743313936447</v>
      </c>
      <c r="AV4529" s="12">
        <v>-7.001901397208024</v>
      </c>
      <c r="AW4529" s="12">
        <v>7.0594267111479185</v>
      </c>
    </row>
    <row r="4530" spans="46:49" x14ac:dyDescent="0.2">
      <c r="AT4530">
        <v>4523</v>
      </c>
      <c r="AU4530" s="12">
        <v>3.2387534314168791</v>
      </c>
      <c r="AV4530" s="12">
        <v>14.428169264541335</v>
      </c>
      <c r="AW4530" s="12">
        <v>11.324573959242766</v>
      </c>
    </row>
    <row r="4531" spans="46:49" x14ac:dyDescent="0.2">
      <c r="AT4531">
        <v>4524</v>
      </c>
      <c r="AU4531" s="12">
        <v>-4.4222154680584964</v>
      </c>
      <c r="AV4531" s="12">
        <v>-11.885069045878504</v>
      </c>
      <c r="AW4531" s="12">
        <v>-1.9843559746986561</v>
      </c>
    </row>
    <row r="4532" spans="46:49" x14ac:dyDescent="0.2">
      <c r="AT4532">
        <v>4525</v>
      </c>
      <c r="AU4532" s="12">
        <v>8.8540241188115658</v>
      </c>
      <c r="AV4532" s="12">
        <v>-4.551602985159132</v>
      </c>
      <c r="AW4532" s="12">
        <v>2.8960431547365619</v>
      </c>
    </row>
    <row r="4533" spans="46:49" x14ac:dyDescent="0.2">
      <c r="AT4533">
        <v>4526</v>
      </c>
      <c r="AU4533" s="12">
        <v>-5.8367221914125951</v>
      </c>
      <c r="AV4533" s="12">
        <v>-21.752520125589481</v>
      </c>
      <c r="AW4533" s="12">
        <v>-2.4318300248265152</v>
      </c>
    </row>
    <row r="4534" spans="46:49" x14ac:dyDescent="0.2">
      <c r="AT4534">
        <v>4527</v>
      </c>
      <c r="AU4534" s="12">
        <v>-0.26778252118074503</v>
      </c>
      <c r="AV4534" s="12">
        <v>-0.4738146532911926</v>
      </c>
      <c r="AW4534" s="12">
        <v>-14.73865353059721</v>
      </c>
    </row>
    <row r="4535" spans="46:49" x14ac:dyDescent="0.2">
      <c r="AT4535">
        <v>4528</v>
      </c>
      <c r="AU4535" s="12">
        <v>2.1169268432140642</v>
      </c>
      <c r="AV4535" s="12">
        <v>-15.381551154660359</v>
      </c>
      <c r="AW4535" s="12">
        <v>-14.939502271366434</v>
      </c>
    </row>
    <row r="4536" spans="46:49" x14ac:dyDescent="0.2">
      <c r="AT4536">
        <v>4529</v>
      </c>
      <c r="AU4536" s="12">
        <v>2.5711585856830195</v>
      </c>
      <c r="AV4536" s="12">
        <v>4.4757384828437061</v>
      </c>
      <c r="AW4536" s="12">
        <v>-119.79485437265227</v>
      </c>
    </row>
    <row r="4537" spans="46:49" x14ac:dyDescent="0.2">
      <c r="AT4537">
        <v>4530</v>
      </c>
      <c r="AU4537" s="12">
        <v>-1.6756340845230369</v>
      </c>
      <c r="AV4537" s="12">
        <v>0.90666595386080984</v>
      </c>
      <c r="AW4537" s="12">
        <v>-3.3229504292103873</v>
      </c>
    </row>
    <row r="4538" spans="46:49" x14ac:dyDescent="0.2">
      <c r="AT4538">
        <v>4531</v>
      </c>
      <c r="AU4538" s="12">
        <v>7.1029928415497228</v>
      </c>
      <c r="AV4538" s="12">
        <v>-0.64902351292992655</v>
      </c>
      <c r="AW4538" s="12">
        <v>-14.255501306861824</v>
      </c>
    </row>
    <row r="4539" spans="46:49" x14ac:dyDescent="0.2">
      <c r="AT4539">
        <v>4532</v>
      </c>
      <c r="AU4539" s="12">
        <v>1.4540711190171709</v>
      </c>
      <c r="AV4539" s="12">
        <v>-2.6247302179573544</v>
      </c>
      <c r="AW4539" s="12">
        <v>-22.119998475460246</v>
      </c>
    </row>
    <row r="4540" spans="46:49" x14ac:dyDescent="0.2">
      <c r="AT4540">
        <v>4533</v>
      </c>
      <c r="AU4540" s="12">
        <v>-2.2043719285758656</v>
      </c>
      <c r="AV4540" s="12">
        <v>-12.88045455071633</v>
      </c>
      <c r="AW4540" s="12">
        <v>-32.445737796028929</v>
      </c>
    </row>
    <row r="4541" spans="46:49" x14ac:dyDescent="0.2">
      <c r="AT4541">
        <v>4534</v>
      </c>
      <c r="AU4541" s="12">
        <v>-5.4407150606051307</v>
      </c>
      <c r="AV4541" s="12">
        <v>19.463474265085814</v>
      </c>
      <c r="AW4541" s="12">
        <v>7.346277316875101</v>
      </c>
    </row>
    <row r="4542" spans="46:49" x14ac:dyDescent="0.2">
      <c r="AT4542">
        <v>4535</v>
      </c>
      <c r="AU4542" s="12">
        <v>4.7471063589242899</v>
      </c>
      <c r="AV4542" s="12">
        <v>-18.109728249829143</v>
      </c>
      <c r="AW4542" s="12">
        <v>-17.903451815414702</v>
      </c>
    </row>
    <row r="4543" spans="46:49" x14ac:dyDescent="0.2">
      <c r="AT4543">
        <v>4536</v>
      </c>
      <c r="AU4543" s="12">
        <v>-8.4779844017539734</v>
      </c>
      <c r="AV4543" s="12">
        <v>27.066166137841215</v>
      </c>
      <c r="AW4543" s="12">
        <v>15.942212408902225</v>
      </c>
    </row>
    <row r="4544" spans="46:49" x14ac:dyDescent="0.2">
      <c r="AT4544">
        <v>4537</v>
      </c>
      <c r="AU4544" s="12">
        <v>0.17888554341948176</v>
      </c>
      <c r="AV4544" s="12">
        <v>-5.4053837120044239</v>
      </c>
      <c r="AW4544" s="12">
        <v>-11.661472185493578</v>
      </c>
    </row>
    <row r="4545" spans="46:49" x14ac:dyDescent="0.2">
      <c r="AT4545">
        <v>4538</v>
      </c>
      <c r="AU4545" s="12">
        <v>2.3553606889556096</v>
      </c>
      <c r="AV4545" s="12">
        <v>5.6908351368703674</v>
      </c>
      <c r="AW4545" s="12">
        <v>9.4879502470810433</v>
      </c>
    </row>
    <row r="4546" spans="46:49" x14ac:dyDescent="0.2">
      <c r="AT4546">
        <v>4539</v>
      </c>
      <c r="AU4546" s="12">
        <v>-3.6438866521741544</v>
      </c>
      <c r="AV4546" s="12">
        <v>6.447599762198216</v>
      </c>
      <c r="AW4546" s="12">
        <v>19.432533369368866</v>
      </c>
    </row>
    <row r="4547" spans="46:49" x14ac:dyDescent="0.2">
      <c r="AT4547">
        <v>4540</v>
      </c>
      <c r="AU4547" s="12">
        <v>-4.3629336731874568</v>
      </c>
      <c r="AV4547" s="12">
        <v>50.214575800333769</v>
      </c>
      <c r="AW4547" s="12">
        <v>-26.565507687251412</v>
      </c>
    </row>
    <row r="4548" spans="46:49" x14ac:dyDescent="0.2">
      <c r="AT4548">
        <v>4541</v>
      </c>
      <c r="AU4548" s="12">
        <v>-1.2303483402761106</v>
      </c>
      <c r="AV4548" s="12">
        <v>-0.54845323325531481</v>
      </c>
      <c r="AW4548" s="12">
        <v>33.959645256222316</v>
      </c>
    </row>
    <row r="4549" spans="46:49" x14ac:dyDescent="0.2">
      <c r="AT4549">
        <v>4542</v>
      </c>
      <c r="AU4549" s="12">
        <v>-1.5829584142558597</v>
      </c>
      <c r="AV4549" s="12">
        <v>-30.474463565668373</v>
      </c>
      <c r="AW4549" s="12">
        <v>-10.809270864325802</v>
      </c>
    </row>
    <row r="4550" spans="46:49" x14ac:dyDescent="0.2">
      <c r="AT4550">
        <v>4543</v>
      </c>
      <c r="AU4550" s="12">
        <v>-4.8561450496154901</v>
      </c>
      <c r="AV4550" s="12">
        <v>4.7245661537619768</v>
      </c>
      <c r="AW4550" s="12">
        <v>-12.33820344078671</v>
      </c>
    </row>
    <row r="4551" spans="46:49" x14ac:dyDescent="0.2">
      <c r="AT4551">
        <v>4544</v>
      </c>
      <c r="AU4551" s="12">
        <v>-7.9112436284671173</v>
      </c>
      <c r="AV4551" s="12">
        <v>7.8221478632621793</v>
      </c>
      <c r="AW4551" s="12">
        <v>11.387822994475055</v>
      </c>
    </row>
    <row r="4552" spans="46:49" x14ac:dyDescent="0.2">
      <c r="AT4552">
        <v>4545</v>
      </c>
      <c r="AU4552" s="12">
        <v>3.2243363573793191</v>
      </c>
      <c r="AV4552" s="12">
        <v>-3.571092386050609</v>
      </c>
      <c r="AW4552" s="12">
        <v>-18.94781635816793</v>
      </c>
    </row>
    <row r="4553" spans="46:49" x14ac:dyDescent="0.2">
      <c r="AT4553">
        <v>4546</v>
      </c>
      <c r="AU4553" s="12">
        <v>3.0138604409227541</v>
      </c>
      <c r="AV4553" s="12">
        <v>-1.5192100130649846</v>
      </c>
      <c r="AW4553" s="12">
        <v>20.625219003537339</v>
      </c>
    </row>
    <row r="4554" spans="46:49" x14ac:dyDescent="0.2">
      <c r="AT4554">
        <v>4547</v>
      </c>
      <c r="AU4554" s="12">
        <v>-4.6957646764269221</v>
      </c>
      <c r="AV4554" s="12">
        <v>10.367885402887875</v>
      </c>
      <c r="AW4554" s="12">
        <v>5.6918305616704306</v>
      </c>
    </row>
    <row r="4555" spans="46:49" x14ac:dyDescent="0.2">
      <c r="AT4555">
        <v>4548</v>
      </c>
      <c r="AU4555" s="12">
        <v>-4.6364005143370672</v>
      </c>
      <c r="AV4555" s="12">
        <v>-4.2214720491833839</v>
      </c>
      <c r="AW4555" s="12">
        <v>-18.215424943427237</v>
      </c>
    </row>
    <row r="4556" spans="46:49" x14ac:dyDescent="0.2">
      <c r="AT4556">
        <v>4549</v>
      </c>
      <c r="AU4556" s="12">
        <v>-25.133062864266332</v>
      </c>
      <c r="AV4556" s="12">
        <v>-17.132846005296361</v>
      </c>
      <c r="AW4556" s="12">
        <v>28.716269208086217</v>
      </c>
    </row>
    <row r="4557" spans="46:49" x14ac:dyDescent="0.2">
      <c r="AT4557">
        <v>4550</v>
      </c>
      <c r="AU4557" s="12">
        <v>1.9282134093065217</v>
      </c>
      <c r="AV4557" s="12">
        <v>-12.337251723775537</v>
      </c>
      <c r="AW4557" s="12">
        <v>-12.135492562863721</v>
      </c>
    </row>
    <row r="4558" spans="46:49" x14ac:dyDescent="0.2">
      <c r="AT4558">
        <v>4551</v>
      </c>
      <c r="AU4558" s="12">
        <v>8.1574033603906582</v>
      </c>
      <c r="AV4558" s="12">
        <v>10.72765358843133</v>
      </c>
      <c r="AW4558" s="12">
        <v>2.0512285608619418</v>
      </c>
    </row>
    <row r="4559" spans="46:49" x14ac:dyDescent="0.2">
      <c r="AT4559">
        <v>4552</v>
      </c>
      <c r="AU4559" s="12">
        <v>1.5667068015881596</v>
      </c>
      <c r="AV4559" s="12">
        <v>-3.3448510146529737</v>
      </c>
      <c r="AW4559" s="12">
        <v>38.42621467443648</v>
      </c>
    </row>
    <row r="4560" spans="46:49" x14ac:dyDescent="0.2">
      <c r="AT4560">
        <v>4553</v>
      </c>
      <c r="AU4560" s="12">
        <v>3.17842558016395</v>
      </c>
      <c r="AV4560" s="12">
        <v>-11.917050037385854</v>
      </c>
      <c r="AW4560" s="12">
        <v>-39.448216616105739</v>
      </c>
    </row>
    <row r="4561" spans="46:49" x14ac:dyDescent="0.2">
      <c r="AT4561">
        <v>4554</v>
      </c>
      <c r="AU4561" s="12">
        <v>23.768824195853469</v>
      </c>
      <c r="AV4561" s="12">
        <v>-4.5868574854234856</v>
      </c>
      <c r="AW4561" s="12">
        <v>0.24426469178589205</v>
      </c>
    </row>
    <row r="4562" spans="46:49" x14ac:dyDescent="0.2">
      <c r="AT4562">
        <v>4555</v>
      </c>
      <c r="AU4562" s="12">
        <v>6.8559110124257892</v>
      </c>
      <c r="AV4562" s="12">
        <v>1.8966871786891253</v>
      </c>
      <c r="AW4562" s="12">
        <v>-51.08761449957278</v>
      </c>
    </row>
    <row r="4563" spans="46:49" x14ac:dyDescent="0.2">
      <c r="AT4563">
        <v>4556</v>
      </c>
      <c r="AU4563" s="12">
        <v>3.4246746453179004</v>
      </c>
      <c r="AV4563" s="12">
        <v>-4.1531552851184008</v>
      </c>
      <c r="AW4563" s="12">
        <v>13.220604858190992</v>
      </c>
    </row>
    <row r="4564" spans="46:49" x14ac:dyDescent="0.2">
      <c r="AT4564">
        <v>4557</v>
      </c>
      <c r="AU4564" s="12">
        <v>3.0807567136833076</v>
      </c>
      <c r="AV4564" s="12">
        <v>-0.56310910075604803</v>
      </c>
      <c r="AW4564" s="12">
        <v>-19.231584528180679</v>
      </c>
    </row>
    <row r="4565" spans="46:49" x14ac:dyDescent="0.2">
      <c r="AT4565">
        <v>4558</v>
      </c>
      <c r="AU4565" s="12">
        <v>-1.8400161114385227</v>
      </c>
      <c r="AV4565" s="12">
        <v>-4.7473054673478154</v>
      </c>
      <c r="AW4565" s="12">
        <v>-16.883941317004616</v>
      </c>
    </row>
    <row r="4566" spans="46:49" x14ac:dyDescent="0.2">
      <c r="AT4566">
        <v>4559</v>
      </c>
      <c r="AU4566" s="12">
        <v>2.3742744774888536</v>
      </c>
      <c r="AV4566" s="12">
        <v>-16.691572081325511</v>
      </c>
      <c r="AW4566" s="12">
        <v>-23.309857788454632</v>
      </c>
    </row>
    <row r="4567" spans="46:49" x14ac:dyDescent="0.2">
      <c r="AT4567">
        <v>4560</v>
      </c>
      <c r="AU4567" s="12">
        <v>-2.51526884746246</v>
      </c>
      <c r="AV4567" s="12">
        <v>2.7895081438994755</v>
      </c>
      <c r="AW4567" s="12">
        <v>8.515359937009686</v>
      </c>
    </row>
    <row r="4568" spans="46:49" x14ac:dyDescent="0.2">
      <c r="AT4568">
        <v>4561</v>
      </c>
      <c r="AU4568" s="12">
        <v>-61.860373377542295</v>
      </c>
      <c r="AV4568" s="12">
        <v>10.453546889274596</v>
      </c>
      <c r="AW4568" s="12">
        <v>15.341258188064904</v>
      </c>
    </row>
    <row r="4569" spans="46:49" x14ac:dyDescent="0.2">
      <c r="AT4569">
        <v>4562</v>
      </c>
      <c r="AU4569" s="12">
        <v>-1.0200878103019453</v>
      </c>
      <c r="AV4569" s="12">
        <v>-1.6214424321703143</v>
      </c>
      <c r="AW4569" s="12">
        <v>-11.997999269077635</v>
      </c>
    </row>
    <row r="4570" spans="46:49" x14ac:dyDescent="0.2">
      <c r="AT4570">
        <v>4563</v>
      </c>
      <c r="AU4570" s="12">
        <v>3.9764782825812901</v>
      </c>
      <c r="AV4570" s="12">
        <v>-13.022633745213348</v>
      </c>
      <c r="AW4570" s="12">
        <v>-30.219610310049308</v>
      </c>
    </row>
    <row r="4571" spans="46:49" x14ac:dyDescent="0.2">
      <c r="AT4571">
        <v>4564</v>
      </c>
      <c r="AU4571" s="12">
        <v>0.80688811331035815</v>
      </c>
      <c r="AV4571" s="12">
        <v>-33.700704087209651</v>
      </c>
      <c r="AW4571" s="12">
        <v>13.369592218492651</v>
      </c>
    </row>
    <row r="4572" spans="46:49" x14ac:dyDescent="0.2">
      <c r="AT4572">
        <v>4565</v>
      </c>
      <c r="AU4572" s="12">
        <v>8.0380086908325694</v>
      </c>
      <c r="AV4572" s="12">
        <v>-1.9251562526070962</v>
      </c>
      <c r="AW4572" s="12">
        <v>4.5458762068312417</v>
      </c>
    </row>
    <row r="4573" spans="46:49" x14ac:dyDescent="0.2">
      <c r="AT4573">
        <v>4566</v>
      </c>
      <c r="AU4573" s="12">
        <v>-5.0130506545637967</v>
      </c>
      <c r="AV4573" s="12">
        <v>21.472780972935144</v>
      </c>
      <c r="AW4573" s="12">
        <v>2.3061177291991646</v>
      </c>
    </row>
    <row r="4574" spans="46:49" x14ac:dyDescent="0.2">
      <c r="AT4574">
        <v>4567</v>
      </c>
      <c r="AU4574" s="12">
        <v>-2.6331732909792671</v>
      </c>
      <c r="AV4574" s="12">
        <v>-24.175548091516852</v>
      </c>
      <c r="AW4574" s="12">
        <v>16.92934005275038</v>
      </c>
    </row>
    <row r="4575" spans="46:49" x14ac:dyDescent="0.2">
      <c r="AT4575">
        <v>4568</v>
      </c>
      <c r="AU4575" s="12">
        <v>-2.4139599818122877</v>
      </c>
      <c r="AV4575" s="12">
        <v>3.4929522928015668</v>
      </c>
      <c r="AW4575" s="12">
        <v>-15.953550132980002</v>
      </c>
    </row>
    <row r="4576" spans="46:49" x14ac:dyDescent="0.2">
      <c r="AT4576">
        <v>4569</v>
      </c>
      <c r="AU4576" s="12">
        <v>5.7680468914296998</v>
      </c>
      <c r="AV4576" s="12">
        <v>-14.114841240817078</v>
      </c>
      <c r="AW4576" s="12">
        <v>-3.5213907951729588</v>
      </c>
    </row>
    <row r="4577" spans="46:49" x14ac:dyDescent="0.2">
      <c r="AT4577">
        <v>4570</v>
      </c>
      <c r="AU4577" s="12">
        <v>-5.892234998954323</v>
      </c>
      <c r="AV4577" s="12">
        <v>-32.607259029176475</v>
      </c>
      <c r="AW4577" s="12">
        <v>-8.8504220204456132</v>
      </c>
    </row>
    <row r="4578" spans="46:49" x14ac:dyDescent="0.2">
      <c r="AT4578">
        <v>4571</v>
      </c>
      <c r="AU4578" s="12">
        <v>-5.5792184260869879</v>
      </c>
      <c r="AV4578" s="12">
        <v>5.4383540287004708</v>
      </c>
      <c r="AW4578" s="12">
        <v>72.84389319747801</v>
      </c>
    </row>
    <row r="4579" spans="46:49" x14ac:dyDescent="0.2">
      <c r="AT4579">
        <v>4572</v>
      </c>
      <c r="AU4579" s="12">
        <v>2.2761628509831717</v>
      </c>
      <c r="AV4579" s="12">
        <v>-15.62717889558553</v>
      </c>
      <c r="AW4579" s="12">
        <v>-27.732491385865622</v>
      </c>
    </row>
    <row r="4580" spans="46:49" x14ac:dyDescent="0.2">
      <c r="AT4580">
        <v>4573</v>
      </c>
      <c r="AU4580" s="12">
        <v>-0.94378465729850913</v>
      </c>
      <c r="AV4580" s="12">
        <v>-45.983806764929774</v>
      </c>
      <c r="AW4580" s="12">
        <v>-15.740334657305437</v>
      </c>
    </row>
    <row r="4581" spans="46:49" x14ac:dyDescent="0.2">
      <c r="AT4581">
        <v>4574</v>
      </c>
      <c r="AU4581" s="12">
        <v>-1.3719582195472306</v>
      </c>
      <c r="AV4581" s="12">
        <v>11.766368788106941</v>
      </c>
      <c r="AW4581" s="12">
        <v>9.1619453599323339</v>
      </c>
    </row>
    <row r="4582" spans="46:49" x14ac:dyDescent="0.2">
      <c r="AT4582">
        <v>4575</v>
      </c>
      <c r="AU4582" s="12">
        <v>2.1376787539336415</v>
      </c>
      <c r="AV4582" s="12">
        <v>-8.9034467314267776</v>
      </c>
      <c r="AW4582" s="12">
        <v>-41.24884979728612</v>
      </c>
    </row>
    <row r="4583" spans="46:49" x14ac:dyDescent="0.2">
      <c r="AT4583">
        <v>4576</v>
      </c>
      <c r="AU4583" s="12">
        <v>1.6989388505622862</v>
      </c>
      <c r="AV4583" s="12">
        <v>-8.4918570708741861</v>
      </c>
      <c r="AW4583" s="12">
        <v>-1.0964777764115186</v>
      </c>
    </row>
    <row r="4584" spans="46:49" x14ac:dyDescent="0.2">
      <c r="AT4584">
        <v>4577</v>
      </c>
      <c r="AU4584" s="12">
        <v>-0.42110425664313472</v>
      </c>
      <c r="AV4584" s="12">
        <v>-18.045920457943858</v>
      </c>
      <c r="AW4584" s="12">
        <v>16.198202876780837</v>
      </c>
    </row>
    <row r="4585" spans="46:49" x14ac:dyDescent="0.2">
      <c r="AT4585">
        <v>4578</v>
      </c>
      <c r="AU4585" s="12">
        <v>1.2129355370301362</v>
      </c>
      <c r="AV4585" s="12">
        <v>12.724526027536271</v>
      </c>
      <c r="AW4585" s="12">
        <v>-2.5362983022325207</v>
      </c>
    </row>
    <row r="4586" spans="46:49" x14ac:dyDescent="0.2">
      <c r="AT4586">
        <v>4579</v>
      </c>
      <c r="AU4586" s="12">
        <v>4.4339329391992308</v>
      </c>
      <c r="AV4586" s="12">
        <v>6.9065105993859328</v>
      </c>
      <c r="AW4586" s="12">
        <v>-34.500085488505178</v>
      </c>
    </row>
    <row r="4587" spans="46:49" x14ac:dyDescent="0.2">
      <c r="AT4587">
        <v>4580</v>
      </c>
      <c r="AU4587" s="12">
        <v>-2.4402016662515473</v>
      </c>
      <c r="AV4587" s="12">
        <v>-12.249420571321146</v>
      </c>
      <c r="AW4587" s="12">
        <v>-28.617258572171558</v>
      </c>
    </row>
    <row r="4588" spans="46:49" x14ac:dyDescent="0.2">
      <c r="AT4588">
        <v>4581</v>
      </c>
      <c r="AU4588" s="12">
        <v>-57.484408078540419</v>
      </c>
      <c r="AV4588" s="12">
        <v>-5.0070405231833774</v>
      </c>
      <c r="AW4588" s="12">
        <v>2.3293622699890997</v>
      </c>
    </row>
    <row r="4589" spans="46:49" x14ac:dyDescent="0.2">
      <c r="AT4589">
        <v>4582</v>
      </c>
      <c r="AU4589" s="12">
        <v>0.14318475533301758</v>
      </c>
      <c r="AV4589" s="12">
        <v>-17.582711283904281</v>
      </c>
      <c r="AW4589" s="12">
        <v>-6.4381555982247702</v>
      </c>
    </row>
    <row r="4590" spans="46:49" x14ac:dyDescent="0.2">
      <c r="AT4590">
        <v>4583</v>
      </c>
      <c r="AU4590" s="12">
        <v>10.365555298723818</v>
      </c>
      <c r="AV4590" s="12">
        <v>-19.271657787550801</v>
      </c>
      <c r="AW4590" s="12">
        <v>-6.3524203956531107</v>
      </c>
    </row>
    <row r="4591" spans="46:49" x14ac:dyDescent="0.2">
      <c r="AT4591">
        <v>4584</v>
      </c>
      <c r="AU4591" s="12">
        <v>-4.9976489609906247</v>
      </c>
      <c r="AV4591" s="12">
        <v>-15.924924912865146</v>
      </c>
      <c r="AW4591" s="12">
        <v>-6.3119580000992288</v>
      </c>
    </row>
    <row r="4592" spans="46:49" x14ac:dyDescent="0.2">
      <c r="AT4592">
        <v>4585</v>
      </c>
      <c r="AU4592" s="12">
        <v>1.2397832360683194</v>
      </c>
      <c r="AV4592" s="12">
        <v>-7.3409168910275726</v>
      </c>
      <c r="AW4592" s="12">
        <v>7.9222183934896302</v>
      </c>
    </row>
    <row r="4593" spans="46:49" x14ac:dyDescent="0.2">
      <c r="AT4593">
        <v>4586</v>
      </c>
      <c r="AU4593" s="12">
        <v>4.0154262971018628</v>
      </c>
      <c r="AV4593" s="12">
        <v>21.612549015374462</v>
      </c>
      <c r="AW4593" s="12">
        <v>-18.860868810153399</v>
      </c>
    </row>
    <row r="4594" spans="46:49" x14ac:dyDescent="0.2">
      <c r="AT4594">
        <v>4587</v>
      </c>
      <c r="AU4594" s="12">
        <v>9.8194056057687984</v>
      </c>
      <c r="AV4594" s="12">
        <v>-5.071753939750443</v>
      </c>
      <c r="AW4594" s="12">
        <v>-23.491985516645663</v>
      </c>
    </row>
    <row r="4595" spans="46:49" x14ac:dyDescent="0.2">
      <c r="AT4595">
        <v>4588</v>
      </c>
      <c r="AU4595" s="12">
        <v>9.0295415949995377</v>
      </c>
      <c r="AV4595" s="12">
        <v>-13.296868633773945</v>
      </c>
      <c r="AW4595" s="12">
        <v>-35.161731789297676</v>
      </c>
    </row>
    <row r="4596" spans="46:49" x14ac:dyDescent="0.2">
      <c r="AT4596">
        <v>4589</v>
      </c>
      <c r="AU4596" s="12">
        <v>-2.3070017504076499</v>
      </c>
      <c r="AV4596" s="12">
        <v>-17.225197502670472</v>
      </c>
      <c r="AW4596" s="12">
        <v>-12.317831321341389</v>
      </c>
    </row>
    <row r="4597" spans="46:49" x14ac:dyDescent="0.2">
      <c r="AT4597">
        <v>4590</v>
      </c>
      <c r="AU4597" s="12">
        <v>-3.7764935817131073</v>
      </c>
      <c r="AV4597" s="12">
        <v>12.258796207303504</v>
      </c>
      <c r="AW4597" s="12">
        <v>7.7615997208741589</v>
      </c>
    </row>
    <row r="4598" spans="46:49" x14ac:dyDescent="0.2">
      <c r="AT4598">
        <v>4591</v>
      </c>
      <c r="AU4598" s="12">
        <v>-2.3766169260971277</v>
      </c>
      <c r="AV4598" s="12">
        <v>-1.7009793665770245</v>
      </c>
      <c r="AW4598" s="12">
        <v>-4.3064716140650345</v>
      </c>
    </row>
    <row r="4599" spans="46:49" x14ac:dyDescent="0.2">
      <c r="AT4599">
        <v>4592</v>
      </c>
      <c r="AU4599" s="12">
        <v>-1.5790528004839388</v>
      </c>
      <c r="AV4599" s="12">
        <v>-11.785569748842533</v>
      </c>
      <c r="AW4599" s="12">
        <v>-58.667084328609363</v>
      </c>
    </row>
    <row r="4600" spans="46:49" x14ac:dyDescent="0.2">
      <c r="AT4600">
        <v>4593</v>
      </c>
      <c r="AU4600" s="12">
        <v>3.4559279903476643</v>
      </c>
      <c r="AV4600" s="12">
        <v>-4.9736078466570154E-2</v>
      </c>
      <c r="AW4600" s="12">
        <v>7.4412425093272381</v>
      </c>
    </row>
    <row r="4601" spans="46:49" x14ac:dyDescent="0.2">
      <c r="AT4601">
        <v>4594</v>
      </c>
      <c r="AU4601" s="12">
        <v>-6.4675261373815056</v>
      </c>
      <c r="AV4601" s="12">
        <v>5.7811024456311975</v>
      </c>
      <c r="AW4601" s="12">
        <v>12.159111486863651</v>
      </c>
    </row>
    <row r="4602" spans="46:49" x14ac:dyDescent="0.2">
      <c r="AT4602">
        <v>4595</v>
      </c>
      <c r="AU4602" s="12">
        <v>7.8466209321612146</v>
      </c>
      <c r="AV4602" s="12">
        <v>36.039453088069003</v>
      </c>
      <c r="AW4602" s="12">
        <v>-2.8261007743123998</v>
      </c>
    </row>
    <row r="4603" spans="46:49" x14ac:dyDescent="0.2">
      <c r="AT4603">
        <v>4596</v>
      </c>
      <c r="AU4603" s="12">
        <v>10.070150560939359</v>
      </c>
      <c r="AV4603" s="12">
        <v>-1.0875280929893065</v>
      </c>
      <c r="AW4603" s="12">
        <v>10.299475445455256</v>
      </c>
    </row>
    <row r="4604" spans="46:49" x14ac:dyDescent="0.2">
      <c r="AT4604">
        <v>4597</v>
      </c>
      <c r="AU4604" s="12">
        <v>-1.8323944684412043</v>
      </c>
      <c r="AV4604" s="12">
        <v>6.3990715251695445</v>
      </c>
      <c r="AW4604" s="12">
        <v>-6.0191204564355463</v>
      </c>
    </row>
    <row r="4605" spans="46:49" x14ac:dyDescent="0.2">
      <c r="AT4605">
        <v>4598</v>
      </c>
      <c r="AU4605" s="12">
        <v>10.502473910102044</v>
      </c>
      <c r="AV4605" s="12">
        <v>-8.6822543983232308</v>
      </c>
      <c r="AW4605" s="12">
        <v>-52.442659306620421</v>
      </c>
    </row>
    <row r="4606" spans="46:49" x14ac:dyDescent="0.2">
      <c r="AT4606">
        <v>4599</v>
      </c>
      <c r="AU4606" s="12">
        <v>7.7730802261383438</v>
      </c>
      <c r="AV4606" s="12">
        <v>-19.100512534957986</v>
      </c>
      <c r="AW4606" s="12">
        <v>2.1609858300131237</v>
      </c>
    </row>
    <row r="4607" spans="46:49" x14ac:dyDescent="0.2">
      <c r="AT4607">
        <v>4600</v>
      </c>
      <c r="AU4607" s="12">
        <v>2.7798659479989669</v>
      </c>
      <c r="AV4607" s="12">
        <v>-7.8024984776271511</v>
      </c>
      <c r="AW4607" s="12">
        <v>-0.53216649719037501</v>
      </c>
    </row>
    <row r="4608" spans="46:49" x14ac:dyDescent="0.2">
      <c r="AT4608">
        <v>4601</v>
      </c>
      <c r="AU4608" s="12">
        <v>1.2317359168126869</v>
      </c>
      <c r="AV4608" s="12">
        <v>1.967404835311138</v>
      </c>
      <c r="AW4608" s="12">
        <v>-5.8885895721446886</v>
      </c>
    </row>
    <row r="4609" spans="46:49" x14ac:dyDescent="0.2">
      <c r="AT4609">
        <v>4602</v>
      </c>
      <c r="AU4609" s="12">
        <v>2.8056555787887469</v>
      </c>
      <c r="AV4609" s="12">
        <v>8.775790423256602</v>
      </c>
      <c r="AW4609" s="12">
        <v>14.581613922551426</v>
      </c>
    </row>
    <row r="4610" spans="46:49" x14ac:dyDescent="0.2">
      <c r="AT4610">
        <v>4603</v>
      </c>
      <c r="AU4610" s="12">
        <v>-17.487874591103836</v>
      </c>
      <c r="AV4610" s="12">
        <v>31.038157913136395</v>
      </c>
      <c r="AW4610" s="12">
        <v>6.5397667148277021</v>
      </c>
    </row>
    <row r="4611" spans="46:49" x14ac:dyDescent="0.2">
      <c r="AT4611">
        <v>4604</v>
      </c>
      <c r="AU4611" s="12">
        <v>1.117042446748953</v>
      </c>
      <c r="AV4611" s="12">
        <v>-15.335239622369075</v>
      </c>
      <c r="AW4611" s="12">
        <v>-13.152440688515366</v>
      </c>
    </row>
    <row r="4612" spans="46:49" x14ac:dyDescent="0.2">
      <c r="AT4612">
        <v>4605</v>
      </c>
      <c r="AU4612" s="12">
        <v>1.6549237994443362</v>
      </c>
      <c r="AV4612" s="12">
        <v>-3.3435963011172456</v>
      </c>
      <c r="AW4612" s="12">
        <v>1.7349740546587422</v>
      </c>
    </row>
    <row r="4613" spans="46:49" x14ac:dyDescent="0.2">
      <c r="AT4613">
        <v>4606</v>
      </c>
      <c r="AU4613" s="12">
        <v>3.7103364263971446</v>
      </c>
      <c r="AV4613" s="12">
        <v>5.0269842190021903</v>
      </c>
      <c r="AW4613" s="12">
        <v>-21.20487913753179</v>
      </c>
    </row>
    <row r="4614" spans="46:49" x14ac:dyDescent="0.2">
      <c r="AT4614">
        <v>4607</v>
      </c>
      <c r="AU4614" s="12">
        <v>-2.2583348800624541</v>
      </c>
      <c r="AV4614" s="12">
        <v>-16.319876601888485</v>
      </c>
      <c r="AW4614" s="12">
        <v>-12.238928563106732</v>
      </c>
    </row>
    <row r="4615" spans="46:49" x14ac:dyDescent="0.2">
      <c r="AT4615">
        <v>4608</v>
      </c>
      <c r="AU4615" s="12">
        <v>0.87273207821462695</v>
      </c>
      <c r="AV4615" s="12">
        <v>0.37685944996631615</v>
      </c>
      <c r="AW4615" s="12">
        <v>4.1534137542696108</v>
      </c>
    </row>
    <row r="4616" spans="46:49" x14ac:dyDescent="0.2">
      <c r="AT4616">
        <v>4609</v>
      </c>
      <c r="AU4616" s="12">
        <v>6.2822018317281696</v>
      </c>
      <c r="AV4616" s="12">
        <v>-1.2277412655206843</v>
      </c>
      <c r="AW4616" s="12">
        <v>96.657745202912906</v>
      </c>
    </row>
    <row r="4617" spans="46:49" x14ac:dyDescent="0.2">
      <c r="AT4617">
        <v>4610</v>
      </c>
      <c r="AU4617" s="12">
        <v>-11.307188913178916</v>
      </c>
      <c r="AV4617" s="12">
        <v>-1.1743578159726689</v>
      </c>
      <c r="AW4617" s="12">
        <v>-16.623628332311245</v>
      </c>
    </row>
    <row r="4618" spans="46:49" x14ac:dyDescent="0.2">
      <c r="AT4618">
        <v>4611</v>
      </c>
      <c r="AU4618" s="12">
        <v>-7.6983033764646001</v>
      </c>
      <c r="AV4618" s="12">
        <v>-14.11209598027367</v>
      </c>
      <c r="AW4618" s="12">
        <v>7.9115986480833929</v>
      </c>
    </row>
    <row r="4619" spans="46:49" x14ac:dyDescent="0.2">
      <c r="AT4619">
        <v>4612</v>
      </c>
      <c r="AU4619" s="12">
        <v>-1.1052382099760816</v>
      </c>
      <c r="AV4619" s="12">
        <v>8.8810633168422939</v>
      </c>
      <c r="AW4619" s="12">
        <v>-4.3293123541461904</v>
      </c>
    </row>
    <row r="4620" spans="46:49" x14ac:dyDescent="0.2">
      <c r="AT4620">
        <v>4613</v>
      </c>
      <c r="AU4620" s="12">
        <v>3.8522004841311062</v>
      </c>
      <c r="AV4620" s="12">
        <v>3.8308475030989855</v>
      </c>
      <c r="AW4620" s="12">
        <v>21.446195915553609</v>
      </c>
    </row>
    <row r="4621" spans="46:49" x14ac:dyDescent="0.2">
      <c r="AT4621">
        <v>4614</v>
      </c>
      <c r="AU4621" s="12">
        <v>11.511121368995884</v>
      </c>
      <c r="AV4621" s="12">
        <v>-8.8782069182132108</v>
      </c>
      <c r="AW4621" s="12">
        <v>-13.346335491808775</v>
      </c>
    </row>
    <row r="4622" spans="46:49" x14ac:dyDescent="0.2">
      <c r="AT4622">
        <v>4615</v>
      </c>
      <c r="AU4622" s="12">
        <v>-18.139374801788101</v>
      </c>
      <c r="AV4622" s="12">
        <v>2.9030082674242346</v>
      </c>
      <c r="AW4622" s="12">
        <v>-10.687620770595835</v>
      </c>
    </row>
    <row r="4623" spans="46:49" x14ac:dyDescent="0.2">
      <c r="AT4623">
        <v>4616</v>
      </c>
      <c r="AU4623" s="12">
        <v>-0.58519315217696233</v>
      </c>
      <c r="AV4623" s="12">
        <v>2.5963772243474694</v>
      </c>
      <c r="AW4623" s="12">
        <v>-17.460712391215232</v>
      </c>
    </row>
    <row r="4624" spans="46:49" x14ac:dyDescent="0.2">
      <c r="AT4624">
        <v>4617</v>
      </c>
      <c r="AU4624" s="12">
        <v>-3.1473647765709347</v>
      </c>
      <c r="AV4624" s="12">
        <v>-8.1369982231982867</v>
      </c>
      <c r="AW4624" s="12">
        <v>-10.716984246854752</v>
      </c>
    </row>
    <row r="4625" spans="46:49" x14ac:dyDescent="0.2">
      <c r="AT4625">
        <v>4618</v>
      </c>
      <c r="AU4625" s="12">
        <v>-0.13706060048992991</v>
      </c>
      <c r="AV4625" s="12">
        <v>9.1662278775295629</v>
      </c>
      <c r="AW4625" s="12">
        <v>-8.4914037643960238</v>
      </c>
    </row>
    <row r="4626" spans="46:49" x14ac:dyDescent="0.2">
      <c r="AT4626">
        <v>4619</v>
      </c>
      <c r="AU4626" s="12">
        <v>6.3618385628509104</v>
      </c>
      <c r="AV4626" s="12">
        <v>-6.3988652567890023</v>
      </c>
      <c r="AW4626" s="12">
        <v>-10.75082816200635</v>
      </c>
    </row>
    <row r="4627" spans="46:49" x14ac:dyDescent="0.2">
      <c r="AT4627">
        <v>4620</v>
      </c>
      <c r="AU4627" s="12">
        <v>0.62347476840471028</v>
      </c>
      <c r="AV4627" s="12">
        <v>23.135501300413029</v>
      </c>
      <c r="AW4627" s="12">
        <v>-19.651638236513239</v>
      </c>
    </row>
    <row r="4628" spans="46:49" x14ac:dyDescent="0.2">
      <c r="AT4628">
        <v>4621</v>
      </c>
      <c r="AU4628" s="12">
        <v>-3.444314821292298</v>
      </c>
      <c r="AV4628" s="12">
        <v>-23.565168290365595</v>
      </c>
      <c r="AW4628" s="12">
        <v>-9.6294910506722804</v>
      </c>
    </row>
    <row r="4629" spans="46:49" x14ac:dyDescent="0.2">
      <c r="AT4629">
        <v>4622</v>
      </c>
      <c r="AU4629" s="12">
        <v>1.113182685451501</v>
      </c>
      <c r="AV4629" s="12">
        <v>-4.2038958198822414</v>
      </c>
      <c r="AW4629" s="12">
        <v>6.5249516960647806</v>
      </c>
    </row>
    <row r="4630" spans="46:49" x14ac:dyDescent="0.2">
      <c r="AT4630">
        <v>4623</v>
      </c>
      <c r="AU4630" s="12">
        <v>-2.0530324270556415</v>
      </c>
      <c r="AV4630" s="12">
        <v>9.8356729748606888</v>
      </c>
      <c r="AW4630" s="12">
        <v>-20.104654284908719</v>
      </c>
    </row>
    <row r="4631" spans="46:49" x14ac:dyDescent="0.2">
      <c r="AT4631">
        <v>4624</v>
      </c>
      <c r="AU4631" s="12">
        <v>10.547676382999191</v>
      </c>
      <c r="AV4631" s="12">
        <v>-5.7657649032032104E-2</v>
      </c>
      <c r="AW4631" s="12">
        <v>-11.841567060241161</v>
      </c>
    </row>
    <row r="4632" spans="46:49" x14ac:dyDescent="0.2">
      <c r="AT4632">
        <v>4625</v>
      </c>
      <c r="AU4632" s="12">
        <v>5.8303992362655626</v>
      </c>
      <c r="AV4632" s="12">
        <v>5.1421552983948686</v>
      </c>
      <c r="AW4632" s="12">
        <v>-16.64099998675761</v>
      </c>
    </row>
    <row r="4633" spans="46:49" x14ac:dyDescent="0.2">
      <c r="AT4633">
        <v>4626</v>
      </c>
      <c r="AU4633" s="12">
        <v>-6.1539939121014253</v>
      </c>
      <c r="AV4633" s="12">
        <v>-11.614754809563353</v>
      </c>
      <c r="AW4633" s="12">
        <v>3.2601858360084455</v>
      </c>
    </row>
    <row r="4634" spans="46:49" x14ac:dyDescent="0.2">
      <c r="AT4634">
        <v>4627</v>
      </c>
      <c r="AU4634" s="12">
        <v>-3.5624197305991685</v>
      </c>
      <c r="AV4634" s="12">
        <v>11.449594796421355</v>
      </c>
      <c r="AW4634" s="12">
        <v>-0.94059473586596087</v>
      </c>
    </row>
    <row r="4635" spans="46:49" x14ac:dyDescent="0.2">
      <c r="AT4635">
        <v>4628</v>
      </c>
      <c r="AU4635" s="12">
        <v>3.0767942264706694</v>
      </c>
      <c r="AV4635" s="12">
        <v>-15.341107816727449</v>
      </c>
      <c r="AW4635" s="12">
        <v>57.198275796478853</v>
      </c>
    </row>
    <row r="4636" spans="46:49" x14ac:dyDescent="0.2">
      <c r="AT4636">
        <v>4629</v>
      </c>
      <c r="AU4636" s="12">
        <v>-0.60118480203171876</v>
      </c>
      <c r="AV4636" s="12">
        <v>-5.2108446735994427</v>
      </c>
      <c r="AW4636" s="12">
        <v>8.9956869822274257</v>
      </c>
    </row>
    <row r="4637" spans="46:49" x14ac:dyDescent="0.2">
      <c r="AT4637">
        <v>4630</v>
      </c>
      <c r="AU4637" s="12">
        <v>0.8536803742520408</v>
      </c>
      <c r="AV4637" s="12">
        <v>-9.9278594906328284</v>
      </c>
      <c r="AW4637" s="12">
        <v>-25.95915885568634</v>
      </c>
    </row>
    <row r="4638" spans="46:49" x14ac:dyDescent="0.2">
      <c r="AT4638">
        <v>4631</v>
      </c>
      <c r="AU4638" s="12">
        <v>-2.7223963046156237</v>
      </c>
      <c r="AV4638" s="12">
        <v>2.7295865228331251</v>
      </c>
      <c r="AW4638" s="12">
        <v>-22.573143055283786</v>
      </c>
    </row>
    <row r="4639" spans="46:49" x14ac:dyDescent="0.2">
      <c r="AT4639">
        <v>4632</v>
      </c>
      <c r="AU4639" s="12">
        <v>1.1291810697345879</v>
      </c>
      <c r="AV4639" s="12">
        <v>-0.6406650858282511</v>
      </c>
      <c r="AW4639" s="12">
        <v>-15.892181365120305</v>
      </c>
    </row>
    <row r="4640" spans="46:49" x14ac:dyDescent="0.2">
      <c r="AT4640">
        <v>4633</v>
      </c>
      <c r="AU4640" s="12">
        <v>-7.016414384690389</v>
      </c>
      <c r="AV4640" s="12">
        <v>1.530907244420213</v>
      </c>
      <c r="AW4640" s="12">
        <v>-33.32389131607065</v>
      </c>
    </row>
    <row r="4641" spans="46:49" x14ac:dyDescent="0.2">
      <c r="AT4641">
        <v>4634</v>
      </c>
      <c r="AU4641" s="12">
        <v>0.96334218907121827</v>
      </c>
      <c r="AV4641" s="12">
        <v>0.95505260029525674</v>
      </c>
      <c r="AW4641" s="12">
        <v>-20.726331389435064</v>
      </c>
    </row>
    <row r="4642" spans="46:49" x14ac:dyDescent="0.2">
      <c r="AT4642">
        <v>4635</v>
      </c>
      <c r="AU4642" s="12">
        <v>5.5755143628747357</v>
      </c>
      <c r="AV4642" s="12">
        <v>1.4310711415651549</v>
      </c>
      <c r="AW4642" s="12">
        <v>5.8125073364982409</v>
      </c>
    </row>
    <row r="4643" spans="46:49" x14ac:dyDescent="0.2">
      <c r="AT4643">
        <v>4636</v>
      </c>
      <c r="AU4643" s="12">
        <v>-0.46784447803633905</v>
      </c>
      <c r="AV4643" s="12">
        <v>30.580178227696738</v>
      </c>
      <c r="AW4643" s="12">
        <v>-31.709013045873572</v>
      </c>
    </row>
    <row r="4644" spans="46:49" x14ac:dyDescent="0.2">
      <c r="AT4644">
        <v>4637</v>
      </c>
      <c r="AU4644" s="12">
        <v>-0.17370419557166239</v>
      </c>
      <c r="AV4644" s="12">
        <v>-16.035006315304724</v>
      </c>
      <c r="AW4644" s="12">
        <v>-14.469189031699827</v>
      </c>
    </row>
    <row r="4645" spans="46:49" x14ac:dyDescent="0.2">
      <c r="AT4645">
        <v>4638</v>
      </c>
      <c r="AU4645" s="12">
        <v>-6.2565662446021628</v>
      </c>
      <c r="AV4645" s="12">
        <v>-15.253299535528885</v>
      </c>
      <c r="AW4645" s="12">
        <v>-3.7157779360620884</v>
      </c>
    </row>
    <row r="4646" spans="46:49" x14ac:dyDescent="0.2">
      <c r="AT4646">
        <v>4639</v>
      </c>
      <c r="AU4646" s="12">
        <v>5.4607599790294286</v>
      </c>
      <c r="AV4646" s="12">
        <v>-18.10859332924402</v>
      </c>
      <c r="AW4646" s="12">
        <v>22.803176322841438</v>
      </c>
    </row>
    <row r="4647" spans="46:49" x14ac:dyDescent="0.2">
      <c r="AT4647">
        <v>4640</v>
      </c>
      <c r="AU4647" s="12">
        <v>0.7741465974451901</v>
      </c>
      <c r="AV4647" s="12">
        <v>11.65986430507699</v>
      </c>
      <c r="AW4647" s="12">
        <v>-4.992492476008751</v>
      </c>
    </row>
    <row r="4648" spans="46:49" x14ac:dyDescent="0.2">
      <c r="AT4648">
        <v>4641</v>
      </c>
      <c r="AU4648" s="12">
        <v>3.8482763043551516</v>
      </c>
      <c r="AV4648" s="12">
        <v>-1.6408756279794252</v>
      </c>
      <c r="AW4648" s="12">
        <v>10.315550181157274</v>
      </c>
    </row>
    <row r="4649" spans="46:49" x14ac:dyDescent="0.2">
      <c r="AT4649">
        <v>4642</v>
      </c>
      <c r="AU4649" s="12">
        <v>-11.704090993497941</v>
      </c>
      <c r="AV4649" s="12">
        <v>-26.749328051052547</v>
      </c>
      <c r="AW4649" s="12">
        <v>0.46064713991065231</v>
      </c>
    </row>
    <row r="4650" spans="46:49" x14ac:dyDescent="0.2">
      <c r="AT4650">
        <v>4643</v>
      </c>
      <c r="AU4650" s="12">
        <v>-4.5394567320663874</v>
      </c>
      <c r="AV4650" s="12">
        <v>-20.975563051369505</v>
      </c>
      <c r="AW4650" s="12">
        <v>7.5220547883748985</v>
      </c>
    </row>
    <row r="4651" spans="46:49" x14ac:dyDescent="0.2">
      <c r="AT4651">
        <v>4644</v>
      </c>
      <c r="AU4651" s="12">
        <v>-29.45103938063772</v>
      </c>
      <c r="AV4651" s="12">
        <v>-16.455680722746582</v>
      </c>
      <c r="AW4651" s="12">
        <v>47.456101101021581</v>
      </c>
    </row>
    <row r="4652" spans="46:49" x14ac:dyDescent="0.2">
      <c r="AT4652">
        <v>4645</v>
      </c>
      <c r="AU4652" s="12">
        <v>-1.9019623953808864</v>
      </c>
      <c r="AV4652" s="12">
        <v>4.8280053860038556</v>
      </c>
      <c r="AW4652" s="12">
        <v>0.97054125167485217</v>
      </c>
    </row>
    <row r="4653" spans="46:49" x14ac:dyDescent="0.2">
      <c r="AT4653">
        <v>4646</v>
      </c>
      <c r="AU4653" s="12">
        <v>4.0784499473276963</v>
      </c>
      <c r="AV4653" s="12">
        <v>-3.8139427588082362</v>
      </c>
      <c r="AW4653" s="12">
        <v>-11.741729911182674</v>
      </c>
    </row>
    <row r="4654" spans="46:49" x14ac:dyDescent="0.2">
      <c r="AT4654">
        <v>4647</v>
      </c>
      <c r="AU4654" s="12">
        <v>-3.3953852877439457</v>
      </c>
      <c r="AV4654" s="12">
        <v>11.076009794011064</v>
      </c>
      <c r="AW4654" s="12">
        <v>-19.456695559592511</v>
      </c>
    </row>
    <row r="4655" spans="46:49" x14ac:dyDescent="0.2">
      <c r="AT4655">
        <v>4648</v>
      </c>
      <c r="AU4655" s="12">
        <v>-2.7245181024377869</v>
      </c>
      <c r="AV4655" s="12">
        <v>-0.95268886373218109</v>
      </c>
      <c r="AW4655" s="12">
        <v>13.433008962917604</v>
      </c>
    </row>
    <row r="4656" spans="46:49" x14ac:dyDescent="0.2">
      <c r="AT4656">
        <v>4649</v>
      </c>
      <c r="AU4656" s="12">
        <v>-6.7798366180323937</v>
      </c>
      <c r="AV4656" s="12">
        <v>-9.288913934355012</v>
      </c>
      <c r="AW4656" s="12">
        <v>30.726622500764577</v>
      </c>
    </row>
    <row r="4657" spans="46:49" x14ac:dyDescent="0.2">
      <c r="AT4657">
        <v>4650</v>
      </c>
      <c r="AU4657" s="12">
        <v>-1.2005957195869288</v>
      </c>
      <c r="AV4657" s="12">
        <v>-12.186860811383077</v>
      </c>
      <c r="AW4657" s="12">
        <v>0.11916208431694887</v>
      </c>
    </row>
    <row r="4658" spans="46:49" x14ac:dyDescent="0.2">
      <c r="AT4658">
        <v>4651</v>
      </c>
      <c r="AU4658" s="12">
        <v>4.5126054736135304</v>
      </c>
      <c r="AV4658" s="12">
        <v>-5.5921951942300021</v>
      </c>
      <c r="AW4658" s="12">
        <v>-0.7438248143896864</v>
      </c>
    </row>
    <row r="4659" spans="46:49" x14ac:dyDescent="0.2">
      <c r="AT4659">
        <v>4652</v>
      </c>
      <c r="AU4659" s="12">
        <v>-0.66100736968874774</v>
      </c>
      <c r="AV4659" s="12">
        <v>-13.954714316583921</v>
      </c>
      <c r="AW4659" s="12">
        <v>-5.9616868000809413</v>
      </c>
    </row>
    <row r="4660" spans="46:49" x14ac:dyDescent="0.2">
      <c r="AT4660">
        <v>4653</v>
      </c>
      <c r="AU4660" s="12">
        <v>3.8493152423101678</v>
      </c>
      <c r="AV4660" s="12">
        <v>-5.7567988884584294</v>
      </c>
      <c r="AW4660" s="12">
        <v>-8.4531942484523483</v>
      </c>
    </row>
    <row r="4661" spans="46:49" x14ac:dyDescent="0.2">
      <c r="AT4661">
        <v>4654</v>
      </c>
      <c r="AU4661" s="12">
        <v>0.65646690186750212</v>
      </c>
      <c r="AV4661" s="12">
        <v>20.203450370756762</v>
      </c>
      <c r="AW4661" s="12">
        <v>-2.2282199506456819</v>
      </c>
    </row>
    <row r="4662" spans="46:49" x14ac:dyDescent="0.2">
      <c r="AT4662">
        <v>4655</v>
      </c>
      <c r="AU4662" s="12">
        <v>1.8873880507645269</v>
      </c>
      <c r="AV4662" s="12">
        <v>-15.414344642127034</v>
      </c>
      <c r="AW4662" s="12">
        <v>8.70996496693461</v>
      </c>
    </row>
    <row r="4663" spans="46:49" x14ac:dyDescent="0.2">
      <c r="AT4663">
        <v>4656</v>
      </c>
      <c r="AU4663" s="12">
        <v>0.36703735009695893</v>
      </c>
      <c r="AV4663" s="12">
        <v>1.7868802076780217</v>
      </c>
      <c r="AW4663" s="12">
        <v>-7.8245807241090253</v>
      </c>
    </row>
    <row r="4664" spans="46:49" x14ac:dyDescent="0.2">
      <c r="AT4664">
        <v>4657</v>
      </c>
      <c r="AU4664" s="12">
        <v>4.0464373226341399</v>
      </c>
      <c r="AV4664" s="12">
        <v>-1.6513476238542606</v>
      </c>
      <c r="AW4664" s="12">
        <v>-7.6532126415368484</v>
      </c>
    </row>
    <row r="4665" spans="46:49" x14ac:dyDescent="0.2">
      <c r="AT4665">
        <v>4658</v>
      </c>
      <c r="AU4665" s="12">
        <v>2.0501231991801512</v>
      </c>
      <c r="AV4665" s="12">
        <v>-8.4125610687590502</v>
      </c>
      <c r="AW4665" s="12">
        <v>-8.3384146525885949</v>
      </c>
    </row>
    <row r="4666" spans="46:49" x14ac:dyDescent="0.2">
      <c r="AT4666">
        <v>4659</v>
      </c>
      <c r="AU4666" s="12">
        <v>0.55397119769762815</v>
      </c>
      <c r="AV4666" s="12">
        <v>2.5949909874338135</v>
      </c>
      <c r="AW4666" s="12">
        <v>83.511270549487122</v>
      </c>
    </row>
    <row r="4667" spans="46:49" x14ac:dyDescent="0.2">
      <c r="AT4667">
        <v>4660</v>
      </c>
      <c r="AU4667" s="12">
        <v>-1.1937148039451206</v>
      </c>
      <c r="AV4667" s="12">
        <v>-23.650538871689232</v>
      </c>
      <c r="AW4667" s="12">
        <v>20.355692484669923</v>
      </c>
    </row>
    <row r="4668" spans="46:49" x14ac:dyDescent="0.2">
      <c r="AT4668">
        <v>4661</v>
      </c>
      <c r="AU4668" s="12">
        <v>9.5173688321271239</v>
      </c>
      <c r="AV4668" s="12">
        <v>-7.114329256941164</v>
      </c>
      <c r="AW4668" s="12">
        <v>-7.0498687051686675</v>
      </c>
    </row>
    <row r="4669" spans="46:49" x14ac:dyDescent="0.2">
      <c r="AT4669">
        <v>4662</v>
      </c>
      <c r="AU4669" s="12">
        <v>-1.973953959856839</v>
      </c>
      <c r="AV4669" s="12">
        <v>1.2765966532705113</v>
      </c>
      <c r="AW4669" s="12">
        <v>-5.5884102419321069</v>
      </c>
    </row>
    <row r="4670" spans="46:49" x14ac:dyDescent="0.2">
      <c r="AT4670">
        <v>4663</v>
      </c>
      <c r="AU4670" s="12">
        <v>-5.6007690864123667</v>
      </c>
      <c r="AV4670" s="12">
        <v>-6.2498330379996005</v>
      </c>
      <c r="AW4670" s="12">
        <v>-20.171623318774543</v>
      </c>
    </row>
    <row r="4671" spans="46:49" x14ac:dyDescent="0.2">
      <c r="AT4671">
        <v>4664</v>
      </c>
      <c r="AU4671" s="12">
        <v>2.8745765159069587</v>
      </c>
      <c r="AV4671" s="12">
        <v>-24.008908167376511</v>
      </c>
      <c r="AW4671" s="12">
        <v>-15.478496127083938</v>
      </c>
    </row>
    <row r="4672" spans="46:49" x14ac:dyDescent="0.2">
      <c r="AT4672">
        <v>4665</v>
      </c>
      <c r="AU4672" s="12">
        <v>0.73788700741538682</v>
      </c>
      <c r="AV4672" s="12">
        <v>-43.030293472649085</v>
      </c>
      <c r="AW4672" s="12">
        <v>7.0407202553710775</v>
      </c>
    </row>
    <row r="4673" spans="46:49" x14ac:dyDescent="0.2">
      <c r="AT4673">
        <v>4666</v>
      </c>
      <c r="AU4673" s="12">
        <v>1.8306140697159148</v>
      </c>
      <c r="AV4673" s="12">
        <v>-1.3716497664303486</v>
      </c>
      <c r="AW4673" s="12">
        <v>9.6234677390111347</v>
      </c>
    </row>
    <row r="4674" spans="46:49" x14ac:dyDescent="0.2">
      <c r="AT4674">
        <v>4667</v>
      </c>
      <c r="AU4674" s="12">
        <v>3.281634441425374</v>
      </c>
      <c r="AV4674" s="12">
        <v>-15.706956602461894</v>
      </c>
      <c r="AW4674" s="12">
        <v>-3.2673510142581934</v>
      </c>
    </row>
    <row r="4675" spans="46:49" x14ac:dyDescent="0.2">
      <c r="AT4675">
        <v>4668</v>
      </c>
      <c r="AU4675" s="12">
        <v>0.94855883098189975</v>
      </c>
      <c r="AV4675" s="12">
        <v>11.30599975514132</v>
      </c>
      <c r="AW4675" s="12">
        <v>8.5132640175622907</v>
      </c>
    </row>
    <row r="4676" spans="46:49" x14ac:dyDescent="0.2">
      <c r="AT4676">
        <v>4669</v>
      </c>
      <c r="AU4676" s="12">
        <v>-4.1505144810071446</v>
      </c>
      <c r="AV4676" s="12">
        <v>13.180230422176873</v>
      </c>
      <c r="AW4676" s="12">
        <v>50.202152154341128</v>
      </c>
    </row>
    <row r="4677" spans="46:49" x14ac:dyDescent="0.2">
      <c r="AT4677">
        <v>4670</v>
      </c>
      <c r="AU4677" s="12">
        <v>13.506669709784713</v>
      </c>
      <c r="AV4677" s="12">
        <v>-4.8927187020465972</v>
      </c>
      <c r="AW4677" s="12">
        <v>8.6491304657848698</v>
      </c>
    </row>
    <row r="4678" spans="46:49" x14ac:dyDescent="0.2">
      <c r="AT4678">
        <v>4671</v>
      </c>
      <c r="AU4678" s="12">
        <v>-2.2811140336167401</v>
      </c>
      <c r="AV4678" s="12">
        <v>14.92095020285897</v>
      </c>
      <c r="AW4678" s="12">
        <v>-3.0745596857700841</v>
      </c>
    </row>
    <row r="4679" spans="46:49" x14ac:dyDescent="0.2">
      <c r="AT4679">
        <v>4672</v>
      </c>
      <c r="AU4679" s="12">
        <v>7.2849419840943295</v>
      </c>
      <c r="AV4679" s="12">
        <v>-13.540049399338626</v>
      </c>
      <c r="AW4679" s="12">
        <v>-2.0879399868510005</v>
      </c>
    </row>
    <row r="4680" spans="46:49" x14ac:dyDescent="0.2">
      <c r="AT4680">
        <v>4673</v>
      </c>
      <c r="AU4680" s="12">
        <v>-0.60959022959340836</v>
      </c>
      <c r="AV4680" s="12">
        <v>-19.36141787889855</v>
      </c>
      <c r="AW4680" s="12">
        <v>14.945282263180086</v>
      </c>
    </row>
    <row r="4681" spans="46:49" x14ac:dyDescent="0.2">
      <c r="AT4681">
        <v>4674</v>
      </c>
      <c r="AU4681" s="12">
        <v>7.1998773112447871</v>
      </c>
      <c r="AV4681" s="12">
        <v>-14.776084762197256</v>
      </c>
      <c r="AW4681" s="12">
        <v>1.2598518570901041</v>
      </c>
    </row>
    <row r="4682" spans="46:49" x14ac:dyDescent="0.2">
      <c r="AT4682">
        <v>4675</v>
      </c>
      <c r="AU4682" s="12">
        <v>-2.2812779602338953</v>
      </c>
      <c r="AV4682" s="12">
        <v>9.6850012930787557</v>
      </c>
      <c r="AW4682" s="12">
        <v>99.854633235614628</v>
      </c>
    </row>
    <row r="4683" spans="46:49" x14ac:dyDescent="0.2">
      <c r="AT4683">
        <v>4676</v>
      </c>
      <c r="AU4683" s="12">
        <v>11.233503910452225</v>
      </c>
      <c r="AV4683" s="12">
        <v>-3.7435622745720516</v>
      </c>
      <c r="AW4683" s="12">
        <v>-24.589029633195079</v>
      </c>
    </row>
    <row r="4684" spans="46:49" x14ac:dyDescent="0.2">
      <c r="AT4684">
        <v>4677</v>
      </c>
      <c r="AU4684" s="12">
        <v>4.5339890633804796</v>
      </c>
      <c r="AV4684" s="12">
        <v>-22.097026001183686</v>
      </c>
      <c r="AW4684" s="12">
        <v>5.7076984532859658</v>
      </c>
    </row>
    <row r="4685" spans="46:49" x14ac:dyDescent="0.2">
      <c r="AT4685">
        <v>4678</v>
      </c>
      <c r="AU4685" s="12">
        <v>5.0199179641950691</v>
      </c>
      <c r="AV4685" s="12">
        <v>-8.0790628284783761</v>
      </c>
      <c r="AW4685" s="12">
        <v>-11.398632811193291</v>
      </c>
    </row>
    <row r="4686" spans="46:49" x14ac:dyDescent="0.2">
      <c r="AT4686">
        <v>4679</v>
      </c>
      <c r="AU4686" s="12">
        <v>-3.4581026392474605</v>
      </c>
      <c r="AV4686" s="12">
        <v>4.9568231609266293</v>
      </c>
      <c r="AW4686" s="12">
        <v>3.3027575892776437</v>
      </c>
    </row>
    <row r="4687" spans="46:49" x14ac:dyDescent="0.2">
      <c r="AT4687">
        <v>4680</v>
      </c>
      <c r="AU4687" s="12">
        <v>-4.2345176739201031</v>
      </c>
      <c r="AV4687" s="12">
        <v>1.6135382715402413</v>
      </c>
      <c r="AW4687" s="12">
        <v>-20.102912279051122</v>
      </c>
    </row>
    <row r="4688" spans="46:49" x14ac:dyDescent="0.2">
      <c r="AT4688">
        <v>4681</v>
      </c>
      <c r="AU4688" s="12">
        <v>0.99559720489136094</v>
      </c>
      <c r="AV4688" s="12">
        <v>-40.94542029170421</v>
      </c>
      <c r="AW4688" s="12">
        <v>3.1567507701779576</v>
      </c>
    </row>
    <row r="4689" spans="46:49" x14ac:dyDescent="0.2">
      <c r="AT4689">
        <v>4682</v>
      </c>
      <c r="AU4689" s="12">
        <v>8.3806046066383466</v>
      </c>
      <c r="AV4689" s="12">
        <v>-7.2569303873377047</v>
      </c>
      <c r="AW4689" s="12">
        <v>-5.3680245116560172</v>
      </c>
    </row>
    <row r="4690" spans="46:49" x14ac:dyDescent="0.2">
      <c r="AT4690">
        <v>4683</v>
      </c>
      <c r="AU4690" s="12">
        <v>-2.8812067333606484</v>
      </c>
      <c r="AV4690" s="12">
        <v>-17.231710785163454</v>
      </c>
      <c r="AW4690" s="12">
        <v>-10.421051710802427</v>
      </c>
    </row>
    <row r="4691" spans="46:49" x14ac:dyDescent="0.2">
      <c r="AT4691">
        <v>4684</v>
      </c>
      <c r="AU4691" s="12">
        <v>-3.2117771867775113</v>
      </c>
      <c r="AV4691" s="12">
        <v>-2.8295683038507646</v>
      </c>
      <c r="AW4691" s="12">
        <v>-32.773768917971445</v>
      </c>
    </row>
    <row r="4692" spans="46:49" x14ac:dyDescent="0.2">
      <c r="AT4692">
        <v>4685</v>
      </c>
      <c r="AU4692" s="12">
        <v>-1.969653922751017</v>
      </c>
      <c r="AV4692" s="12">
        <v>-21.408634952414172</v>
      </c>
      <c r="AW4692" s="12">
        <v>-15.412756834152082</v>
      </c>
    </row>
    <row r="4693" spans="46:49" x14ac:dyDescent="0.2">
      <c r="AT4693">
        <v>4686</v>
      </c>
      <c r="AU4693" s="12">
        <v>9.7230623389978792</v>
      </c>
      <c r="AV4693" s="12">
        <v>-10.88446561631471</v>
      </c>
      <c r="AW4693" s="12">
        <v>-33.451791498995249</v>
      </c>
    </row>
    <row r="4694" spans="46:49" x14ac:dyDescent="0.2">
      <c r="AT4694">
        <v>4687</v>
      </c>
      <c r="AU4694" s="12">
        <v>5.3160413833994093</v>
      </c>
      <c r="AV4694" s="12">
        <v>6.9874802169551353</v>
      </c>
      <c r="AW4694" s="12">
        <v>-19.655735635679015</v>
      </c>
    </row>
    <row r="4695" spans="46:49" x14ac:dyDescent="0.2">
      <c r="AT4695">
        <v>4688</v>
      </c>
      <c r="AU4695" s="12">
        <v>0.30316362227170141</v>
      </c>
      <c r="AV4695" s="12">
        <v>0.93202966999005288</v>
      </c>
      <c r="AW4695" s="12">
        <v>-15.034290521719628</v>
      </c>
    </row>
    <row r="4696" spans="46:49" x14ac:dyDescent="0.2">
      <c r="AT4696">
        <v>4689</v>
      </c>
      <c r="AU4696" s="12">
        <v>-21.180690261934327</v>
      </c>
      <c r="AV4696" s="12">
        <v>-12.227597449564758</v>
      </c>
      <c r="AW4696" s="12">
        <v>9.1422988317998097</v>
      </c>
    </row>
    <row r="4697" spans="46:49" x14ac:dyDescent="0.2">
      <c r="AT4697">
        <v>4690</v>
      </c>
      <c r="AU4697" s="12">
        <v>-1.6981847432654691</v>
      </c>
      <c r="AV4697" s="12">
        <v>2.595785688286135</v>
      </c>
      <c r="AW4697" s="12">
        <v>-10.831998653867391</v>
      </c>
    </row>
    <row r="4698" spans="46:49" x14ac:dyDescent="0.2">
      <c r="AT4698">
        <v>4691</v>
      </c>
      <c r="AU4698" s="12">
        <v>-7.4962374322584022</v>
      </c>
      <c r="AV4698" s="12">
        <v>-30.9834696851686</v>
      </c>
      <c r="AW4698" s="12">
        <v>-1.2573132350751235</v>
      </c>
    </row>
    <row r="4699" spans="46:49" x14ac:dyDescent="0.2">
      <c r="AT4699">
        <v>4692</v>
      </c>
      <c r="AU4699" s="12">
        <v>-2.615097448081797</v>
      </c>
      <c r="AV4699" s="12">
        <v>-0.65750329508443361</v>
      </c>
      <c r="AW4699" s="12">
        <v>27.13105180279431</v>
      </c>
    </row>
    <row r="4700" spans="46:49" x14ac:dyDescent="0.2">
      <c r="AT4700">
        <v>4693</v>
      </c>
      <c r="AU4700" s="12">
        <v>1.3382411017914584</v>
      </c>
      <c r="AV4700" s="12">
        <v>-9.0740191101535412</v>
      </c>
      <c r="AW4700" s="12">
        <v>6.234142317815131</v>
      </c>
    </row>
    <row r="4701" spans="46:49" x14ac:dyDescent="0.2">
      <c r="AT4701">
        <v>4694</v>
      </c>
      <c r="AU4701" s="12">
        <v>1.3874221015512669</v>
      </c>
      <c r="AV4701" s="12">
        <v>-16.931178314724779</v>
      </c>
      <c r="AW4701" s="12">
        <v>-20.405132702068137</v>
      </c>
    </row>
    <row r="4702" spans="46:49" x14ac:dyDescent="0.2">
      <c r="AT4702">
        <v>4695</v>
      </c>
      <c r="AU4702" s="12">
        <v>-5.7959297584488061</v>
      </c>
      <c r="AV4702" s="12">
        <v>5.576176547103973</v>
      </c>
      <c r="AW4702" s="12">
        <v>-60.856490915334973</v>
      </c>
    </row>
    <row r="4703" spans="46:49" x14ac:dyDescent="0.2">
      <c r="AT4703">
        <v>4696</v>
      </c>
      <c r="AU4703" s="12">
        <v>3.5668407028469615</v>
      </c>
      <c r="AV4703" s="12">
        <v>1.4621547828992383</v>
      </c>
      <c r="AW4703" s="12">
        <v>-12.568142252385179</v>
      </c>
    </row>
    <row r="4704" spans="46:49" x14ac:dyDescent="0.2">
      <c r="AT4704">
        <v>4697</v>
      </c>
      <c r="AU4704" s="12">
        <v>1.6047675391671283</v>
      </c>
      <c r="AV4704" s="12">
        <v>-54.458784398094743</v>
      </c>
      <c r="AW4704" s="12">
        <v>-17.916010492754552</v>
      </c>
    </row>
    <row r="4705" spans="46:49" x14ac:dyDescent="0.2">
      <c r="AT4705">
        <v>4698</v>
      </c>
      <c r="AU4705" s="12">
        <v>1.9064086583324471</v>
      </c>
      <c r="AV4705" s="12">
        <v>-0.72672470616140317</v>
      </c>
      <c r="AW4705" s="12">
        <v>-0.92902630874632453</v>
      </c>
    </row>
    <row r="4706" spans="46:49" x14ac:dyDescent="0.2">
      <c r="AT4706">
        <v>4699</v>
      </c>
      <c r="AU4706" s="12">
        <v>-1.8275652808762706</v>
      </c>
      <c r="AV4706" s="12">
        <v>7.4720506524953922</v>
      </c>
      <c r="AW4706" s="12">
        <v>-2.3398808598698571</v>
      </c>
    </row>
    <row r="4707" spans="46:49" x14ac:dyDescent="0.2">
      <c r="AT4707">
        <v>4700</v>
      </c>
      <c r="AU4707" s="12">
        <v>6.2862600746136117</v>
      </c>
      <c r="AV4707" s="12">
        <v>2.5176729209748312</v>
      </c>
      <c r="AW4707" s="12">
        <v>8.1798078418720284</v>
      </c>
    </row>
    <row r="4708" spans="46:49" x14ac:dyDescent="0.2">
      <c r="AT4708">
        <v>4701</v>
      </c>
      <c r="AU4708" s="12">
        <v>-6.0345220165892055</v>
      </c>
      <c r="AV4708" s="12">
        <v>-72.228563402115213</v>
      </c>
      <c r="AW4708" s="12">
        <v>-1.9085364992192408</v>
      </c>
    </row>
    <row r="4709" spans="46:49" x14ac:dyDescent="0.2">
      <c r="AT4709">
        <v>4702</v>
      </c>
      <c r="AU4709" s="12">
        <v>-1.6855724862808088</v>
      </c>
      <c r="AV4709" s="12">
        <v>4.1670010002128608</v>
      </c>
      <c r="AW4709" s="12">
        <v>26.256601505711881</v>
      </c>
    </row>
    <row r="4710" spans="46:49" x14ac:dyDescent="0.2">
      <c r="AT4710">
        <v>4703</v>
      </c>
      <c r="AU4710" s="12">
        <v>-1.087616649028379</v>
      </c>
      <c r="AV4710" s="12">
        <v>44.20902604439496</v>
      </c>
      <c r="AW4710" s="12">
        <v>1.0189902775301309</v>
      </c>
    </row>
    <row r="4711" spans="46:49" x14ac:dyDescent="0.2">
      <c r="AT4711">
        <v>4704</v>
      </c>
      <c r="AU4711" s="12">
        <v>2.9922917000949321</v>
      </c>
      <c r="AV4711" s="12">
        <v>-0.98043212187030315</v>
      </c>
      <c r="AW4711" s="12">
        <v>-30.124555504588489</v>
      </c>
    </row>
    <row r="4712" spans="46:49" x14ac:dyDescent="0.2">
      <c r="AT4712">
        <v>4705</v>
      </c>
      <c r="AU4712" s="12">
        <v>5.4040688409680397</v>
      </c>
      <c r="AV4712" s="12">
        <v>-1.538680768139747</v>
      </c>
      <c r="AW4712" s="12">
        <v>-5.4057400060415191</v>
      </c>
    </row>
    <row r="4713" spans="46:49" x14ac:dyDescent="0.2">
      <c r="AT4713">
        <v>4706</v>
      </c>
      <c r="AU4713" s="12">
        <v>-0.17317321903846217</v>
      </c>
      <c r="AV4713" s="12">
        <v>-8.727642012960338</v>
      </c>
      <c r="AW4713" s="12">
        <v>-4.4647016199676441</v>
      </c>
    </row>
    <row r="4714" spans="46:49" x14ac:dyDescent="0.2">
      <c r="AT4714">
        <v>4707</v>
      </c>
      <c r="AU4714" s="12">
        <v>2.7946493143163673</v>
      </c>
      <c r="AV4714" s="12">
        <v>-7.8411258254864373</v>
      </c>
      <c r="AW4714" s="12">
        <v>7.4373805135950102</v>
      </c>
    </row>
    <row r="4715" spans="46:49" x14ac:dyDescent="0.2">
      <c r="AT4715">
        <v>4708</v>
      </c>
      <c r="AU4715" s="12">
        <v>5.8986085725217032</v>
      </c>
      <c r="AV4715" s="12">
        <v>-36.615244649518459</v>
      </c>
      <c r="AW4715" s="12">
        <v>-8.6462807867144065</v>
      </c>
    </row>
    <row r="4716" spans="46:49" x14ac:dyDescent="0.2">
      <c r="AT4716">
        <v>4709</v>
      </c>
      <c r="AU4716" s="12">
        <v>5.6808092959093246</v>
      </c>
      <c r="AV4716" s="12">
        <v>-3.3099438334669036</v>
      </c>
      <c r="AW4716" s="12">
        <v>-22.106521706820406</v>
      </c>
    </row>
    <row r="4717" spans="46:49" x14ac:dyDescent="0.2">
      <c r="AT4717">
        <v>4710</v>
      </c>
      <c r="AU4717" s="12">
        <v>-4.3496993404080264</v>
      </c>
      <c r="AV4717" s="12">
        <v>8.8675404028475899</v>
      </c>
      <c r="AW4717" s="12">
        <v>-29.513341845488402</v>
      </c>
    </row>
    <row r="4718" spans="46:49" x14ac:dyDescent="0.2">
      <c r="AT4718">
        <v>4711</v>
      </c>
      <c r="AU4718" s="12">
        <v>3.4789574239563921</v>
      </c>
      <c r="AV4718" s="12">
        <v>-7.77300965926272</v>
      </c>
      <c r="AW4718" s="12">
        <v>-11.380705614693383</v>
      </c>
    </row>
    <row r="4719" spans="46:49" x14ac:dyDescent="0.2">
      <c r="AT4719">
        <v>4712</v>
      </c>
      <c r="AU4719" s="12">
        <v>-0.12261068116543293</v>
      </c>
      <c r="AV4719" s="12">
        <v>7.7906941885278078</v>
      </c>
      <c r="AW4719" s="12">
        <v>-29.786889369020454</v>
      </c>
    </row>
    <row r="4720" spans="46:49" x14ac:dyDescent="0.2">
      <c r="AT4720">
        <v>4713</v>
      </c>
      <c r="AU4720" s="12">
        <v>15.323197558067383</v>
      </c>
      <c r="AV4720" s="12">
        <v>-15.091639947911718</v>
      </c>
      <c r="AW4720" s="12">
        <v>3.4263586239703616</v>
      </c>
    </row>
    <row r="4721" spans="46:49" x14ac:dyDescent="0.2">
      <c r="AT4721">
        <v>4714</v>
      </c>
      <c r="AU4721" s="12">
        <v>-13.003489096478571</v>
      </c>
      <c r="AV4721" s="12">
        <v>-12.543357768520513</v>
      </c>
      <c r="AW4721" s="12">
        <v>4.7187188523855994</v>
      </c>
    </row>
    <row r="4722" spans="46:49" x14ac:dyDescent="0.2">
      <c r="AT4722">
        <v>4715</v>
      </c>
      <c r="AU4722" s="12">
        <v>-0.25201597502805101</v>
      </c>
      <c r="AV4722" s="12">
        <v>-1.836396503532701</v>
      </c>
      <c r="AW4722" s="12">
        <v>-1.2867871473271699</v>
      </c>
    </row>
    <row r="4723" spans="46:49" x14ac:dyDescent="0.2">
      <c r="AT4723">
        <v>4716</v>
      </c>
      <c r="AU4723" s="12">
        <v>-0.1541584945699391</v>
      </c>
      <c r="AV4723" s="12">
        <v>-16.745553751044113</v>
      </c>
      <c r="AW4723" s="12">
        <v>3.0081288931305954</v>
      </c>
    </row>
    <row r="4724" spans="46:49" x14ac:dyDescent="0.2">
      <c r="AT4724">
        <v>4717</v>
      </c>
      <c r="AU4724" s="12">
        <v>2.113691760727975</v>
      </c>
      <c r="AV4724" s="12">
        <v>-2.6349488566668207</v>
      </c>
      <c r="AW4724" s="12">
        <v>-26.248637755410172</v>
      </c>
    </row>
    <row r="4725" spans="46:49" x14ac:dyDescent="0.2">
      <c r="AT4725">
        <v>4718</v>
      </c>
      <c r="AU4725" s="12">
        <v>-1.3920391975737501</v>
      </c>
      <c r="AV4725" s="12">
        <v>-108.7233811484613</v>
      </c>
      <c r="AW4725" s="12">
        <v>-7.9400177746916825</v>
      </c>
    </row>
    <row r="4726" spans="46:49" x14ac:dyDescent="0.2">
      <c r="AT4726">
        <v>4719</v>
      </c>
      <c r="AU4726" s="12">
        <v>26.563578716139748</v>
      </c>
      <c r="AV4726" s="12">
        <v>-9.9089715680236701</v>
      </c>
      <c r="AW4726" s="12">
        <v>-3.6601133097972451</v>
      </c>
    </row>
    <row r="4727" spans="46:49" x14ac:dyDescent="0.2">
      <c r="AT4727">
        <v>4720</v>
      </c>
      <c r="AU4727" s="12">
        <v>-2.5124426417659107</v>
      </c>
      <c r="AV4727" s="12">
        <v>17.301214046238222</v>
      </c>
      <c r="AW4727" s="12">
        <v>0.16956889095749489</v>
      </c>
    </row>
    <row r="4728" spans="46:49" x14ac:dyDescent="0.2">
      <c r="AT4728">
        <v>4721</v>
      </c>
      <c r="AU4728" s="12">
        <v>-2.6423222634563595</v>
      </c>
      <c r="AV4728" s="12">
        <v>-18.987544722723456</v>
      </c>
      <c r="AW4728" s="12">
        <v>3.9103129547128259</v>
      </c>
    </row>
    <row r="4729" spans="46:49" x14ac:dyDescent="0.2">
      <c r="AT4729">
        <v>4722</v>
      </c>
      <c r="AU4729" s="12">
        <v>2.7036755729922006E-3</v>
      </c>
      <c r="AV4729" s="12">
        <v>-37.276008158178691</v>
      </c>
      <c r="AW4729" s="12">
        <v>9.3109191870789516</v>
      </c>
    </row>
    <row r="4730" spans="46:49" x14ac:dyDescent="0.2">
      <c r="AT4730">
        <v>4723</v>
      </c>
      <c r="AU4730" s="12">
        <v>1.7939755647621614</v>
      </c>
      <c r="AV4730" s="12">
        <v>-12.018161529836412</v>
      </c>
      <c r="AW4730" s="12">
        <v>15.15201946121131</v>
      </c>
    </row>
    <row r="4731" spans="46:49" x14ac:dyDescent="0.2">
      <c r="AT4731">
        <v>4724</v>
      </c>
      <c r="AU4731" s="12">
        <v>-11.380214550529182</v>
      </c>
      <c r="AV4731" s="12">
        <v>5.0715392477936874</v>
      </c>
      <c r="AW4731" s="12">
        <v>-60.545131986516751</v>
      </c>
    </row>
    <row r="4732" spans="46:49" x14ac:dyDescent="0.2">
      <c r="AT4732">
        <v>4725</v>
      </c>
      <c r="AU4732" s="12">
        <v>-9.1955522286957354</v>
      </c>
      <c r="AV4732" s="12">
        <v>-20.115510091913976</v>
      </c>
      <c r="AW4732" s="12">
        <v>-4.5688694686752402</v>
      </c>
    </row>
    <row r="4733" spans="46:49" x14ac:dyDescent="0.2">
      <c r="AT4733">
        <v>4726</v>
      </c>
      <c r="AU4733" s="12">
        <v>1.8421307424391538</v>
      </c>
      <c r="AV4733" s="12">
        <v>-9.2439486908871178</v>
      </c>
      <c r="AW4733" s="12">
        <v>-18.819127446437125</v>
      </c>
    </row>
    <row r="4734" spans="46:49" x14ac:dyDescent="0.2">
      <c r="AT4734">
        <v>4727</v>
      </c>
      <c r="AU4734" s="12">
        <v>4.1345995589462312</v>
      </c>
      <c r="AV4734" s="12">
        <v>-17.332837752451486</v>
      </c>
      <c r="AW4734" s="12">
        <v>-12.158194045165105</v>
      </c>
    </row>
    <row r="4735" spans="46:49" x14ac:dyDescent="0.2">
      <c r="AT4735">
        <v>4728</v>
      </c>
      <c r="AU4735" s="12">
        <v>2.1957533737619919</v>
      </c>
      <c r="AV4735" s="12">
        <v>33.315436323659299</v>
      </c>
      <c r="AW4735" s="12">
        <v>67.002563210763483</v>
      </c>
    </row>
    <row r="4736" spans="46:49" x14ac:dyDescent="0.2">
      <c r="AT4736">
        <v>4729</v>
      </c>
      <c r="AU4736" s="12">
        <v>-2.5024625586293423</v>
      </c>
      <c r="AV4736" s="12">
        <v>-6.4856098047253896</v>
      </c>
      <c r="AW4736" s="12">
        <v>-28.511969651620952</v>
      </c>
    </row>
    <row r="4737" spans="46:49" x14ac:dyDescent="0.2">
      <c r="AT4737">
        <v>4730</v>
      </c>
      <c r="AU4737" s="12">
        <v>-12.441182330704079</v>
      </c>
      <c r="AV4737" s="12">
        <v>4.3649777099633988</v>
      </c>
      <c r="AW4737" s="12">
        <v>5.5184903445724354</v>
      </c>
    </row>
    <row r="4738" spans="46:49" x14ac:dyDescent="0.2">
      <c r="AT4738">
        <v>4731</v>
      </c>
      <c r="AU4738" s="12">
        <v>3.6908030621982233</v>
      </c>
      <c r="AV4738" s="12">
        <v>23.073046596197386</v>
      </c>
      <c r="AW4738" s="12">
        <v>-14.595569958762566</v>
      </c>
    </row>
    <row r="4739" spans="46:49" x14ac:dyDescent="0.2">
      <c r="AT4739">
        <v>4732</v>
      </c>
      <c r="AU4739" s="12">
        <v>2.3128393586558968</v>
      </c>
      <c r="AV4739" s="12">
        <v>-13.172507072590248</v>
      </c>
      <c r="AW4739" s="12">
        <v>-17.060820617627286</v>
      </c>
    </row>
    <row r="4740" spans="46:49" x14ac:dyDescent="0.2">
      <c r="AT4740">
        <v>4733</v>
      </c>
      <c r="AU4740" s="12">
        <v>1.4135917596751839</v>
      </c>
      <c r="AV4740" s="12">
        <v>5.6650473811118962</v>
      </c>
      <c r="AW4740" s="12">
        <v>18.554860060588418</v>
      </c>
    </row>
    <row r="4741" spans="46:49" x14ac:dyDescent="0.2">
      <c r="AT4741">
        <v>4734</v>
      </c>
      <c r="AU4741" s="12">
        <v>-4.3738456075083123</v>
      </c>
      <c r="AV4741" s="12">
        <v>-3.9770749942810397</v>
      </c>
      <c r="AW4741" s="12">
        <v>20.256993989474886</v>
      </c>
    </row>
    <row r="4742" spans="46:49" x14ac:dyDescent="0.2">
      <c r="AT4742">
        <v>4735</v>
      </c>
      <c r="AU4742" s="12">
        <v>5.8660252844801439</v>
      </c>
      <c r="AV4742" s="12">
        <v>1.4965748333408575</v>
      </c>
      <c r="AW4742" s="12">
        <v>1.9296283741548486</v>
      </c>
    </row>
    <row r="4743" spans="46:49" x14ac:dyDescent="0.2">
      <c r="AT4743">
        <v>4736</v>
      </c>
      <c r="AU4743" s="12">
        <v>2.1050610091291579</v>
      </c>
      <c r="AV4743" s="12">
        <v>-2.5281419895954791</v>
      </c>
      <c r="AW4743" s="12">
        <v>-19.273194222498045</v>
      </c>
    </row>
    <row r="4744" spans="46:49" x14ac:dyDescent="0.2">
      <c r="AT4744">
        <v>4737</v>
      </c>
      <c r="AU4744" s="12">
        <v>-0.79424998257888291</v>
      </c>
      <c r="AV4744" s="12">
        <v>-4.4096791992871482</v>
      </c>
      <c r="AW4744" s="12">
        <v>12.399165583013335</v>
      </c>
    </row>
    <row r="4745" spans="46:49" x14ac:dyDescent="0.2">
      <c r="AT4745">
        <v>4738</v>
      </c>
      <c r="AU4745" s="12">
        <v>0.85684285031517105</v>
      </c>
      <c r="AV4745" s="12">
        <v>10.640237075580439</v>
      </c>
      <c r="AW4745" s="12">
        <v>-3.1422203048121657</v>
      </c>
    </row>
    <row r="4746" spans="46:49" x14ac:dyDescent="0.2">
      <c r="AT4746">
        <v>4739</v>
      </c>
      <c r="AU4746" s="12">
        <v>0.62483726453334487</v>
      </c>
      <c r="AV4746" s="12">
        <v>-4.997684157195736</v>
      </c>
      <c r="AW4746" s="12">
        <v>-21.244893722282043</v>
      </c>
    </row>
    <row r="4747" spans="46:49" x14ac:dyDescent="0.2">
      <c r="AT4747">
        <v>4740</v>
      </c>
      <c r="AU4747" s="12">
        <v>5.4134317235909455</v>
      </c>
      <c r="AV4747" s="12">
        <v>4.3980285116972304</v>
      </c>
      <c r="AW4747" s="12">
        <v>-12.739439494307359</v>
      </c>
    </row>
    <row r="4748" spans="46:49" x14ac:dyDescent="0.2">
      <c r="AT4748">
        <v>4741</v>
      </c>
      <c r="AU4748" s="12">
        <v>7.0088961002829242</v>
      </c>
      <c r="AV4748" s="12">
        <v>11.474667297316754</v>
      </c>
      <c r="AW4748" s="12">
        <v>-8.0503529130268632</v>
      </c>
    </row>
    <row r="4749" spans="46:49" x14ac:dyDescent="0.2">
      <c r="AT4749">
        <v>4742</v>
      </c>
      <c r="AU4749" s="12">
        <v>-2.3089965891245834</v>
      </c>
      <c r="AV4749" s="12">
        <v>-13.594096004553156</v>
      </c>
      <c r="AW4749" s="12">
        <v>-14.350406644458497</v>
      </c>
    </row>
    <row r="4750" spans="46:49" x14ac:dyDescent="0.2">
      <c r="AT4750">
        <v>4743</v>
      </c>
      <c r="AU4750" s="12">
        <v>-3.077000921937878</v>
      </c>
      <c r="AV4750" s="12">
        <v>-101.89450508141579</v>
      </c>
      <c r="AW4750" s="12">
        <v>5.7964396572876788</v>
      </c>
    </row>
    <row r="4751" spans="46:49" x14ac:dyDescent="0.2">
      <c r="AT4751">
        <v>4744</v>
      </c>
      <c r="AU4751" s="12">
        <v>0.1248654615564225</v>
      </c>
      <c r="AV4751" s="12">
        <v>-19.454248466250913</v>
      </c>
      <c r="AW4751" s="12">
        <v>-14.22168213110877</v>
      </c>
    </row>
    <row r="4752" spans="46:49" x14ac:dyDescent="0.2">
      <c r="AT4752">
        <v>4745</v>
      </c>
      <c r="AU4752" s="12">
        <v>3.2793925879205599</v>
      </c>
      <c r="AV4752" s="12">
        <v>1.8079366678418174</v>
      </c>
      <c r="AW4752" s="12">
        <v>10.028085888959296</v>
      </c>
    </row>
    <row r="4753" spans="46:49" x14ac:dyDescent="0.2">
      <c r="AT4753">
        <v>4746</v>
      </c>
      <c r="AU4753" s="12">
        <v>-4.9333814809932148</v>
      </c>
      <c r="AV4753" s="12">
        <v>27.208882972463787</v>
      </c>
      <c r="AW4753" s="12">
        <v>-36.832730203272128</v>
      </c>
    </row>
    <row r="4754" spans="46:49" x14ac:dyDescent="0.2">
      <c r="AT4754">
        <v>4747</v>
      </c>
      <c r="AU4754" s="12">
        <v>2.3455744798661056</v>
      </c>
      <c r="AV4754" s="12">
        <v>-22.08726846461904</v>
      </c>
      <c r="AW4754" s="12">
        <v>-73.019795486377177</v>
      </c>
    </row>
    <row r="4755" spans="46:49" x14ac:dyDescent="0.2">
      <c r="AT4755">
        <v>4748</v>
      </c>
      <c r="AU4755" s="12">
        <v>-15.896486020591405</v>
      </c>
      <c r="AV4755" s="12">
        <v>0.7792864925029418</v>
      </c>
      <c r="AW4755" s="12">
        <v>-20.33949486004299</v>
      </c>
    </row>
    <row r="4756" spans="46:49" x14ac:dyDescent="0.2">
      <c r="AT4756">
        <v>4749</v>
      </c>
      <c r="AU4756" s="12">
        <v>-0.22527352293619834</v>
      </c>
      <c r="AV4756" s="12">
        <v>-14.782017521823237</v>
      </c>
      <c r="AW4756" s="12">
        <v>-7.3101194815298713</v>
      </c>
    </row>
    <row r="4757" spans="46:49" x14ac:dyDescent="0.2">
      <c r="AT4757">
        <v>4750</v>
      </c>
      <c r="AU4757" s="12">
        <v>-3.637492008637933</v>
      </c>
      <c r="AV4757" s="12">
        <v>-31.878218677810999</v>
      </c>
      <c r="AW4757" s="12">
        <v>-8.3226188682879329E-2</v>
      </c>
    </row>
    <row r="4758" spans="46:49" x14ac:dyDescent="0.2">
      <c r="AT4758">
        <v>4751</v>
      </c>
      <c r="AU4758" s="12">
        <v>9.9861140013256175E-2</v>
      </c>
      <c r="AV4758" s="12">
        <v>17.959023999293318</v>
      </c>
      <c r="AW4758" s="12">
        <v>-7.6789106519719699</v>
      </c>
    </row>
    <row r="4759" spans="46:49" x14ac:dyDescent="0.2">
      <c r="AT4759">
        <v>4752</v>
      </c>
      <c r="AU4759" s="12">
        <v>-1.8529538676406809</v>
      </c>
      <c r="AV4759" s="12">
        <v>-21.460083352324073</v>
      </c>
      <c r="AW4759" s="12">
        <v>-8.0030176204135834</v>
      </c>
    </row>
    <row r="4760" spans="46:49" x14ac:dyDescent="0.2">
      <c r="AT4760">
        <v>4753</v>
      </c>
      <c r="AU4760" s="12">
        <v>0.4341973339599855</v>
      </c>
      <c r="AV4760" s="12">
        <v>-5.2171529017199987</v>
      </c>
      <c r="AW4760" s="12">
        <v>6.1861540918889535</v>
      </c>
    </row>
    <row r="4761" spans="46:49" x14ac:dyDescent="0.2">
      <c r="AT4761">
        <v>4754</v>
      </c>
      <c r="AU4761" s="12">
        <v>1.4276562684915051</v>
      </c>
      <c r="AV4761" s="12">
        <v>8.7224651588467026</v>
      </c>
      <c r="AW4761" s="12">
        <v>29.964924688393477</v>
      </c>
    </row>
    <row r="4762" spans="46:49" x14ac:dyDescent="0.2">
      <c r="AT4762">
        <v>4755</v>
      </c>
      <c r="AU4762" s="12">
        <v>-2.7732725720914004</v>
      </c>
      <c r="AV4762" s="12">
        <v>-3.7710857154203645</v>
      </c>
      <c r="AW4762" s="12">
        <v>17.870564577153662</v>
      </c>
    </row>
    <row r="4763" spans="46:49" x14ac:dyDescent="0.2">
      <c r="AT4763">
        <v>4756</v>
      </c>
      <c r="AU4763" s="12">
        <v>4.0133884965730076</v>
      </c>
      <c r="AV4763" s="12">
        <v>-16.006431613690065</v>
      </c>
      <c r="AW4763" s="12">
        <v>-6.2881897827756603</v>
      </c>
    </row>
    <row r="4764" spans="46:49" x14ac:dyDescent="0.2">
      <c r="AT4764">
        <v>4757</v>
      </c>
      <c r="AU4764" s="12">
        <v>-1.5222299498546852</v>
      </c>
      <c r="AV4764" s="12">
        <v>6.5957597999802786</v>
      </c>
      <c r="AW4764" s="12">
        <v>1.7529936708849805</v>
      </c>
    </row>
    <row r="4765" spans="46:49" x14ac:dyDescent="0.2">
      <c r="AT4765">
        <v>4758</v>
      </c>
      <c r="AU4765" s="12">
        <v>3.1251996046533388</v>
      </c>
      <c r="AV4765" s="12">
        <v>-4.4981604913313911</v>
      </c>
      <c r="AW4765" s="12">
        <v>-11.018106785946125</v>
      </c>
    </row>
    <row r="4766" spans="46:49" x14ac:dyDescent="0.2">
      <c r="AT4766">
        <v>4759</v>
      </c>
      <c r="AU4766" s="12">
        <v>-37.94517253678481</v>
      </c>
      <c r="AV4766" s="12">
        <v>3.2161265908945773</v>
      </c>
      <c r="AW4766" s="12">
        <v>-11.26229236434788</v>
      </c>
    </row>
    <row r="4767" spans="46:49" x14ac:dyDescent="0.2">
      <c r="AT4767">
        <v>4760</v>
      </c>
      <c r="AU4767" s="12">
        <v>5.5874006234693301</v>
      </c>
      <c r="AV4767" s="12">
        <v>-8.8987097358679765</v>
      </c>
      <c r="AW4767" s="12">
        <v>-70.352806110545373</v>
      </c>
    </row>
    <row r="4768" spans="46:49" x14ac:dyDescent="0.2">
      <c r="AT4768">
        <v>4761</v>
      </c>
      <c r="AU4768" s="12">
        <v>-1.3848272719849957</v>
      </c>
      <c r="AV4768" s="12">
        <v>27.628100867403052</v>
      </c>
      <c r="AW4768" s="12">
        <v>-3.9812946909772031</v>
      </c>
    </row>
    <row r="4769" spans="46:49" x14ac:dyDescent="0.2">
      <c r="AT4769">
        <v>4762</v>
      </c>
      <c r="AU4769" s="12">
        <v>4.6471108840367865</v>
      </c>
      <c r="AV4769" s="12">
        <v>4.4545177708582182</v>
      </c>
      <c r="AW4769" s="12">
        <v>-11.201590364734546</v>
      </c>
    </row>
    <row r="4770" spans="46:49" x14ac:dyDescent="0.2">
      <c r="AT4770">
        <v>4763</v>
      </c>
      <c r="AU4770" s="12">
        <v>7.0198796545035904</v>
      </c>
      <c r="AV4770" s="12">
        <v>-5.5560205001758893</v>
      </c>
      <c r="AW4770" s="12">
        <v>25.870507034719093</v>
      </c>
    </row>
    <row r="4771" spans="46:49" x14ac:dyDescent="0.2">
      <c r="AT4771">
        <v>4764</v>
      </c>
      <c r="AU4771" s="12">
        <v>1.7700425109189759</v>
      </c>
      <c r="AV4771" s="12">
        <v>-2.7108606302008558</v>
      </c>
      <c r="AW4771" s="12">
        <v>8.5831579091619297</v>
      </c>
    </row>
    <row r="4772" spans="46:49" x14ac:dyDescent="0.2">
      <c r="AT4772">
        <v>4765</v>
      </c>
      <c r="AU4772" s="12">
        <v>-2.5754514946742657</v>
      </c>
      <c r="AV4772" s="12">
        <v>28.822297365934833</v>
      </c>
      <c r="AW4772" s="12">
        <v>1.6857257344204111</v>
      </c>
    </row>
    <row r="4773" spans="46:49" x14ac:dyDescent="0.2">
      <c r="AT4773">
        <v>4766</v>
      </c>
      <c r="AU4773" s="12">
        <v>-0.46977226513292464</v>
      </c>
      <c r="AV4773" s="12">
        <v>-22.162390269122604</v>
      </c>
      <c r="AW4773" s="12">
        <v>-3.2638266294811711</v>
      </c>
    </row>
    <row r="4774" spans="46:49" x14ac:dyDescent="0.2">
      <c r="AT4774">
        <v>4767</v>
      </c>
      <c r="AU4774" s="12">
        <v>-0.72544658840842158</v>
      </c>
      <c r="AV4774" s="12">
        <v>14.541811543792372</v>
      </c>
      <c r="AW4774" s="12">
        <v>-2.6010050617295932</v>
      </c>
    </row>
    <row r="4775" spans="46:49" x14ac:dyDescent="0.2">
      <c r="AT4775">
        <v>4768</v>
      </c>
      <c r="AU4775" s="12">
        <v>0.73770173913621562</v>
      </c>
      <c r="AV4775" s="12">
        <v>-1.0533964129402977</v>
      </c>
      <c r="AW4775" s="12">
        <v>15.4068395637431</v>
      </c>
    </row>
    <row r="4776" spans="46:49" x14ac:dyDescent="0.2">
      <c r="AT4776">
        <v>4769</v>
      </c>
      <c r="AU4776" s="12">
        <v>4.1963469006468284</v>
      </c>
      <c r="AV4776" s="12">
        <v>12.294612084287451</v>
      </c>
      <c r="AW4776" s="12">
        <v>-4.8032960667740729</v>
      </c>
    </row>
    <row r="4777" spans="46:49" x14ac:dyDescent="0.2">
      <c r="AT4777">
        <v>4770</v>
      </c>
      <c r="AU4777" s="12">
        <v>-4.2534064129827023</v>
      </c>
      <c r="AV4777" s="12">
        <v>-8.9282639256267924</v>
      </c>
      <c r="AW4777" s="12">
        <v>-2.2816726924851567</v>
      </c>
    </row>
    <row r="4778" spans="46:49" x14ac:dyDescent="0.2">
      <c r="AT4778">
        <v>4771</v>
      </c>
      <c r="AU4778" s="12">
        <v>14.277578546279384</v>
      </c>
      <c r="AV4778" s="12">
        <v>-15.573174781861709</v>
      </c>
      <c r="AW4778" s="12">
        <v>-25.295243280838875</v>
      </c>
    </row>
    <row r="4779" spans="46:49" x14ac:dyDescent="0.2">
      <c r="AT4779">
        <v>4772</v>
      </c>
      <c r="AU4779" s="12">
        <v>-1.4185554730596672</v>
      </c>
      <c r="AV4779" s="12">
        <v>-12.929251498568066</v>
      </c>
      <c r="AW4779" s="12">
        <v>-12.163255817284472</v>
      </c>
    </row>
    <row r="4780" spans="46:49" x14ac:dyDescent="0.2">
      <c r="AT4780">
        <v>4773</v>
      </c>
      <c r="AU4780" s="12">
        <v>5.0433978507653192</v>
      </c>
      <c r="AV4780" s="12">
        <v>0.36450565521085354</v>
      </c>
      <c r="AW4780" s="12">
        <v>-13.402049340744183</v>
      </c>
    </row>
    <row r="4781" spans="46:49" x14ac:dyDescent="0.2">
      <c r="AT4781">
        <v>4774</v>
      </c>
      <c r="AU4781" s="12">
        <v>5.032327055930975</v>
      </c>
      <c r="AV4781" s="12">
        <v>-27.795562446812458</v>
      </c>
      <c r="AW4781" s="12">
        <v>-38.058624415956537</v>
      </c>
    </row>
    <row r="4782" spans="46:49" x14ac:dyDescent="0.2">
      <c r="AT4782">
        <v>4775</v>
      </c>
      <c r="AU4782" s="12">
        <v>-2.2063546630891069</v>
      </c>
      <c r="AV4782" s="12">
        <v>-25.205945997195226</v>
      </c>
      <c r="AW4782" s="12">
        <v>-22.040097089708663</v>
      </c>
    </row>
    <row r="4783" spans="46:49" x14ac:dyDescent="0.2">
      <c r="AT4783">
        <v>4776</v>
      </c>
      <c r="AU4783" s="12">
        <v>9.1239554512611374</v>
      </c>
      <c r="AV4783" s="12">
        <v>11.827238517917541</v>
      </c>
      <c r="AW4783" s="12">
        <v>-6.0518549791062366</v>
      </c>
    </row>
    <row r="4784" spans="46:49" x14ac:dyDescent="0.2">
      <c r="AT4784">
        <v>4777</v>
      </c>
      <c r="AU4784" s="12">
        <v>18.421559175041807</v>
      </c>
      <c r="AV4784" s="12">
        <v>-3.1798065204109269</v>
      </c>
      <c r="AW4784" s="12">
        <v>10.403489789512626</v>
      </c>
    </row>
    <row r="4785" spans="46:49" x14ac:dyDescent="0.2">
      <c r="AT4785">
        <v>4778</v>
      </c>
      <c r="AU4785" s="12">
        <v>5.5144140138542399</v>
      </c>
      <c r="AV4785" s="12">
        <v>-18.699548987922487</v>
      </c>
      <c r="AW4785" s="12">
        <v>23.472659339944663</v>
      </c>
    </row>
    <row r="4786" spans="46:49" x14ac:dyDescent="0.2">
      <c r="AT4786">
        <v>4779</v>
      </c>
      <c r="AU4786" s="12">
        <v>-2.893354348988121</v>
      </c>
      <c r="AV4786" s="12">
        <v>3.6041757773224181</v>
      </c>
      <c r="AW4786" s="12">
        <v>-17.024959021691856</v>
      </c>
    </row>
    <row r="4787" spans="46:49" x14ac:dyDescent="0.2">
      <c r="AT4787">
        <v>4780</v>
      </c>
      <c r="AU4787" s="12">
        <v>0.93498464129743175</v>
      </c>
      <c r="AV4787" s="12">
        <v>-28.714760480772409</v>
      </c>
      <c r="AW4787" s="12">
        <v>-13.806748053684665</v>
      </c>
    </row>
    <row r="4788" spans="46:49" x14ac:dyDescent="0.2">
      <c r="AT4788">
        <v>4781</v>
      </c>
      <c r="AU4788" s="12">
        <v>6.3483093681947862</v>
      </c>
      <c r="AV4788" s="12">
        <v>-12.065875351101614</v>
      </c>
      <c r="AW4788" s="12">
        <v>2.3362996948563346</v>
      </c>
    </row>
    <row r="4789" spans="46:49" x14ac:dyDescent="0.2">
      <c r="AT4789">
        <v>4782</v>
      </c>
      <c r="AU4789" s="12">
        <v>-1.249815855632437</v>
      </c>
      <c r="AV4789" s="12">
        <v>0.6522090026538051</v>
      </c>
      <c r="AW4789" s="12">
        <v>-3.7518336509843353</v>
      </c>
    </row>
    <row r="4790" spans="46:49" x14ac:dyDescent="0.2">
      <c r="AT4790">
        <v>4783</v>
      </c>
      <c r="AU4790" s="12">
        <v>1.034399983866978</v>
      </c>
      <c r="AV4790" s="12">
        <v>1.532086102703109</v>
      </c>
      <c r="AW4790" s="12">
        <v>-3.0268675091338211</v>
      </c>
    </row>
    <row r="4791" spans="46:49" x14ac:dyDescent="0.2">
      <c r="AT4791">
        <v>4784</v>
      </c>
      <c r="AU4791" s="12">
        <v>-2.2113256235754326</v>
      </c>
      <c r="AV4791" s="12">
        <v>50.87606377401201</v>
      </c>
      <c r="AW4791" s="12">
        <v>-39.442847469073016</v>
      </c>
    </row>
    <row r="4792" spans="46:49" x14ac:dyDescent="0.2">
      <c r="AT4792">
        <v>4785</v>
      </c>
      <c r="AU4792" s="12">
        <v>-3.5367652810610939</v>
      </c>
      <c r="AV4792" s="12">
        <v>-12.591029601726845</v>
      </c>
      <c r="AW4792" s="12">
        <v>-6.2499992692572182</v>
      </c>
    </row>
    <row r="4793" spans="46:49" x14ac:dyDescent="0.2">
      <c r="AT4793">
        <v>4786</v>
      </c>
      <c r="AU4793" s="12">
        <v>1.8985195211099477</v>
      </c>
      <c r="AV4793" s="12">
        <v>-11.087756840312386</v>
      </c>
      <c r="AW4793" s="12">
        <v>-58.533258120265998</v>
      </c>
    </row>
    <row r="4794" spans="46:49" x14ac:dyDescent="0.2">
      <c r="AT4794">
        <v>4787</v>
      </c>
      <c r="AU4794" s="12">
        <v>6.0852744759732804</v>
      </c>
      <c r="AV4794" s="12">
        <v>11.508365252349687</v>
      </c>
      <c r="AW4794" s="12">
        <v>-24.629532907057353</v>
      </c>
    </row>
    <row r="4795" spans="46:49" x14ac:dyDescent="0.2">
      <c r="AT4795">
        <v>4788</v>
      </c>
      <c r="AU4795" s="12">
        <v>-5.7461824553549397</v>
      </c>
      <c r="AV4795" s="12">
        <v>-5.3378992506003247</v>
      </c>
      <c r="AW4795" s="12">
        <v>-33.00060071163243</v>
      </c>
    </row>
    <row r="4796" spans="46:49" x14ac:dyDescent="0.2">
      <c r="AT4796">
        <v>4789</v>
      </c>
      <c r="AU4796" s="12">
        <v>5.7597794809765714</v>
      </c>
      <c r="AV4796" s="12">
        <v>1.327864187654852</v>
      </c>
      <c r="AW4796" s="12">
        <v>-27.487160359829826</v>
      </c>
    </row>
    <row r="4797" spans="46:49" x14ac:dyDescent="0.2">
      <c r="AT4797">
        <v>4790</v>
      </c>
      <c r="AU4797" s="12">
        <v>0.61089522635720006</v>
      </c>
      <c r="AV4797" s="12">
        <v>-9.3983042370354397</v>
      </c>
      <c r="AW4797" s="12">
        <v>0.84137565033517869</v>
      </c>
    </row>
    <row r="4798" spans="46:49" x14ac:dyDescent="0.2">
      <c r="AT4798">
        <v>4791</v>
      </c>
      <c r="AU4798" s="12">
        <v>0.4001055502744425</v>
      </c>
      <c r="AV4798" s="12">
        <v>-16.574115753356299</v>
      </c>
      <c r="AW4798" s="12">
        <v>-1.2117703217577793</v>
      </c>
    </row>
    <row r="4799" spans="46:49" x14ac:dyDescent="0.2">
      <c r="AT4799">
        <v>4792</v>
      </c>
      <c r="AU4799" s="12">
        <v>1.3876015941471664</v>
      </c>
      <c r="AV4799" s="12">
        <v>6.5549132503835388</v>
      </c>
      <c r="AW4799" s="12">
        <v>-2.0571931458199977</v>
      </c>
    </row>
    <row r="4800" spans="46:49" x14ac:dyDescent="0.2">
      <c r="AT4800">
        <v>4793</v>
      </c>
      <c r="AU4800" s="12">
        <v>5.3985199066484393</v>
      </c>
      <c r="AV4800" s="12">
        <v>-19.222080459252059</v>
      </c>
      <c r="AW4800" s="12">
        <v>-20.807622919938183</v>
      </c>
    </row>
    <row r="4801" spans="46:49" x14ac:dyDescent="0.2">
      <c r="AT4801">
        <v>4794</v>
      </c>
      <c r="AU4801" s="12">
        <v>6.4008487406012033</v>
      </c>
      <c r="AV4801" s="12">
        <v>2.1535173759676907</v>
      </c>
      <c r="AW4801" s="12">
        <v>-2.497361884576053</v>
      </c>
    </row>
    <row r="4802" spans="46:49" x14ac:dyDescent="0.2">
      <c r="AT4802">
        <v>4795</v>
      </c>
      <c r="AU4802" s="12">
        <v>-7.6596593115936438</v>
      </c>
      <c r="AV4802" s="12">
        <v>-0.29782502786042642</v>
      </c>
      <c r="AW4802" s="12">
        <v>-13.953285933475843</v>
      </c>
    </row>
    <row r="4803" spans="46:49" x14ac:dyDescent="0.2">
      <c r="AT4803">
        <v>4796</v>
      </c>
      <c r="AU4803" s="12">
        <v>5.6980626299781472</v>
      </c>
      <c r="AV4803" s="12">
        <v>-6.6778726815740059</v>
      </c>
      <c r="AW4803" s="12">
        <v>-2.1276186243868773</v>
      </c>
    </row>
    <row r="4804" spans="46:49" x14ac:dyDescent="0.2">
      <c r="AT4804">
        <v>4797</v>
      </c>
      <c r="AU4804" s="12">
        <v>0.83038613613847101</v>
      </c>
      <c r="AV4804" s="12">
        <v>-7.746536258438244</v>
      </c>
      <c r="AW4804" s="12">
        <v>-27.962232093378852</v>
      </c>
    </row>
    <row r="4805" spans="46:49" x14ac:dyDescent="0.2">
      <c r="AT4805">
        <v>4798</v>
      </c>
      <c r="AU4805" s="12">
        <v>-7.170979181759777</v>
      </c>
      <c r="AV4805" s="12">
        <v>-5.0746224427202407</v>
      </c>
      <c r="AW4805" s="12">
        <v>12.513195336326259</v>
      </c>
    </row>
    <row r="4806" spans="46:49" x14ac:dyDescent="0.2">
      <c r="AT4806">
        <v>4799</v>
      </c>
      <c r="AU4806" s="12">
        <v>2.5035708993875945</v>
      </c>
      <c r="AV4806" s="12">
        <v>-9.0072021412975225</v>
      </c>
      <c r="AW4806" s="12">
        <v>3.6620968399724534</v>
      </c>
    </row>
    <row r="4807" spans="46:49" x14ac:dyDescent="0.2">
      <c r="AT4807">
        <v>4800</v>
      </c>
      <c r="AU4807" s="12">
        <v>11.168472784837999</v>
      </c>
      <c r="AV4807" s="12">
        <v>-8.123155903519752</v>
      </c>
      <c r="AW4807" s="12">
        <v>-30.365181056935214</v>
      </c>
    </row>
    <row r="4808" spans="46:49" x14ac:dyDescent="0.2">
      <c r="AT4808">
        <v>4801</v>
      </c>
      <c r="AU4808" s="12">
        <v>4.0063824827010439</v>
      </c>
      <c r="AV4808" s="12">
        <v>-11.570167171316248</v>
      </c>
      <c r="AW4808" s="12">
        <v>26.315832951033634</v>
      </c>
    </row>
    <row r="4809" spans="46:49" x14ac:dyDescent="0.2">
      <c r="AT4809">
        <v>4802</v>
      </c>
      <c r="AU4809" s="12">
        <v>-7.1120196143587551</v>
      </c>
      <c r="AV4809" s="12">
        <v>-3.9166958949725648</v>
      </c>
      <c r="AW4809" s="12">
        <v>-6.973249949426533</v>
      </c>
    </row>
    <row r="4810" spans="46:49" x14ac:dyDescent="0.2">
      <c r="AT4810">
        <v>4803</v>
      </c>
      <c r="AU4810" s="12">
        <v>4.2483281482434512</v>
      </c>
      <c r="AV4810" s="12">
        <v>-3.6158511357143066</v>
      </c>
      <c r="AW4810" s="12">
        <v>12.643914660737863</v>
      </c>
    </row>
    <row r="4811" spans="46:49" x14ac:dyDescent="0.2">
      <c r="AT4811">
        <v>4804</v>
      </c>
      <c r="AU4811" s="12">
        <v>-5.3312331687923251</v>
      </c>
      <c r="AV4811" s="12">
        <v>-5.2839353156384732</v>
      </c>
      <c r="AW4811" s="12">
        <v>-12.213101719215919</v>
      </c>
    </row>
    <row r="4812" spans="46:49" x14ac:dyDescent="0.2">
      <c r="AT4812">
        <v>4805</v>
      </c>
      <c r="AU4812" s="12">
        <v>-18.328124840298251</v>
      </c>
      <c r="AV4812" s="12">
        <v>-53.895830592451119</v>
      </c>
      <c r="AW4812" s="12">
        <v>-4.1436662647268196</v>
      </c>
    </row>
    <row r="4813" spans="46:49" x14ac:dyDescent="0.2">
      <c r="AT4813">
        <v>4806</v>
      </c>
      <c r="AU4813" s="12">
        <v>-2.5250012062039469</v>
      </c>
      <c r="AV4813" s="12">
        <v>-61.327214191528867</v>
      </c>
      <c r="AW4813" s="12">
        <v>17.955824488228743</v>
      </c>
    </row>
    <row r="4814" spans="46:49" x14ac:dyDescent="0.2">
      <c r="AT4814">
        <v>4807</v>
      </c>
      <c r="AU4814" s="12">
        <v>6.1312057221132985</v>
      </c>
      <c r="AV4814" s="12">
        <v>2.0747521114356715</v>
      </c>
      <c r="AW4814" s="12">
        <v>-35.147666459022403</v>
      </c>
    </row>
    <row r="4815" spans="46:49" x14ac:dyDescent="0.2">
      <c r="AT4815">
        <v>4808</v>
      </c>
      <c r="AU4815" s="12">
        <v>0.55472770739754684</v>
      </c>
      <c r="AV4815" s="12">
        <v>1.4154575799209037</v>
      </c>
      <c r="AW4815" s="12">
        <v>-15.884601831759706</v>
      </c>
    </row>
    <row r="4816" spans="46:49" x14ac:dyDescent="0.2">
      <c r="AT4816">
        <v>4809</v>
      </c>
      <c r="AU4816" s="12">
        <v>10.811346833562697</v>
      </c>
      <c r="AV4816" s="12">
        <v>-15.980957486401595</v>
      </c>
      <c r="AW4816" s="12">
        <v>-26.766152303501762</v>
      </c>
    </row>
    <row r="4817" spans="46:49" x14ac:dyDescent="0.2">
      <c r="AT4817">
        <v>4810</v>
      </c>
      <c r="AU4817" s="12">
        <v>2.092774369470324</v>
      </c>
      <c r="AV4817" s="12">
        <v>2.8692863294474789</v>
      </c>
      <c r="AW4817" s="12">
        <v>-17.984298472563534</v>
      </c>
    </row>
    <row r="4818" spans="46:49" x14ac:dyDescent="0.2">
      <c r="AT4818">
        <v>4811</v>
      </c>
      <c r="AU4818" s="12">
        <v>0.60858110538226606</v>
      </c>
      <c r="AV4818" s="12">
        <v>15.532796204339672</v>
      </c>
      <c r="AW4818" s="12">
        <v>11.773615384834189</v>
      </c>
    </row>
    <row r="4819" spans="46:49" x14ac:dyDescent="0.2">
      <c r="AT4819">
        <v>4812</v>
      </c>
      <c r="AU4819" s="12">
        <v>3.2418190491493197</v>
      </c>
      <c r="AV4819" s="12">
        <v>27.036121599458827</v>
      </c>
      <c r="AW4819" s="12">
        <v>-8.9974584913226039</v>
      </c>
    </row>
    <row r="4820" spans="46:49" x14ac:dyDescent="0.2">
      <c r="AT4820">
        <v>4813</v>
      </c>
      <c r="AU4820" s="12">
        <v>-2.1305722545846599</v>
      </c>
      <c r="AV4820" s="12">
        <v>7.9966704964781004</v>
      </c>
      <c r="AW4820" s="12">
        <v>27.123601119675815</v>
      </c>
    </row>
    <row r="4821" spans="46:49" x14ac:dyDescent="0.2">
      <c r="AT4821">
        <v>4814</v>
      </c>
      <c r="AU4821" s="12">
        <v>-13.225186827234014</v>
      </c>
      <c r="AV4821" s="12">
        <v>0.58824905527364157</v>
      </c>
      <c r="AW4821" s="12">
        <v>-56.920130813652229</v>
      </c>
    </row>
    <row r="4822" spans="46:49" x14ac:dyDescent="0.2">
      <c r="AT4822">
        <v>4815</v>
      </c>
      <c r="AU4822" s="12">
        <v>-2.9515850014222567</v>
      </c>
      <c r="AV4822" s="12">
        <v>0.54379057736193781</v>
      </c>
      <c r="AW4822" s="12">
        <v>-31.850403855802682</v>
      </c>
    </row>
    <row r="4823" spans="46:49" x14ac:dyDescent="0.2">
      <c r="AT4823">
        <v>4816</v>
      </c>
      <c r="AU4823" s="12">
        <v>-4.4740678424360238</v>
      </c>
      <c r="AV4823" s="12">
        <v>-14.49822909181524</v>
      </c>
      <c r="AW4823" s="12">
        <v>-37.69525719003061</v>
      </c>
    </row>
    <row r="4824" spans="46:49" x14ac:dyDescent="0.2">
      <c r="AT4824">
        <v>4817</v>
      </c>
      <c r="AU4824" s="12">
        <v>-2.4933391383687789</v>
      </c>
      <c r="AV4824" s="12">
        <v>5.5212102286667779</v>
      </c>
      <c r="AW4824" s="12">
        <v>-16.004065174649906</v>
      </c>
    </row>
    <row r="4825" spans="46:49" x14ac:dyDescent="0.2">
      <c r="AT4825">
        <v>4818</v>
      </c>
      <c r="AU4825" s="12">
        <v>-0.15869792237007815</v>
      </c>
      <c r="AV4825" s="12">
        <v>-6.7320620080644611</v>
      </c>
      <c r="AW4825" s="12">
        <v>15.101919124879846</v>
      </c>
    </row>
    <row r="4826" spans="46:49" x14ac:dyDescent="0.2">
      <c r="AT4826">
        <v>4819</v>
      </c>
      <c r="AU4826" s="12">
        <v>1.6981929304865717</v>
      </c>
      <c r="AV4826" s="12">
        <v>13.468600920918064</v>
      </c>
      <c r="AW4826" s="12">
        <v>-12.079119898747379</v>
      </c>
    </row>
    <row r="4827" spans="46:49" x14ac:dyDescent="0.2">
      <c r="AT4827">
        <v>4820</v>
      </c>
      <c r="AU4827" s="12">
        <v>-5.3876517757448212</v>
      </c>
      <c r="AV4827" s="12">
        <v>-14.220827251634322</v>
      </c>
      <c r="AW4827" s="12">
        <v>9.8179896691622339</v>
      </c>
    </row>
    <row r="4828" spans="46:49" x14ac:dyDescent="0.2">
      <c r="AT4828">
        <v>4821</v>
      </c>
      <c r="AU4828" s="12">
        <v>5.6254299731441213</v>
      </c>
      <c r="AV4828" s="12">
        <v>5.9829101965121421</v>
      </c>
      <c r="AW4828" s="12">
        <v>-4.7363428948429664</v>
      </c>
    </row>
    <row r="4829" spans="46:49" x14ac:dyDescent="0.2">
      <c r="AT4829">
        <v>4822</v>
      </c>
      <c r="AU4829" s="12">
        <v>-5.4596396490280981</v>
      </c>
      <c r="AV4829" s="12">
        <v>17.433842846031798</v>
      </c>
      <c r="AW4829" s="12">
        <v>-1.9235355615659873</v>
      </c>
    </row>
    <row r="4830" spans="46:49" x14ac:dyDescent="0.2">
      <c r="AT4830">
        <v>4823</v>
      </c>
      <c r="AU4830" s="12">
        <v>-3.1881742927976289</v>
      </c>
      <c r="AV4830" s="12">
        <v>2.9795380878591478</v>
      </c>
      <c r="AW4830" s="12">
        <v>-14.285715128964666</v>
      </c>
    </row>
    <row r="4831" spans="46:49" x14ac:dyDescent="0.2">
      <c r="AT4831">
        <v>4824</v>
      </c>
      <c r="AU4831" s="12">
        <v>5.5096863827409894</v>
      </c>
      <c r="AV4831" s="12">
        <v>1.4164825015001561</v>
      </c>
      <c r="AW4831" s="12">
        <v>4.8738893222022091</v>
      </c>
    </row>
    <row r="4832" spans="46:49" x14ac:dyDescent="0.2">
      <c r="AT4832">
        <v>4825</v>
      </c>
      <c r="AU4832" s="12">
        <v>7.8331384196316476</v>
      </c>
      <c r="AV4832" s="12">
        <v>-4.1269644923090434</v>
      </c>
      <c r="AW4832" s="12">
        <v>-1.958436791773946</v>
      </c>
    </row>
    <row r="4833" spans="46:49" x14ac:dyDescent="0.2">
      <c r="AT4833">
        <v>4826</v>
      </c>
      <c r="AU4833" s="12">
        <v>13.276863490576249</v>
      </c>
      <c r="AV4833" s="12">
        <v>-26.840027349518198</v>
      </c>
      <c r="AW4833" s="12">
        <v>34.026493671668803</v>
      </c>
    </row>
    <row r="4834" spans="46:49" x14ac:dyDescent="0.2">
      <c r="AT4834">
        <v>4827</v>
      </c>
      <c r="AU4834" s="12">
        <v>-15.157976310759679</v>
      </c>
      <c r="AV4834" s="12">
        <v>-8.4519065213959781</v>
      </c>
      <c r="AW4834" s="12">
        <v>-15.015502614603614</v>
      </c>
    </row>
    <row r="4835" spans="46:49" x14ac:dyDescent="0.2">
      <c r="AT4835">
        <v>4828</v>
      </c>
      <c r="AU4835" s="12">
        <v>6.2080792936333085</v>
      </c>
      <c r="AV4835" s="12">
        <v>11.069207490128974</v>
      </c>
      <c r="AW4835" s="12">
        <v>6.7866761514621494</v>
      </c>
    </row>
    <row r="4836" spans="46:49" x14ac:dyDescent="0.2">
      <c r="AT4836">
        <v>4829</v>
      </c>
      <c r="AU4836" s="12">
        <v>13.575943254890419</v>
      </c>
      <c r="AV4836" s="12">
        <v>30.421144828799033</v>
      </c>
      <c r="AW4836" s="12">
        <v>-11.975658331584244</v>
      </c>
    </row>
    <row r="4837" spans="46:49" x14ac:dyDescent="0.2">
      <c r="AT4837">
        <v>4830</v>
      </c>
      <c r="AU4837" s="12">
        <v>1.6417830531094784</v>
      </c>
      <c r="AV4837" s="12">
        <v>-8.054780905391171</v>
      </c>
      <c r="AW4837" s="12">
        <v>0.89325421003377592</v>
      </c>
    </row>
    <row r="4838" spans="46:49" x14ac:dyDescent="0.2">
      <c r="AT4838">
        <v>4831</v>
      </c>
      <c r="AU4838" s="12">
        <v>-4.4075161315267931E-2</v>
      </c>
      <c r="AV4838" s="12">
        <v>-24.976298734754163</v>
      </c>
      <c r="AW4838" s="12">
        <v>-46.805166474037819</v>
      </c>
    </row>
    <row r="4839" spans="46:49" x14ac:dyDescent="0.2">
      <c r="AT4839">
        <v>4832</v>
      </c>
      <c r="AU4839" s="12">
        <v>-2.2203143895829927</v>
      </c>
      <c r="AV4839" s="12">
        <v>-3.0711716997103151</v>
      </c>
      <c r="AW4839" s="12">
        <v>-60.909070890243541</v>
      </c>
    </row>
    <row r="4840" spans="46:49" x14ac:dyDescent="0.2">
      <c r="AT4840">
        <v>4833</v>
      </c>
      <c r="AU4840" s="12">
        <v>2.5181289251089463</v>
      </c>
      <c r="AV4840" s="12">
        <v>-24.170480504738912</v>
      </c>
      <c r="AW4840" s="12">
        <v>13.507404601436907</v>
      </c>
    </row>
    <row r="4841" spans="46:49" x14ac:dyDescent="0.2">
      <c r="AT4841">
        <v>4834</v>
      </c>
      <c r="AU4841" s="12">
        <v>-0.22499031180545395</v>
      </c>
      <c r="AV4841" s="12">
        <v>-16.089315896492291</v>
      </c>
      <c r="AW4841" s="12">
        <v>-2.1458757091688976</v>
      </c>
    </row>
    <row r="4842" spans="46:49" x14ac:dyDescent="0.2">
      <c r="AT4842">
        <v>4835</v>
      </c>
      <c r="AU4842" s="12">
        <v>-0.10991219062264131</v>
      </c>
      <c r="AV4842" s="12">
        <v>-0.63524085854415624</v>
      </c>
      <c r="AW4842" s="12">
        <v>4.7298399041173731</v>
      </c>
    </row>
    <row r="4843" spans="46:49" x14ac:dyDescent="0.2">
      <c r="AT4843">
        <v>4836</v>
      </c>
      <c r="AU4843" s="12">
        <v>-3.0080829775739062</v>
      </c>
      <c r="AV4843" s="12">
        <v>-3.2624934639106895</v>
      </c>
      <c r="AW4843" s="12">
        <v>-16.982265685911308</v>
      </c>
    </row>
    <row r="4844" spans="46:49" x14ac:dyDescent="0.2">
      <c r="AT4844">
        <v>4837</v>
      </c>
      <c r="AU4844" s="12">
        <v>-6.8568238169706595</v>
      </c>
      <c r="AV4844" s="12">
        <v>10.671512445349599</v>
      </c>
      <c r="AW4844" s="12">
        <v>-36.127753672261505</v>
      </c>
    </row>
    <row r="4845" spans="46:49" x14ac:dyDescent="0.2">
      <c r="AT4845">
        <v>4838</v>
      </c>
      <c r="AU4845" s="12">
        <v>-2.7370953753030549</v>
      </c>
      <c r="AV4845" s="12">
        <v>18.813201158961963</v>
      </c>
      <c r="AW4845" s="12">
        <v>17.260643475184825</v>
      </c>
    </row>
    <row r="4846" spans="46:49" x14ac:dyDescent="0.2">
      <c r="AT4846">
        <v>4839</v>
      </c>
      <c r="AU4846" s="12">
        <v>1.2774162624474801</v>
      </c>
      <c r="AV4846" s="12">
        <v>-20.360349823032529</v>
      </c>
      <c r="AW4846" s="12">
        <v>-11.536187796014817</v>
      </c>
    </row>
    <row r="4847" spans="46:49" x14ac:dyDescent="0.2">
      <c r="AT4847">
        <v>4840</v>
      </c>
      <c r="AU4847" s="12">
        <v>4.0288140914380879</v>
      </c>
      <c r="AV4847" s="12">
        <v>2.916550407938566</v>
      </c>
      <c r="AW4847" s="12">
        <v>3.941824349898273</v>
      </c>
    </row>
    <row r="4848" spans="46:49" x14ac:dyDescent="0.2">
      <c r="AT4848">
        <v>4841</v>
      </c>
      <c r="AU4848" s="12">
        <v>-13.482513962724582</v>
      </c>
      <c r="AV4848" s="12">
        <v>-41.4151186316194</v>
      </c>
      <c r="AW4848" s="12">
        <v>-62.075423998389432</v>
      </c>
    </row>
    <row r="4849" spans="46:49" x14ac:dyDescent="0.2">
      <c r="AT4849">
        <v>4842</v>
      </c>
      <c r="AU4849" s="12">
        <v>6.6162630392244601</v>
      </c>
      <c r="AV4849" s="12">
        <v>-21.348032337326824</v>
      </c>
      <c r="AW4849" s="12">
        <v>14.230729383107427</v>
      </c>
    </row>
    <row r="4850" spans="46:49" x14ac:dyDescent="0.2">
      <c r="AT4850">
        <v>4843</v>
      </c>
      <c r="AU4850" s="12">
        <v>-11.051405519833542</v>
      </c>
      <c r="AV4850" s="12">
        <v>2.6132649783215038</v>
      </c>
      <c r="AW4850" s="12">
        <v>-50.085936567743673</v>
      </c>
    </row>
    <row r="4851" spans="46:49" x14ac:dyDescent="0.2">
      <c r="AT4851">
        <v>4844</v>
      </c>
      <c r="AU4851" s="12">
        <v>-3.9013606396877205</v>
      </c>
      <c r="AV4851" s="12">
        <v>-8.3100224418512134</v>
      </c>
      <c r="AW4851" s="12">
        <v>-15.159467512540004</v>
      </c>
    </row>
    <row r="4852" spans="46:49" x14ac:dyDescent="0.2">
      <c r="AT4852">
        <v>4845</v>
      </c>
      <c r="AU4852" s="12">
        <v>2.4592734926283888</v>
      </c>
      <c r="AV4852" s="12">
        <v>-19.389817264111688</v>
      </c>
      <c r="AW4852" s="12">
        <v>-6.8514107511328319</v>
      </c>
    </row>
    <row r="4853" spans="46:49" x14ac:dyDescent="0.2">
      <c r="AT4853">
        <v>4846</v>
      </c>
      <c r="AU4853" s="12">
        <v>-4.6966003282663937</v>
      </c>
      <c r="AV4853" s="12">
        <v>-2.5200900366935945</v>
      </c>
      <c r="AW4853" s="12">
        <v>42.142299978354458</v>
      </c>
    </row>
    <row r="4854" spans="46:49" x14ac:dyDescent="0.2">
      <c r="AT4854">
        <v>4847</v>
      </c>
      <c r="AU4854" s="12">
        <v>-2.8317115208114805</v>
      </c>
      <c r="AV4854" s="12">
        <v>3.6377872761757355</v>
      </c>
      <c r="AW4854" s="12">
        <v>4.2257665529568653</v>
      </c>
    </row>
    <row r="4855" spans="46:49" x14ac:dyDescent="0.2">
      <c r="AT4855">
        <v>4848</v>
      </c>
      <c r="AU4855" s="12">
        <v>2.9219886918272153</v>
      </c>
      <c r="AV4855" s="12">
        <v>6.0080896122680372</v>
      </c>
      <c r="AW4855" s="12">
        <v>-28.501321796477445</v>
      </c>
    </row>
    <row r="4856" spans="46:49" x14ac:dyDescent="0.2">
      <c r="AT4856">
        <v>4849</v>
      </c>
      <c r="AU4856" s="12">
        <v>-3.155843825960468</v>
      </c>
      <c r="AV4856" s="12">
        <v>9.6492753321298022</v>
      </c>
      <c r="AW4856" s="12">
        <v>-11.929115149642559</v>
      </c>
    </row>
    <row r="4857" spans="46:49" x14ac:dyDescent="0.2">
      <c r="AT4857">
        <v>4850</v>
      </c>
      <c r="AU4857" s="12">
        <v>3.4490643954191129</v>
      </c>
      <c r="AV4857" s="12">
        <v>14.369651550512547</v>
      </c>
      <c r="AW4857" s="12">
        <v>-3.9930194851771517</v>
      </c>
    </row>
    <row r="4858" spans="46:49" x14ac:dyDescent="0.2">
      <c r="AT4858">
        <v>4851</v>
      </c>
      <c r="AU4858" s="12">
        <v>2.0366296143668632</v>
      </c>
      <c r="AV4858" s="12">
        <v>-22.875599696062778</v>
      </c>
      <c r="AW4858" s="12">
        <v>-20.247507860132671</v>
      </c>
    </row>
    <row r="4859" spans="46:49" x14ac:dyDescent="0.2">
      <c r="AT4859">
        <v>4852</v>
      </c>
      <c r="AU4859" s="12">
        <v>0.47521858185060789</v>
      </c>
      <c r="AV4859" s="12">
        <v>11.474048083712514</v>
      </c>
      <c r="AW4859" s="12">
        <v>-10.239467120403745</v>
      </c>
    </row>
    <row r="4860" spans="46:49" x14ac:dyDescent="0.2">
      <c r="AT4860">
        <v>4853</v>
      </c>
      <c r="AU4860" s="12">
        <v>4.094121641621606</v>
      </c>
      <c r="AV4860" s="12">
        <v>0.88207083798503727</v>
      </c>
      <c r="AW4860" s="12">
        <v>-10.046054543822422</v>
      </c>
    </row>
    <row r="4861" spans="46:49" x14ac:dyDescent="0.2">
      <c r="AT4861">
        <v>4854</v>
      </c>
      <c r="AU4861" s="12">
        <v>4.5456035095920608</v>
      </c>
      <c r="AV4861" s="12">
        <v>4.0569455755391832</v>
      </c>
      <c r="AW4861" s="12">
        <v>-17.050420811680475</v>
      </c>
    </row>
    <row r="4862" spans="46:49" x14ac:dyDescent="0.2">
      <c r="AT4862">
        <v>4855</v>
      </c>
      <c r="AU4862" s="12">
        <v>0.76533683923315798</v>
      </c>
      <c r="AV4862" s="12">
        <v>-65.260315081397323</v>
      </c>
      <c r="AW4862" s="12">
        <v>-16.33762881057034</v>
      </c>
    </row>
    <row r="4863" spans="46:49" x14ac:dyDescent="0.2">
      <c r="AT4863">
        <v>4856</v>
      </c>
      <c r="AU4863" s="12">
        <v>0.75594726920808386</v>
      </c>
      <c r="AV4863" s="12">
        <v>-1.0931978808169813</v>
      </c>
      <c r="AW4863" s="12">
        <v>-7.4548271900191283</v>
      </c>
    </row>
    <row r="4864" spans="46:49" x14ac:dyDescent="0.2">
      <c r="AT4864">
        <v>4857</v>
      </c>
      <c r="AU4864" s="12">
        <v>-3.9238911774131982</v>
      </c>
      <c r="AV4864" s="12">
        <v>-74.843641608469923</v>
      </c>
      <c r="AW4864" s="12">
        <v>11.203581996845342</v>
      </c>
    </row>
    <row r="4865" spans="46:49" x14ac:dyDescent="0.2">
      <c r="AT4865">
        <v>4858</v>
      </c>
      <c r="AU4865" s="12">
        <v>0.84100188358651196</v>
      </c>
      <c r="AV4865" s="12">
        <v>-19.936333560581627</v>
      </c>
      <c r="AW4865" s="12">
        <v>-39.046259345237353</v>
      </c>
    </row>
    <row r="4866" spans="46:49" x14ac:dyDescent="0.2">
      <c r="AT4866">
        <v>4859</v>
      </c>
      <c r="AU4866" s="12">
        <v>1.2037080367499076</v>
      </c>
      <c r="AV4866" s="12">
        <v>-10.236251703861109</v>
      </c>
      <c r="AW4866" s="12">
        <v>-24.673457077008994</v>
      </c>
    </row>
    <row r="4867" spans="46:49" x14ac:dyDescent="0.2">
      <c r="AT4867">
        <v>4860</v>
      </c>
      <c r="AU4867" s="12">
        <v>-5.4008479179489166</v>
      </c>
      <c r="AV4867" s="12">
        <v>0.1867688541724358</v>
      </c>
      <c r="AW4867" s="12">
        <v>-6.2882039250230753E-2</v>
      </c>
    </row>
    <row r="4868" spans="46:49" x14ac:dyDescent="0.2">
      <c r="AT4868">
        <v>4861</v>
      </c>
      <c r="AU4868" s="12">
        <v>1.0043960144802901</v>
      </c>
      <c r="AV4868" s="12">
        <v>11.536935908787543</v>
      </c>
      <c r="AW4868" s="12">
        <v>5.9824880642924088</v>
      </c>
    </row>
    <row r="4869" spans="46:49" x14ac:dyDescent="0.2">
      <c r="AT4869">
        <v>4862</v>
      </c>
      <c r="AU4869" s="12">
        <v>-3.5501564742509966</v>
      </c>
      <c r="AV4869" s="12">
        <v>5.1448781605780791</v>
      </c>
      <c r="AW4869" s="12">
        <v>-16.016020655711177</v>
      </c>
    </row>
    <row r="4870" spans="46:49" x14ac:dyDescent="0.2">
      <c r="AT4870">
        <v>4863</v>
      </c>
      <c r="AU4870" s="12">
        <v>-4.3975956840422468</v>
      </c>
      <c r="AV4870" s="12">
        <v>5.5752560025666824</v>
      </c>
      <c r="AW4870" s="12">
        <v>-7.077973586230395</v>
      </c>
    </row>
    <row r="4871" spans="46:49" x14ac:dyDescent="0.2">
      <c r="AT4871">
        <v>4864</v>
      </c>
      <c r="AU4871" s="12">
        <v>-6.4156019179952297</v>
      </c>
      <c r="AV4871" s="12">
        <v>-24.234673143257606</v>
      </c>
      <c r="AW4871" s="12">
        <v>-27.220410591532918</v>
      </c>
    </row>
    <row r="4872" spans="46:49" x14ac:dyDescent="0.2">
      <c r="AT4872">
        <v>4865</v>
      </c>
      <c r="AU4872" s="12">
        <v>4.1365874329517256</v>
      </c>
      <c r="AV4872" s="12">
        <v>-4.0971986842377639</v>
      </c>
      <c r="AW4872" s="12">
        <v>-12.942529090245918</v>
      </c>
    </row>
    <row r="4873" spans="46:49" x14ac:dyDescent="0.2">
      <c r="AT4873">
        <v>4866</v>
      </c>
      <c r="AU4873" s="12">
        <v>2.3983838318718829</v>
      </c>
      <c r="AV4873" s="12">
        <v>33.758405706386924</v>
      </c>
      <c r="AW4873" s="12">
        <v>60.056763551747551</v>
      </c>
    </row>
    <row r="4874" spans="46:49" x14ac:dyDescent="0.2">
      <c r="AT4874">
        <v>4867</v>
      </c>
      <c r="AU4874" s="12">
        <v>1.2211906424806795</v>
      </c>
      <c r="AV4874" s="12">
        <v>-0.14399991076659746</v>
      </c>
      <c r="AW4874" s="12">
        <v>15.773280141991421</v>
      </c>
    </row>
    <row r="4875" spans="46:49" x14ac:dyDescent="0.2">
      <c r="AT4875">
        <v>4868</v>
      </c>
      <c r="AU4875" s="12">
        <v>4.1426306552491878</v>
      </c>
      <c r="AV4875" s="12">
        <v>8.9495621439607316</v>
      </c>
      <c r="AW4875" s="12">
        <v>-27.578812212796965</v>
      </c>
    </row>
    <row r="4876" spans="46:49" x14ac:dyDescent="0.2">
      <c r="AT4876">
        <v>4869</v>
      </c>
      <c r="AU4876" s="12">
        <v>1.0343109406785247</v>
      </c>
      <c r="AV4876" s="12">
        <v>-6.6195720515327414</v>
      </c>
      <c r="AW4876" s="12">
        <v>-5.9217910568361525</v>
      </c>
    </row>
    <row r="4877" spans="46:49" x14ac:dyDescent="0.2">
      <c r="AT4877">
        <v>4870</v>
      </c>
      <c r="AU4877" s="12">
        <v>-0.3790613777727051</v>
      </c>
      <c r="AV4877" s="12">
        <v>-8.1041949571421057</v>
      </c>
      <c r="AW4877" s="12">
        <v>-31.896241384039428</v>
      </c>
    </row>
    <row r="4878" spans="46:49" x14ac:dyDescent="0.2">
      <c r="AT4878">
        <v>4871</v>
      </c>
      <c r="AU4878" s="12">
        <v>-3.6659054451032462</v>
      </c>
      <c r="AV4878" s="12">
        <v>4.5047166310686357</v>
      </c>
      <c r="AW4878" s="12">
        <v>9.8648419687629492</v>
      </c>
    </row>
    <row r="4879" spans="46:49" x14ac:dyDescent="0.2">
      <c r="AT4879">
        <v>4872</v>
      </c>
      <c r="AU4879" s="12">
        <v>-9.6177122890058264</v>
      </c>
      <c r="AV4879" s="12">
        <v>-32.394323982308428</v>
      </c>
      <c r="AW4879" s="12">
        <v>-5.209489780651527</v>
      </c>
    </row>
    <row r="4880" spans="46:49" x14ac:dyDescent="0.2">
      <c r="AT4880">
        <v>4873</v>
      </c>
      <c r="AU4880" s="12">
        <v>2.7352248674838489</v>
      </c>
      <c r="AV4880" s="12">
        <v>-18.758856673229605</v>
      </c>
      <c r="AW4880" s="12">
        <v>-1.778026601276262</v>
      </c>
    </row>
    <row r="4881" spans="46:49" x14ac:dyDescent="0.2">
      <c r="AT4881">
        <v>4874</v>
      </c>
      <c r="AU4881" s="12">
        <v>-16.640062452210575</v>
      </c>
      <c r="AV4881" s="12">
        <v>-2.3715475657260834</v>
      </c>
      <c r="AW4881" s="12">
        <v>25.926264954393584</v>
      </c>
    </row>
    <row r="4882" spans="46:49" x14ac:dyDescent="0.2">
      <c r="AT4882">
        <v>4875</v>
      </c>
      <c r="AU4882" s="12">
        <v>-32.683367244653553</v>
      </c>
      <c r="AV4882" s="12">
        <v>7.0063547122498449</v>
      </c>
      <c r="AW4882" s="12">
        <v>-14.174499522676081</v>
      </c>
    </row>
    <row r="4883" spans="46:49" x14ac:dyDescent="0.2">
      <c r="AT4883">
        <v>4876</v>
      </c>
      <c r="AU4883" s="12">
        <v>-1.3648024610453695</v>
      </c>
      <c r="AV4883" s="12">
        <v>-26.498006432844168</v>
      </c>
      <c r="AW4883" s="12">
        <v>-70.274252130398679</v>
      </c>
    </row>
    <row r="4884" spans="46:49" x14ac:dyDescent="0.2">
      <c r="AT4884">
        <v>4877</v>
      </c>
      <c r="AU4884" s="12">
        <v>-0.84048783904837121</v>
      </c>
      <c r="AV4884" s="12">
        <v>3.1791845758762025</v>
      </c>
      <c r="AW4884" s="12">
        <v>3.5704738303311112</v>
      </c>
    </row>
    <row r="4885" spans="46:49" x14ac:dyDescent="0.2">
      <c r="AT4885">
        <v>4878</v>
      </c>
      <c r="AU4885" s="12">
        <v>0.76900819470257176</v>
      </c>
      <c r="AV4885" s="12">
        <v>10.506729087048472</v>
      </c>
      <c r="AW4885" s="12">
        <v>-20.000636802970995</v>
      </c>
    </row>
    <row r="4886" spans="46:49" x14ac:dyDescent="0.2">
      <c r="AT4886">
        <v>4879</v>
      </c>
      <c r="AU4886" s="12">
        <v>-2.6776053208507378</v>
      </c>
      <c r="AV4886" s="12">
        <v>-1.3490275723026439</v>
      </c>
      <c r="AW4886" s="12">
        <v>-19.003684767730551</v>
      </c>
    </row>
    <row r="4887" spans="46:49" x14ac:dyDescent="0.2">
      <c r="AT4887">
        <v>4880</v>
      </c>
      <c r="AU4887" s="12">
        <v>-14.815551580593068</v>
      </c>
      <c r="AV4887" s="12">
        <v>-7.8847680892942558</v>
      </c>
      <c r="AW4887" s="12">
        <v>-36.565189302910717</v>
      </c>
    </row>
    <row r="4888" spans="46:49" x14ac:dyDescent="0.2">
      <c r="AT4888">
        <v>4881</v>
      </c>
      <c r="AU4888" s="12">
        <v>-3.8301754599654689</v>
      </c>
      <c r="AV4888" s="12">
        <v>-4.5703088303720003</v>
      </c>
      <c r="AW4888" s="12">
        <v>-2.7653905941317434</v>
      </c>
    </row>
    <row r="4889" spans="46:49" x14ac:dyDescent="0.2">
      <c r="AT4889">
        <v>4882</v>
      </c>
      <c r="AU4889" s="12">
        <v>-0.38791292074469796</v>
      </c>
      <c r="AV4889" s="12">
        <v>-19.98088409696074</v>
      </c>
      <c r="AW4889" s="12">
        <v>-4.5545394044088923</v>
      </c>
    </row>
    <row r="4890" spans="46:49" x14ac:dyDescent="0.2">
      <c r="AT4890">
        <v>4883</v>
      </c>
      <c r="AU4890" s="12">
        <v>2.2707811404950293</v>
      </c>
      <c r="AV4890" s="12">
        <v>10.407121694799091</v>
      </c>
      <c r="AW4890" s="12">
        <v>-9.5302613818583559</v>
      </c>
    </row>
    <row r="4891" spans="46:49" x14ac:dyDescent="0.2">
      <c r="AT4891">
        <v>4884</v>
      </c>
      <c r="AU4891" s="12">
        <v>-9.9484289925808245</v>
      </c>
      <c r="AV4891" s="12">
        <v>-3.3441451235598061</v>
      </c>
      <c r="AW4891" s="12">
        <v>-3.9037034555371739</v>
      </c>
    </row>
    <row r="4892" spans="46:49" x14ac:dyDescent="0.2">
      <c r="AT4892">
        <v>4885</v>
      </c>
      <c r="AU4892" s="12">
        <v>2.6120250493628374</v>
      </c>
      <c r="AV4892" s="12">
        <v>9.9512336777521924</v>
      </c>
      <c r="AW4892" s="12">
        <v>-1.0594527408867846</v>
      </c>
    </row>
    <row r="4893" spans="46:49" x14ac:dyDescent="0.2">
      <c r="AT4893">
        <v>4886</v>
      </c>
      <c r="AU4893" s="12">
        <v>3.1879907072144782</v>
      </c>
      <c r="AV4893" s="12">
        <v>-12.32707854549596</v>
      </c>
      <c r="AW4893" s="12">
        <v>1.4492026502857651</v>
      </c>
    </row>
    <row r="4894" spans="46:49" x14ac:dyDescent="0.2">
      <c r="AT4894">
        <v>4887</v>
      </c>
      <c r="AU4894" s="12">
        <v>-9.9998308819469841</v>
      </c>
      <c r="AV4894" s="12">
        <v>-21.954082746578187</v>
      </c>
      <c r="AW4894" s="12">
        <v>-12.833551670916695</v>
      </c>
    </row>
    <row r="4895" spans="46:49" x14ac:dyDescent="0.2">
      <c r="AT4895">
        <v>4888</v>
      </c>
      <c r="AU4895" s="12">
        <v>-92.579597058091935</v>
      </c>
      <c r="AV4895" s="12">
        <v>1.5585831937661709</v>
      </c>
      <c r="AW4895" s="12">
        <v>18.053771194429864</v>
      </c>
    </row>
    <row r="4896" spans="46:49" x14ac:dyDescent="0.2">
      <c r="AT4896">
        <v>4889</v>
      </c>
      <c r="AU4896" s="12">
        <v>-3.0125445522996954</v>
      </c>
      <c r="AV4896" s="12">
        <v>2.7863803353360108</v>
      </c>
      <c r="AW4896" s="12">
        <v>-20.241430792365772</v>
      </c>
    </row>
    <row r="4897" spans="46:49" x14ac:dyDescent="0.2">
      <c r="AT4897">
        <v>4890</v>
      </c>
      <c r="AU4897" s="12">
        <v>-0.35713747070249091</v>
      </c>
      <c r="AV4897" s="12">
        <v>-4.8798212473262588</v>
      </c>
      <c r="AW4897" s="12">
        <v>-20.455686691493582</v>
      </c>
    </row>
    <row r="4898" spans="46:49" x14ac:dyDescent="0.2">
      <c r="AT4898">
        <v>4891</v>
      </c>
      <c r="AU4898" s="12">
        <v>-24.153810203665781</v>
      </c>
      <c r="AV4898" s="12">
        <v>17.94759498491149</v>
      </c>
      <c r="AW4898" s="12">
        <v>-11.93856118334639</v>
      </c>
    </row>
    <row r="4899" spans="46:49" x14ac:dyDescent="0.2">
      <c r="AT4899">
        <v>4892</v>
      </c>
      <c r="AU4899" s="12">
        <v>-5.2051790702175929</v>
      </c>
      <c r="AV4899" s="12">
        <v>-6.6405369782120482</v>
      </c>
      <c r="AW4899" s="12">
        <v>-21.59973620218241</v>
      </c>
    </row>
    <row r="4900" spans="46:49" x14ac:dyDescent="0.2">
      <c r="AT4900">
        <v>4893</v>
      </c>
      <c r="AU4900" s="12">
        <v>0.19341392019614931</v>
      </c>
      <c r="AV4900" s="12">
        <v>-3.7627598659017543</v>
      </c>
      <c r="AW4900" s="12">
        <v>-13.860062910664777</v>
      </c>
    </row>
    <row r="4901" spans="46:49" x14ac:dyDescent="0.2">
      <c r="AT4901">
        <v>4894</v>
      </c>
      <c r="AU4901" s="12">
        <v>-6.8477282244384092</v>
      </c>
      <c r="AV4901" s="12">
        <v>-78.164118261918816</v>
      </c>
      <c r="AW4901" s="12">
        <v>-27.415383404210903</v>
      </c>
    </row>
    <row r="4902" spans="46:49" x14ac:dyDescent="0.2">
      <c r="AT4902">
        <v>4895</v>
      </c>
      <c r="AU4902" s="12">
        <v>8.3760819556774901</v>
      </c>
      <c r="AV4902" s="12">
        <v>-2.4697565733060527</v>
      </c>
      <c r="AW4902" s="12">
        <v>-13.418921233719994</v>
      </c>
    </row>
    <row r="4903" spans="46:49" x14ac:dyDescent="0.2">
      <c r="AT4903">
        <v>4896</v>
      </c>
      <c r="AU4903" s="12">
        <v>-0.42482086297545224</v>
      </c>
      <c r="AV4903" s="12">
        <v>5.6582734106745249</v>
      </c>
      <c r="AW4903" s="12">
        <v>0.52053110294312888</v>
      </c>
    </row>
    <row r="4904" spans="46:49" x14ac:dyDescent="0.2">
      <c r="AT4904">
        <v>4897</v>
      </c>
      <c r="AU4904" s="12">
        <v>-6.7152231096812658</v>
      </c>
      <c r="AV4904" s="12">
        <v>-0.48193273739798592</v>
      </c>
      <c r="AW4904" s="12">
        <v>-18.772836913604731</v>
      </c>
    </row>
    <row r="4905" spans="46:49" x14ac:dyDescent="0.2">
      <c r="AT4905">
        <v>4898</v>
      </c>
      <c r="AU4905" s="12">
        <v>-2.0918678876591423</v>
      </c>
      <c r="AV4905" s="12">
        <v>5.7057712871449322</v>
      </c>
      <c r="AW4905" s="12">
        <v>21.181583511221774</v>
      </c>
    </row>
    <row r="4906" spans="46:49" x14ac:dyDescent="0.2">
      <c r="AT4906">
        <v>4899</v>
      </c>
      <c r="AU4906" s="12">
        <v>4.9548892183152047</v>
      </c>
      <c r="AV4906" s="12">
        <v>8.1669756293870961</v>
      </c>
      <c r="AW4906" s="12">
        <v>3.8983510250543527</v>
      </c>
    </row>
    <row r="4907" spans="46:49" x14ac:dyDescent="0.2">
      <c r="AT4907">
        <v>4900</v>
      </c>
      <c r="AU4907" s="12">
        <v>3.5533193963278076</v>
      </c>
      <c r="AV4907" s="12">
        <v>10.135663569198865</v>
      </c>
      <c r="AW4907" s="12">
        <v>-25.930899574347745</v>
      </c>
    </row>
    <row r="4908" spans="46:49" x14ac:dyDescent="0.2">
      <c r="AT4908">
        <v>4901</v>
      </c>
      <c r="AU4908" s="12">
        <v>1.7757053795599922</v>
      </c>
      <c r="AV4908" s="12">
        <v>7.3801132379880841</v>
      </c>
      <c r="AW4908" s="12">
        <v>9.7310330838720649</v>
      </c>
    </row>
    <row r="4909" spans="46:49" x14ac:dyDescent="0.2">
      <c r="AT4909">
        <v>4902</v>
      </c>
      <c r="AU4909" s="12">
        <v>-13.222914103016013</v>
      </c>
      <c r="AV4909" s="12">
        <v>-1.0446637050100123</v>
      </c>
      <c r="AW4909" s="12">
        <v>-28.378778627156059</v>
      </c>
    </row>
    <row r="4910" spans="46:49" x14ac:dyDescent="0.2">
      <c r="AT4910">
        <v>4903</v>
      </c>
      <c r="AU4910" s="12">
        <v>-5.1990406003171223</v>
      </c>
      <c r="AV4910" s="12">
        <v>-12.27246259670537</v>
      </c>
      <c r="AW4910" s="12">
        <v>-3.8616531415689939</v>
      </c>
    </row>
    <row r="4911" spans="46:49" x14ac:dyDescent="0.2">
      <c r="AT4911">
        <v>4904</v>
      </c>
      <c r="AU4911" s="12">
        <v>-7.1715568853395135</v>
      </c>
      <c r="AV4911" s="12">
        <v>-3.7906296666464141</v>
      </c>
      <c r="AW4911" s="12">
        <v>-5.2050984111257144</v>
      </c>
    </row>
    <row r="4912" spans="46:49" x14ac:dyDescent="0.2">
      <c r="AT4912">
        <v>4905</v>
      </c>
      <c r="AU4912" s="12">
        <v>-7.3644076627306267</v>
      </c>
      <c r="AV4912" s="12">
        <v>-1.1789820678881959</v>
      </c>
      <c r="AW4912" s="12">
        <v>6.1900943470398513</v>
      </c>
    </row>
    <row r="4913" spans="46:49" x14ac:dyDescent="0.2">
      <c r="AT4913">
        <v>4906</v>
      </c>
      <c r="AU4913" s="12">
        <v>7.1115782537267798</v>
      </c>
      <c r="AV4913" s="12">
        <v>-23.399492639585166</v>
      </c>
      <c r="AW4913" s="12">
        <v>-0.51379446313740484</v>
      </c>
    </row>
    <row r="4914" spans="46:49" x14ac:dyDescent="0.2">
      <c r="AT4914">
        <v>4907</v>
      </c>
      <c r="AU4914" s="12">
        <v>0.77601281305452652</v>
      </c>
      <c r="AV4914" s="12">
        <v>1.9571683815733427</v>
      </c>
      <c r="AW4914" s="12">
        <v>18.062255118576307</v>
      </c>
    </row>
    <row r="4915" spans="46:49" x14ac:dyDescent="0.2">
      <c r="AT4915">
        <v>4908</v>
      </c>
      <c r="AU4915" s="12">
        <v>-12.67562753156497</v>
      </c>
      <c r="AV4915" s="12">
        <v>-8.5717683455323535</v>
      </c>
      <c r="AW4915" s="12">
        <v>-8.2330138355594968</v>
      </c>
    </row>
    <row r="4916" spans="46:49" x14ac:dyDescent="0.2">
      <c r="AT4916">
        <v>4909</v>
      </c>
      <c r="AU4916" s="12">
        <v>-6.8945592648448999</v>
      </c>
      <c r="AV4916" s="12">
        <v>-14.104362241284493</v>
      </c>
      <c r="AW4916" s="12">
        <v>8.6456104495337804</v>
      </c>
    </row>
    <row r="4917" spans="46:49" x14ac:dyDescent="0.2">
      <c r="AT4917">
        <v>4910</v>
      </c>
      <c r="AU4917" s="12">
        <v>1.5756001442887142</v>
      </c>
      <c r="AV4917" s="12">
        <v>4.6759096955765109</v>
      </c>
      <c r="AW4917" s="12">
        <v>-5.9616959934473996</v>
      </c>
    </row>
    <row r="4918" spans="46:49" x14ac:dyDescent="0.2">
      <c r="AT4918">
        <v>4911</v>
      </c>
      <c r="AU4918" s="12">
        <v>-6.3158639101910312</v>
      </c>
      <c r="AV4918" s="12">
        <v>-22.930661950260784</v>
      </c>
      <c r="AW4918" s="12">
        <v>19.230310563625217</v>
      </c>
    </row>
    <row r="4919" spans="46:49" x14ac:dyDescent="0.2">
      <c r="AT4919">
        <v>4912</v>
      </c>
      <c r="AU4919" s="12">
        <v>-25.420143869023612</v>
      </c>
      <c r="AV4919" s="12">
        <v>-5.395083184200522</v>
      </c>
      <c r="AW4919" s="12">
        <v>-43.893510194928858</v>
      </c>
    </row>
    <row r="4920" spans="46:49" x14ac:dyDescent="0.2">
      <c r="AT4920">
        <v>4913</v>
      </c>
      <c r="AU4920" s="12">
        <v>-1.6524353933104245</v>
      </c>
      <c r="AV4920" s="12">
        <v>5.3242514512085117</v>
      </c>
      <c r="AW4920" s="12">
        <v>-3.0590877876581932</v>
      </c>
    </row>
    <row r="4921" spans="46:49" x14ac:dyDescent="0.2">
      <c r="AT4921">
        <v>4914</v>
      </c>
      <c r="AU4921" s="12">
        <v>5.4263413288661813</v>
      </c>
      <c r="AV4921" s="12">
        <v>6.8781728352478337</v>
      </c>
      <c r="AW4921" s="12">
        <v>-22.74569097592563</v>
      </c>
    </row>
    <row r="4922" spans="46:49" x14ac:dyDescent="0.2">
      <c r="AT4922">
        <v>4915</v>
      </c>
      <c r="AU4922" s="12">
        <v>-3.0583249035865125</v>
      </c>
      <c r="AV4922" s="12">
        <v>-3.0787056185165502</v>
      </c>
      <c r="AW4922" s="12">
        <v>-3.4790120946150767</v>
      </c>
    </row>
    <row r="4923" spans="46:49" x14ac:dyDescent="0.2">
      <c r="AT4923">
        <v>4916</v>
      </c>
      <c r="AU4923" s="12">
        <v>-1.8313567776002366</v>
      </c>
      <c r="AV4923" s="12">
        <v>8.1856989584491036</v>
      </c>
      <c r="AW4923" s="12">
        <v>-8.2009504865357705</v>
      </c>
    </row>
    <row r="4924" spans="46:49" x14ac:dyDescent="0.2">
      <c r="AT4924">
        <v>4917</v>
      </c>
      <c r="AU4924" s="12">
        <v>0.88624748460073011</v>
      </c>
      <c r="AV4924" s="12">
        <v>-8.0498087400375944</v>
      </c>
      <c r="AW4924" s="12">
        <v>-117.44642536324038</v>
      </c>
    </row>
    <row r="4925" spans="46:49" x14ac:dyDescent="0.2">
      <c r="AT4925">
        <v>4918</v>
      </c>
      <c r="AU4925" s="12">
        <v>6.4316540367998387</v>
      </c>
      <c r="AV4925" s="12">
        <v>-0.27510180021272718</v>
      </c>
      <c r="AW4925" s="12">
        <v>-20.863353307874583</v>
      </c>
    </row>
    <row r="4926" spans="46:49" x14ac:dyDescent="0.2">
      <c r="AT4926">
        <v>4919</v>
      </c>
      <c r="AU4926" s="12">
        <v>-1.3337433595389576</v>
      </c>
      <c r="AV4926" s="12">
        <v>-4.7132652812953122</v>
      </c>
      <c r="AW4926" s="12">
        <v>0.12957490064246757</v>
      </c>
    </row>
    <row r="4927" spans="46:49" x14ac:dyDescent="0.2">
      <c r="AT4927">
        <v>4920</v>
      </c>
      <c r="AU4927" s="12">
        <v>-0.50767853305409538</v>
      </c>
      <c r="AV4927" s="12">
        <v>-12.36309511483887</v>
      </c>
      <c r="AW4927" s="12">
        <v>9.4253930152124603</v>
      </c>
    </row>
    <row r="4928" spans="46:49" x14ac:dyDescent="0.2">
      <c r="AT4928">
        <v>4921</v>
      </c>
      <c r="AU4928" s="12">
        <v>2.4885064554404823</v>
      </c>
      <c r="AV4928" s="12">
        <v>-19.005213611238506</v>
      </c>
      <c r="AW4928" s="12">
        <v>7.7711366223944989</v>
      </c>
    </row>
    <row r="4929" spans="46:49" x14ac:dyDescent="0.2">
      <c r="AT4929">
        <v>4922</v>
      </c>
      <c r="AU4929" s="12">
        <v>2.8070871269456701</v>
      </c>
      <c r="AV4929" s="12">
        <v>-2.5489569610321454</v>
      </c>
      <c r="AW4929" s="12">
        <v>-5.4936689196413591</v>
      </c>
    </row>
    <row r="4930" spans="46:49" x14ac:dyDescent="0.2">
      <c r="AT4930">
        <v>4923</v>
      </c>
      <c r="AU4930" s="12">
        <v>-1.853005469206777</v>
      </c>
      <c r="AV4930" s="12">
        <v>9.6588829358768873</v>
      </c>
      <c r="AW4930" s="12">
        <v>4.0664242758615448</v>
      </c>
    </row>
    <row r="4931" spans="46:49" x14ac:dyDescent="0.2">
      <c r="AT4931">
        <v>4924</v>
      </c>
      <c r="AU4931" s="12">
        <v>4.4287798178951991</v>
      </c>
      <c r="AV4931" s="12">
        <v>2.988052864528072</v>
      </c>
      <c r="AW4931" s="12">
        <v>18.952243395484075</v>
      </c>
    </row>
    <row r="4932" spans="46:49" x14ac:dyDescent="0.2">
      <c r="AT4932">
        <v>4925</v>
      </c>
      <c r="AU4932" s="12">
        <v>-3.3399335609219034</v>
      </c>
      <c r="AV4932" s="12">
        <v>11.04884298838209</v>
      </c>
      <c r="AW4932" s="12">
        <v>-3.1570370547250612</v>
      </c>
    </row>
    <row r="4933" spans="46:49" x14ac:dyDescent="0.2">
      <c r="AT4933">
        <v>4926</v>
      </c>
      <c r="AU4933" s="12">
        <v>-0.48040332564808913</v>
      </c>
      <c r="AV4933" s="12">
        <v>-2.8109577543463695</v>
      </c>
      <c r="AW4933" s="12">
        <v>-8.2237822720664493</v>
      </c>
    </row>
    <row r="4934" spans="46:49" x14ac:dyDescent="0.2">
      <c r="AT4934">
        <v>4927</v>
      </c>
      <c r="AU4934" s="12">
        <v>1.5971036227566482</v>
      </c>
      <c r="AV4934" s="12">
        <v>0.22703662182161116</v>
      </c>
      <c r="AW4934" s="12">
        <v>-14.776617769768984</v>
      </c>
    </row>
    <row r="4935" spans="46:49" x14ac:dyDescent="0.2">
      <c r="AT4935">
        <v>4928</v>
      </c>
      <c r="AU4935" s="12">
        <v>6.9467266609825357E-2</v>
      </c>
      <c r="AV4935" s="12">
        <v>-5.0159095463834769</v>
      </c>
      <c r="AW4935" s="12">
        <v>-17.432484461968709</v>
      </c>
    </row>
    <row r="4936" spans="46:49" x14ac:dyDescent="0.2">
      <c r="AT4936">
        <v>4929</v>
      </c>
      <c r="AU4936" s="12">
        <v>-1.8028139694956384</v>
      </c>
      <c r="AV4936" s="12">
        <v>0.58512726993129849</v>
      </c>
      <c r="AW4936" s="12">
        <v>3.8013347207872901</v>
      </c>
    </row>
    <row r="4937" spans="46:49" x14ac:dyDescent="0.2">
      <c r="AT4937">
        <v>4930</v>
      </c>
      <c r="AU4937" s="12">
        <v>-4.4989905602652955</v>
      </c>
      <c r="AV4937" s="12">
        <v>-3.4269931801183899</v>
      </c>
      <c r="AW4937" s="12">
        <v>19.348678229763824</v>
      </c>
    </row>
    <row r="4938" spans="46:49" x14ac:dyDescent="0.2">
      <c r="AT4938">
        <v>4931</v>
      </c>
      <c r="AU4938" s="12">
        <v>5.1965157793462708</v>
      </c>
      <c r="AV4938" s="12">
        <v>11.90470672541041</v>
      </c>
      <c r="AW4938" s="12">
        <v>-4.1101593429198147</v>
      </c>
    </row>
    <row r="4939" spans="46:49" x14ac:dyDescent="0.2">
      <c r="AT4939">
        <v>4932</v>
      </c>
      <c r="AU4939" s="12">
        <v>-0.66369877017826095</v>
      </c>
      <c r="AV4939" s="12">
        <v>2.3612757215149722</v>
      </c>
      <c r="AW4939" s="12">
        <v>2.7154391835868239</v>
      </c>
    </row>
    <row r="4940" spans="46:49" x14ac:dyDescent="0.2">
      <c r="AT4940">
        <v>4933</v>
      </c>
      <c r="AU4940" s="12">
        <v>8.5455668005607688</v>
      </c>
      <c r="AV4940" s="12">
        <v>-3.4561159141757529</v>
      </c>
      <c r="AW4940" s="12">
        <v>-17.152288586013569</v>
      </c>
    </row>
    <row r="4941" spans="46:49" x14ac:dyDescent="0.2">
      <c r="AT4941">
        <v>4934</v>
      </c>
      <c r="AU4941" s="12">
        <v>2.4629657872437209</v>
      </c>
      <c r="AV4941" s="12">
        <v>-9.4875295008506839</v>
      </c>
      <c r="AW4941" s="12">
        <v>-28.267511212226175</v>
      </c>
    </row>
    <row r="4942" spans="46:49" x14ac:dyDescent="0.2">
      <c r="AT4942">
        <v>4935</v>
      </c>
      <c r="AU4942" s="12">
        <v>-27.939975233587543</v>
      </c>
      <c r="AV4942" s="12">
        <v>-16.177947408849807</v>
      </c>
      <c r="AW4942" s="12">
        <v>-27.843463358478981</v>
      </c>
    </row>
    <row r="4943" spans="46:49" x14ac:dyDescent="0.2">
      <c r="AT4943">
        <v>4936</v>
      </c>
      <c r="AU4943" s="12">
        <v>-8.2040972319189684</v>
      </c>
      <c r="AV4943" s="12">
        <v>-18.347883653261114</v>
      </c>
      <c r="AW4943" s="12">
        <v>-9.8456343326672719</v>
      </c>
    </row>
    <row r="4944" spans="46:49" x14ac:dyDescent="0.2">
      <c r="AT4944">
        <v>4937</v>
      </c>
      <c r="AU4944" s="12">
        <v>-0.83372499724501892</v>
      </c>
      <c r="AV4944" s="12">
        <v>5.4868203780846505</v>
      </c>
      <c r="AW4944" s="12">
        <v>-16.168577572134886</v>
      </c>
    </row>
    <row r="4945" spans="46:49" x14ac:dyDescent="0.2">
      <c r="AT4945">
        <v>4938</v>
      </c>
      <c r="AU4945" s="12">
        <v>1.9877716450121958</v>
      </c>
      <c r="AV4945" s="12">
        <v>-20.910757234323686</v>
      </c>
      <c r="AW4945" s="12">
        <v>-20.581017478486157</v>
      </c>
    </row>
    <row r="4946" spans="46:49" x14ac:dyDescent="0.2">
      <c r="AT4946">
        <v>4939</v>
      </c>
      <c r="AU4946" s="12">
        <v>2.4034574682330727</v>
      </c>
      <c r="AV4946" s="12">
        <v>-17.014386788722614</v>
      </c>
      <c r="AW4946" s="12">
        <v>39.977093779915315</v>
      </c>
    </row>
    <row r="4947" spans="46:49" x14ac:dyDescent="0.2">
      <c r="AT4947">
        <v>4940</v>
      </c>
      <c r="AU4947" s="12">
        <v>9.8477143288366514E-2</v>
      </c>
      <c r="AV4947" s="12">
        <v>-5.160801710275627</v>
      </c>
      <c r="AW4947" s="12">
        <v>-9.3201355228295135</v>
      </c>
    </row>
    <row r="4948" spans="46:49" x14ac:dyDescent="0.2">
      <c r="AT4948">
        <v>4941</v>
      </c>
      <c r="AU4948" s="12">
        <v>-3.855903880219171</v>
      </c>
      <c r="AV4948" s="12">
        <v>-13.742414379453288</v>
      </c>
      <c r="AW4948" s="12">
        <v>-5.0917678038961602</v>
      </c>
    </row>
    <row r="4949" spans="46:49" x14ac:dyDescent="0.2">
      <c r="AT4949">
        <v>4942</v>
      </c>
      <c r="AU4949" s="12">
        <v>9.8693062258180682</v>
      </c>
      <c r="AV4949" s="12">
        <v>-10.290735851366396</v>
      </c>
      <c r="AW4949" s="12">
        <v>-11.157491996116841</v>
      </c>
    </row>
    <row r="4950" spans="46:49" x14ac:dyDescent="0.2">
      <c r="AT4950">
        <v>4943</v>
      </c>
      <c r="AU4950" s="12">
        <v>-5.7958825384357651</v>
      </c>
      <c r="AV4950" s="12">
        <v>-17.150150555825419</v>
      </c>
      <c r="AW4950" s="12">
        <v>-14.332873163946347</v>
      </c>
    </row>
    <row r="4951" spans="46:49" x14ac:dyDescent="0.2">
      <c r="AT4951">
        <v>4944</v>
      </c>
      <c r="AU4951" s="12">
        <v>-0.59772525260751652</v>
      </c>
      <c r="AV4951" s="12">
        <v>-1.9684163480587842</v>
      </c>
      <c r="AW4951" s="12">
        <v>-19.89810645240965</v>
      </c>
    </row>
    <row r="4952" spans="46:49" x14ac:dyDescent="0.2">
      <c r="AT4952">
        <v>4945</v>
      </c>
      <c r="AU4952" s="12">
        <v>6.05013989064655</v>
      </c>
      <c r="AV4952" s="12">
        <v>-20.127932983675915</v>
      </c>
      <c r="AW4952" s="12">
        <v>-6.5648353355112077</v>
      </c>
    </row>
    <row r="4953" spans="46:49" x14ac:dyDescent="0.2">
      <c r="AT4953">
        <v>4946</v>
      </c>
      <c r="AU4953" s="12">
        <v>-3.8312837143300511</v>
      </c>
      <c r="AV4953" s="12">
        <v>-4.2006633820507613</v>
      </c>
      <c r="AW4953" s="12">
        <v>-1.1544664338667718</v>
      </c>
    </row>
    <row r="4954" spans="46:49" x14ac:dyDescent="0.2">
      <c r="AT4954">
        <v>4947</v>
      </c>
      <c r="AU4954" s="12">
        <v>4.2584874931507324</v>
      </c>
      <c r="AV4954" s="12">
        <v>-17.060972194249342</v>
      </c>
      <c r="AW4954" s="12">
        <v>-34.301149130240823</v>
      </c>
    </row>
    <row r="4955" spans="46:49" x14ac:dyDescent="0.2">
      <c r="AT4955">
        <v>4948</v>
      </c>
      <c r="AU4955" s="12">
        <v>4.6626922936343256</v>
      </c>
      <c r="AV4955" s="12">
        <v>-39.071151396918545</v>
      </c>
      <c r="AW4955" s="12">
        <v>-2.0747076282052217</v>
      </c>
    </row>
    <row r="4956" spans="46:49" x14ac:dyDescent="0.2">
      <c r="AT4956">
        <v>4949</v>
      </c>
      <c r="AU4956" s="12">
        <v>3.9258683549563407</v>
      </c>
      <c r="AV4956" s="12">
        <v>10.698750566289407</v>
      </c>
      <c r="AW4956" s="12">
        <v>-12.216916309930252</v>
      </c>
    </row>
    <row r="4957" spans="46:49" x14ac:dyDescent="0.2">
      <c r="AT4957">
        <v>4950</v>
      </c>
      <c r="AU4957" s="12">
        <v>4.5855162893693624</v>
      </c>
      <c r="AV4957" s="12">
        <v>2.4006708973141229</v>
      </c>
      <c r="AW4957" s="12">
        <v>6.662853357809273</v>
      </c>
    </row>
    <row r="4958" spans="46:49" x14ac:dyDescent="0.2">
      <c r="AT4958">
        <v>4951</v>
      </c>
      <c r="AU4958" s="12">
        <v>13.436773170298553</v>
      </c>
      <c r="AV4958" s="12">
        <v>-46.648149823236494</v>
      </c>
      <c r="AW4958" s="12">
        <v>1.1568495752777816</v>
      </c>
    </row>
    <row r="4959" spans="46:49" x14ac:dyDescent="0.2">
      <c r="AT4959">
        <v>4952</v>
      </c>
      <c r="AU4959" s="12">
        <v>2.406715362941743</v>
      </c>
      <c r="AV4959" s="12">
        <v>3.7510981800528373</v>
      </c>
      <c r="AW4959" s="12">
        <v>-16.558709072107348</v>
      </c>
    </row>
    <row r="4960" spans="46:49" x14ac:dyDescent="0.2">
      <c r="AT4960">
        <v>4953</v>
      </c>
      <c r="AU4960" s="12">
        <v>-2.8177207678811071</v>
      </c>
      <c r="AV4960" s="12">
        <v>5.4540887574201822</v>
      </c>
      <c r="AW4960" s="12">
        <v>-11.401094517176841</v>
      </c>
    </row>
    <row r="4961" spans="46:49" x14ac:dyDescent="0.2">
      <c r="AT4961">
        <v>4954</v>
      </c>
      <c r="AU4961" s="12">
        <v>-1.7962659812099016</v>
      </c>
      <c r="AV4961" s="12">
        <v>-17.83605451539718</v>
      </c>
      <c r="AW4961" s="12">
        <v>6.2885883973773709</v>
      </c>
    </row>
    <row r="4962" spans="46:49" x14ac:dyDescent="0.2">
      <c r="AT4962">
        <v>4955</v>
      </c>
      <c r="AU4962" s="12">
        <v>5.6437336221013474</v>
      </c>
      <c r="AV4962" s="12">
        <v>-6.7429835397471347</v>
      </c>
      <c r="AW4962" s="12">
        <v>-9.5827422766287711</v>
      </c>
    </row>
    <row r="4963" spans="46:49" x14ac:dyDescent="0.2">
      <c r="AT4963">
        <v>4956</v>
      </c>
      <c r="AU4963" s="12">
        <v>3.055774096182565</v>
      </c>
      <c r="AV4963" s="12">
        <v>-32.090651615433984</v>
      </c>
      <c r="AW4963" s="12">
        <v>-54.423668109150363</v>
      </c>
    </row>
    <row r="4964" spans="46:49" x14ac:dyDescent="0.2">
      <c r="AT4964">
        <v>4957</v>
      </c>
      <c r="AU4964" s="12">
        <v>-1.3599112378262761</v>
      </c>
      <c r="AV4964" s="12">
        <v>3.4783285021347559</v>
      </c>
      <c r="AW4964" s="12">
        <v>-6.6648025823509514</v>
      </c>
    </row>
    <row r="4965" spans="46:49" x14ac:dyDescent="0.2">
      <c r="AT4965">
        <v>4958</v>
      </c>
      <c r="AU4965" s="12">
        <v>5.6904357147706766E-2</v>
      </c>
      <c r="AV4965" s="12">
        <v>-4.8555521645898114</v>
      </c>
      <c r="AW4965" s="12">
        <v>11.921225233951608</v>
      </c>
    </row>
    <row r="4966" spans="46:49" x14ac:dyDescent="0.2">
      <c r="AT4966">
        <v>4959</v>
      </c>
      <c r="AU4966" s="12">
        <v>-8.4622815872208719</v>
      </c>
      <c r="AV4966" s="12">
        <v>5.8640068863573092</v>
      </c>
      <c r="AW4966" s="12">
        <v>2.361828636190725</v>
      </c>
    </row>
    <row r="4967" spans="46:49" x14ac:dyDescent="0.2">
      <c r="AT4967">
        <v>4960</v>
      </c>
      <c r="AU4967" s="12">
        <v>-10.573177815670567</v>
      </c>
      <c r="AV4967" s="12">
        <v>-18.350057533201522</v>
      </c>
      <c r="AW4967" s="12">
        <v>-20.932390340628405</v>
      </c>
    </row>
    <row r="4968" spans="46:49" x14ac:dyDescent="0.2">
      <c r="AT4968">
        <v>4961</v>
      </c>
      <c r="AU4968" s="12">
        <v>2.1206263968208936</v>
      </c>
      <c r="AV4968" s="12">
        <v>46.111423905519956</v>
      </c>
      <c r="AW4968" s="12">
        <v>-8.8231028169182846</v>
      </c>
    </row>
    <row r="4969" spans="46:49" x14ac:dyDescent="0.2">
      <c r="AT4969">
        <v>4962</v>
      </c>
      <c r="AU4969" s="12">
        <v>-2.3013437564250983</v>
      </c>
      <c r="AV4969" s="12">
        <v>-5.3903111100678949</v>
      </c>
      <c r="AW4969" s="12">
        <v>11.105733831870509</v>
      </c>
    </row>
    <row r="4970" spans="46:49" x14ac:dyDescent="0.2">
      <c r="AT4970">
        <v>4963</v>
      </c>
      <c r="AU4970" s="12">
        <v>-6.4322806263794474</v>
      </c>
      <c r="AV4970" s="12">
        <v>-5.8853401663323659</v>
      </c>
      <c r="AW4970" s="12">
        <v>-14.755086177121623</v>
      </c>
    </row>
    <row r="4971" spans="46:49" x14ac:dyDescent="0.2">
      <c r="AT4971">
        <v>4964</v>
      </c>
      <c r="AU4971" s="12">
        <v>3.564764162333891</v>
      </c>
      <c r="AV4971" s="12">
        <v>-16.442881051938635</v>
      </c>
      <c r="AW4971" s="12">
        <v>-13.942428942138328</v>
      </c>
    </row>
    <row r="4972" spans="46:49" x14ac:dyDescent="0.2">
      <c r="AT4972">
        <v>4965</v>
      </c>
      <c r="AU4972" s="12">
        <v>-3.5451444679106632</v>
      </c>
      <c r="AV4972" s="12">
        <v>9.6063618947013278</v>
      </c>
      <c r="AW4972" s="12">
        <v>-1.09251907457217</v>
      </c>
    </row>
    <row r="4973" spans="46:49" x14ac:dyDescent="0.2">
      <c r="AT4973">
        <v>4966</v>
      </c>
      <c r="AU4973" s="12">
        <v>11.098176934437969</v>
      </c>
      <c r="AV4973" s="12">
        <v>-24.74991758199322</v>
      </c>
      <c r="AW4973" s="12">
        <v>21.978601482620224</v>
      </c>
    </row>
    <row r="4974" spans="46:49" x14ac:dyDescent="0.2">
      <c r="AT4974">
        <v>4967</v>
      </c>
      <c r="AU4974" s="12">
        <v>-1.2230668450462419</v>
      </c>
      <c r="AV4974" s="12">
        <v>-6.7132534995062407</v>
      </c>
      <c r="AW4974" s="12">
        <v>-7.8757590659323853</v>
      </c>
    </row>
    <row r="4975" spans="46:49" x14ac:dyDescent="0.2">
      <c r="AT4975">
        <v>4968</v>
      </c>
      <c r="AU4975" s="12">
        <v>-6.7168694555445949</v>
      </c>
      <c r="AV4975" s="12">
        <v>-17.153201854656277</v>
      </c>
      <c r="AW4975" s="12">
        <v>9.0651463639015741</v>
      </c>
    </row>
    <row r="4976" spans="46:49" x14ac:dyDescent="0.2">
      <c r="AT4976">
        <v>4969</v>
      </c>
      <c r="AU4976" s="12">
        <v>-3.9985708147212979</v>
      </c>
      <c r="AV4976" s="12">
        <v>0.40700320619774499</v>
      </c>
      <c r="AW4976" s="12">
        <v>3.9049778403298054</v>
      </c>
    </row>
    <row r="4977" spans="46:49" x14ac:dyDescent="0.2">
      <c r="AT4977">
        <v>4970</v>
      </c>
      <c r="AU4977" s="12">
        <v>0.41809177163562583</v>
      </c>
      <c r="AV4977" s="12">
        <v>-0.77746834968901291</v>
      </c>
      <c r="AW4977" s="12">
        <v>-3.9085488718353694</v>
      </c>
    </row>
    <row r="4978" spans="46:49" x14ac:dyDescent="0.2">
      <c r="AT4978">
        <v>4971</v>
      </c>
      <c r="AU4978" s="12">
        <v>-8.7937309138948603</v>
      </c>
      <c r="AV4978" s="12">
        <v>19.99260481630667</v>
      </c>
      <c r="AW4978" s="12">
        <v>12.254427171486288</v>
      </c>
    </row>
    <row r="4979" spans="46:49" x14ac:dyDescent="0.2">
      <c r="AT4979">
        <v>4972</v>
      </c>
      <c r="AU4979" s="12">
        <v>-1.8547446416521758</v>
      </c>
      <c r="AV4979" s="12">
        <v>4.8789387770978943</v>
      </c>
      <c r="AW4979" s="12">
        <v>15.785558231642506</v>
      </c>
    </row>
    <row r="4980" spans="46:49" x14ac:dyDescent="0.2">
      <c r="AT4980">
        <v>4973</v>
      </c>
      <c r="AU4980" s="12">
        <v>-7.0686839916862612</v>
      </c>
      <c r="AV4980" s="12">
        <v>-7.6818978860145286</v>
      </c>
      <c r="AW4980" s="12">
        <v>-4.0598108705054727</v>
      </c>
    </row>
    <row r="4981" spans="46:49" x14ac:dyDescent="0.2">
      <c r="AT4981">
        <v>4974</v>
      </c>
      <c r="AU4981" s="12">
        <v>4.4282759158527627</v>
      </c>
      <c r="AV4981" s="12">
        <v>4.9860035336367803</v>
      </c>
      <c r="AW4981" s="12">
        <v>-1.6470432958969221</v>
      </c>
    </row>
    <row r="4982" spans="46:49" x14ac:dyDescent="0.2">
      <c r="AT4982">
        <v>4975</v>
      </c>
      <c r="AU4982" s="12">
        <v>3.3956844095532763</v>
      </c>
      <c r="AV4982" s="12">
        <v>-8.3521695963777951</v>
      </c>
      <c r="AW4982" s="12">
        <v>-14.888966637195244</v>
      </c>
    </row>
    <row r="4983" spans="46:49" x14ac:dyDescent="0.2">
      <c r="AT4983">
        <v>4976</v>
      </c>
      <c r="AU4983" s="12">
        <v>-9.6558642309635871</v>
      </c>
      <c r="AV4983" s="12">
        <v>-3.9419436044662426</v>
      </c>
      <c r="AW4983" s="12">
        <v>-23.742543209432444</v>
      </c>
    </row>
    <row r="4984" spans="46:49" x14ac:dyDescent="0.2">
      <c r="AT4984">
        <v>4977</v>
      </c>
      <c r="AU4984" s="12">
        <v>2.9725877520392627</v>
      </c>
      <c r="AV4984" s="12">
        <v>-10.257525321368602</v>
      </c>
      <c r="AW4984" s="12">
        <v>-1.387613492138088</v>
      </c>
    </row>
    <row r="4985" spans="46:49" x14ac:dyDescent="0.2">
      <c r="AT4985">
        <v>4978</v>
      </c>
      <c r="AU4985" s="12">
        <v>-4.2002728313487685</v>
      </c>
      <c r="AV4985" s="12">
        <v>0.92757789688370462</v>
      </c>
      <c r="AW4985" s="12">
        <v>15.035220085446204</v>
      </c>
    </row>
    <row r="4986" spans="46:49" x14ac:dyDescent="0.2">
      <c r="AT4986">
        <v>4979</v>
      </c>
      <c r="AU4986" s="12">
        <v>-8.9751656795476933</v>
      </c>
      <c r="AV4986" s="12">
        <v>7.6969176904485899</v>
      </c>
      <c r="AW4986" s="12">
        <v>-42.017026352969999</v>
      </c>
    </row>
    <row r="4987" spans="46:49" x14ac:dyDescent="0.2">
      <c r="AT4987">
        <v>4980</v>
      </c>
      <c r="AU4987" s="12">
        <v>0.30917501629229011</v>
      </c>
      <c r="AV4987" s="12">
        <v>-18.296912269118309</v>
      </c>
      <c r="AW4987" s="12">
        <v>-20.25667350072618</v>
      </c>
    </row>
    <row r="4988" spans="46:49" x14ac:dyDescent="0.2">
      <c r="AT4988">
        <v>4981</v>
      </c>
      <c r="AU4988" s="12">
        <v>5.5790493765717422</v>
      </c>
      <c r="AV4988" s="12">
        <v>8.2261171367105064</v>
      </c>
      <c r="AW4988" s="12">
        <v>-11.063741250594472</v>
      </c>
    </row>
    <row r="4989" spans="46:49" x14ac:dyDescent="0.2">
      <c r="AT4989">
        <v>4982</v>
      </c>
      <c r="AU4989" s="12">
        <v>4.8939283641339903</v>
      </c>
      <c r="AV4989" s="12">
        <v>-56.689767047288818</v>
      </c>
      <c r="AW4989" s="12">
        <v>-1.0760347017927436</v>
      </c>
    </row>
    <row r="4990" spans="46:49" x14ac:dyDescent="0.2">
      <c r="AT4990">
        <v>4983</v>
      </c>
      <c r="AU4990" s="12">
        <v>12.157719603189975</v>
      </c>
      <c r="AV4990" s="12">
        <v>-12.22773282153328</v>
      </c>
      <c r="AW4990" s="12">
        <v>-8.2499701949512829</v>
      </c>
    </row>
    <row r="4991" spans="46:49" x14ac:dyDescent="0.2">
      <c r="AT4991">
        <v>4984</v>
      </c>
      <c r="AU4991" s="12">
        <v>-5.9094189147322425</v>
      </c>
      <c r="AV4991" s="12">
        <v>5.9455199485866457</v>
      </c>
      <c r="AW4991" s="12">
        <v>16.485121096926683</v>
      </c>
    </row>
    <row r="4992" spans="46:49" x14ac:dyDescent="0.2">
      <c r="AT4992">
        <v>4985</v>
      </c>
      <c r="AU4992" s="12">
        <v>-12.869597655723341</v>
      </c>
      <c r="AV4992" s="12">
        <v>5.112241248953902</v>
      </c>
      <c r="AW4992" s="12">
        <v>44.055378608316758</v>
      </c>
    </row>
    <row r="4993" spans="46:49" x14ac:dyDescent="0.2">
      <c r="AT4993">
        <v>4986</v>
      </c>
      <c r="AU4993" s="12">
        <v>7.213314291194032</v>
      </c>
      <c r="AV4993" s="12">
        <v>-13.188029929239852</v>
      </c>
      <c r="AW4993" s="12">
        <v>24.420308635941648</v>
      </c>
    </row>
    <row r="4994" spans="46:49" x14ac:dyDescent="0.2">
      <c r="AT4994">
        <v>4987</v>
      </c>
      <c r="AU4994" s="12">
        <v>-28.453214300925154</v>
      </c>
      <c r="AV4994" s="12">
        <v>7.0464871639968383</v>
      </c>
      <c r="AW4994" s="12">
        <v>41.295739244791314</v>
      </c>
    </row>
    <row r="4995" spans="46:49" x14ac:dyDescent="0.2">
      <c r="AT4995">
        <v>4988</v>
      </c>
      <c r="AU4995" s="12">
        <v>6.3147152054196812E-2</v>
      </c>
      <c r="AV4995" s="12">
        <v>-5.2238035878755813</v>
      </c>
      <c r="AW4995" s="12">
        <v>-29.251299075024054</v>
      </c>
    </row>
    <row r="4996" spans="46:49" x14ac:dyDescent="0.2">
      <c r="AT4996">
        <v>4989</v>
      </c>
      <c r="AU4996" s="12">
        <v>-4.6730084212993148</v>
      </c>
      <c r="AV4996" s="12">
        <v>-8.5234931247430517</v>
      </c>
      <c r="AW4996" s="12">
        <v>-6.685252925108907</v>
      </c>
    </row>
    <row r="4997" spans="46:49" x14ac:dyDescent="0.2">
      <c r="AT4997">
        <v>4990</v>
      </c>
      <c r="AU4997" s="12">
        <v>0.76168678853675142</v>
      </c>
      <c r="AV4997" s="12">
        <v>-3.5856766315132171</v>
      </c>
      <c r="AW4997" s="12">
        <v>-128.76437899726548</v>
      </c>
    </row>
    <row r="4998" spans="46:49" x14ac:dyDescent="0.2">
      <c r="AT4998">
        <v>4991</v>
      </c>
      <c r="AU4998" s="12">
        <v>1.012443491091193</v>
      </c>
      <c r="AV4998" s="12">
        <v>-10.898665837348769</v>
      </c>
      <c r="AW4998" s="12">
        <v>31.870661635737697</v>
      </c>
    </row>
    <row r="4999" spans="46:49" x14ac:dyDescent="0.2">
      <c r="AT4999">
        <v>4992</v>
      </c>
      <c r="AU4999" s="12">
        <v>-3.3558739182236548</v>
      </c>
      <c r="AV4999" s="12">
        <v>15.069897611365041</v>
      </c>
      <c r="AW4999" s="12">
        <v>7.7723097112189334</v>
      </c>
    </row>
    <row r="5000" spans="46:49" x14ac:dyDescent="0.2">
      <c r="AT5000">
        <v>4993</v>
      </c>
      <c r="AU5000" s="12">
        <v>-0.990201676017199</v>
      </c>
      <c r="AV5000" s="12">
        <v>-14.330647435981088</v>
      </c>
      <c r="AW5000" s="12">
        <v>-4.252824209629793</v>
      </c>
    </row>
    <row r="5001" spans="46:49" x14ac:dyDescent="0.2">
      <c r="AT5001">
        <v>4994</v>
      </c>
      <c r="AU5001" s="12">
        <v>-1.8551473219155239</v>
      </c>
      <c r="AV5001" s="12">
        <v>0.59648316697213499</v>
      </c>
      <c r="AW5001" s="12">
        <v>-22.2546509262583</v>
      </c>
    </row>
    <row r="5002" spans="46:49" x14ac:dyDescent="0.2">
      <c r="AT5002">
        <v>4995</v>
      </c>
      <c r="AU5002" s="12">
        <v>2.8217067081700224</v>
      </c>
      <c r="AV5002" s="12">
        <v>12.236333765455402</v>
      </c>
      <c r="AW5002" s="12">
        <v>-67.496195625383663</v>
      </c>
    </row>
    <row r="5003" spans="46:49" x14ac:dyDescent="0.2">
      <c r="AT5003">
        <v>4996</v>
      </c>
      <c r="AU5003" s="12">
        <v>3.752057088606696</v>
      </c>
      <c r="AV5003" s="12">
        <v>2.877148362223239</v>
      </c>
      <c r="AW5003" s="12">
        <v>-3.7242291360338173</v>
      </c>
    </row>
    <row r="5004" spans="46:49" x14ac:dyDescent="0.2">
      <c r="AT5004">
        <v>4997</v>
      </c>
      <c r="AU5004" s="12">
        <v>9.96455288352381</v>
      </c>
      <c r="AV5004" s="12">
        <v>1.4134510402605873</v>
      </c>
      <c r="AW5004" s="12">
        <v>-9.6940747076784852</v>
      </c>
    </row>
    <row r="5005" spans="46:49" x14ac:dyDescent="0.2">
      <c r="AT5005">
        <v>4998</v>
      </c>
      <c r="AU5005" s="12">
        <v>-50.997040270816541</v>
      </c>
      <c r="AV5005" s="12">
        <v>-12.151190367533918</v>
      </c>
      <c r="AW5005" s="12">
        <v>24.24142655239859</v>
      </c>
    </row>
    <row r="5006" spans="46:49" x14ac:dyDescent="0.2">
      <c r="AT5006">
        <v>4999</v>
      </c>
      <c r="AU5006" s="12">
        <v>-4.2718477395491341</v>
      </c>
      <c r="AV5006" s="12">
        <v>3.4633330530392898</v>
      </c>
      <c r="AW5006" s="12">
        <v>11.102052106661594</v>
      </c>
    </row>
    <row r="5007" spans="46:49" x14ac:dyDescent="0.2">
      <c r="AT5007">
        <v>5000</v>
      </c>
      <c r="AU5007" s="12">
        <v>-5.5628718907379708</v>
      </c>
      <c r="AV5007" s="12">
        <v>-16.930348019536464</v>
      </c>
      <c r="AW5007" s="12">
        <v>-33.692442742804609</v>
      </c>
    </row>
  </sheetData>
  <phoneticPr fontId="2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Q65"/>
  <sheetViews>
    <sheetView workbookViewId="0">
      <selection activeCell="P8" sqref="P8"/>
    </sheetView>
  </sheetViews>
  <sheetFormatPr defaultRowHeight="12.75" x14ac:dyDescent="0.2"/>
  <cols>
    <col min="13" max="15" width="17.5703125" customWidth="1"/>
    <col min="16" max="16" width="9.28515625" bestFit="1" customWidth="1"/>
  </cols>
  <sheetData>
    <row r="1" spans="2:17" x14ac:dyDescent="0.2">
      <c r="H1" t="s">
        <v>21</v>
      </c>
      <c r="I1">
        <f>COUNT(simulation!AT8:AT5007)</f>
        <v>5000</v>
      </c>
    </row>
    <row r="2" spans="2:17" x14ac:dyDescent="0.2">
      <c r="B2" t="s">
        <v>71</v>
      </c>
      <c r="C2" s="40">
        <f>(O16-N16)/62</f>
        <v>2.0122756159675723</v>
      </c>
    </row>
    <row r="3" spans="2:17" x14ac:dyDescent="0.2">
      <c r="C3" s="40"/>
      <c r="D3" t="str">
        <f>simulation!AU7&amp;IF(simulation!AU7=1,"day"," days")</f>
        <v>1day</v>
      </c>
      <c r="E3" t="str">
        <f>simulation!AV7&amp;IF(simulation!AV7=1,"day"," days")</f>
        <v>5 days</v>
      </c>
      <c r="F3" t="str">
        <f>simulation!AW7&amp;IF(simulation!AW7=1,"day"," days")</f>
        <v>10 days</v>
      </c>
      <c r="I3" t="s">
        <v>18</v>
      </c>
    </row>
    <row r="4" spans="2:17" ht="13.5" thickBot="1" x14ac:dyDescent="0.25">
      <c r="C4" s="13">
        <f>N16</f>
        <v>-62.38054409499474</v>
      </c>
      <c r="D4">
        <f>COUNTIF(simulation!AU$8:AU$5007,"&lt;="&amp;$C4)</f>
        <v>19</v>
      </c>
      <c r="E4">
        <f>COUNTIF(simulation!AV$8:AV$5007,"&lt;="&amp;$C4)</f>
        <v>42</v>
      </c>
      <c r="F4">
        <f>COUNTIF(simulation!AW$8:AW$5007,"&lt;="&amp;$C4)</f>
        <v>92</v>
      </c>
      <c r="I4" t="str">
        <f>D3</f>
        <v>1day</v>
      </c>
      <c r="J4" t="str">
        <f>E3</f>
        <v>5 days</v>
      </c>
      <c r="K4" t="str">
        <f>F3</f>
        <v>10 days</v>
      </c>
    </row>
    <row r="5" spans="2:17" x14ac:dyDescent="0.2">
      <c r="C5" s="13">
        <f>C4+$C$2</f>
        <v>-60.368268479027165</v>
      </c>
      <c r="D5">
        <f>COUNTIF(simulation!AU$8:AU$5007,"&lt;="&amp;$C5)</f>
        <v>21</v>
      </c>
      <c r="E5">
        <f>COUNTIF(simulation!AV$8:AV$5007,"&lt;="&amp;$C5)</f>
        <v>45</v>
      </c>
      <c r="F5">
        <f>COUNTIF(simulation!AW$8:AW$5007,"&lt;="&amp;$C5)</f>
        <v>106</v>
      </c>
      <c r="H5" s="13">
        <f t="shared" ref="H5:H36" si="0">AVERAGE(C4:C5)</f>
        <v>-61.374406287010956</v>
      </c>
      <c r="I5" s="14">
        <f t="shared" ref="I5:I36" si="1">(D5-D4)/num_sim</f>
        <v>4.0000000000000002E-4</v>
      </c>
      <c r="J5" s="14">
        <f t="shared" ref="J5:J36" si="2">(E5-E4)/num_sim</f>
        <v>5.9999999999999995E-4</v>
      </c>
      <c r="K5" s="14">
        <f t="shared" ref="K5:K36" si="3">(F5-F4)/num_sim</f>
        <v>2.8E-3</v>
      </c>
      <c r="M5" s="15"/>
      <c r="N5" s="35"/>
      <c r="O5" s="35"/>
      <c r="P5" s="16"/>
    </row>
    <row r="6" spans="2:17" x14ac:dyDescent="0.2">
      <c r="C6" s="13">
        <f t="shared" ref="C6:C65" si="4">C5+$C$2</f>
        <v>-58.355992863059591</v>
      </c>
      <c r="D6">
        <f>COUNTIF(simulation!AU$8:AU$5007,"&lt;="&amp;$C6)</f>
        <v>22</v>
      </c>
      <c r="E6">
        <f>COUNTIF(simulation!AV$8:AV$5007,"&lt;="&amp;$C6)</f>
        <v>50</v>
      </c>
      <c r="F6">
        <f>COUNTIF(simulation!AW$8:AW$5007,"&lt;="&amp;$C6)</f>
        <v>113</v>
      </c>
      <c r="H6" s="13">
        <f t="shared" si="0"/>
        <v>-59.362130671043374</v>
      </c>
      <c r="I6" s="14">
        <f t="shared" si="1"/>
        <v>2.0000000000000001E-4</v>
      </c>
      <c r="J6" s="14">
        <f t="shared" si="2"/>
        <v>1E-3</v>
      </c>
      <c r="K6" s="14">
        <f t="shared" si="3"/>
        <v>1.4E-3</v>
      </c>
      <c r="M6" s="17" t="s">
        <v>80</v>
      </c>
      <c r="P6" s="18"/>
    </row>
    <row r="7" spans="2:17" x14ac:dyDescent="0.2">
      <c r="C7" s="13">
        <f t="shared" si="4"/>
        <v>-56.343717247092016</v>
      </c>
      <c r="D7">
        <f>COUNTIF(simulation!AU$8:AU$5007,"&lt;="&amp;$C7)</f>
        <v>24</v>
      </c>
      <c r="E7">
        <f>COUNTIF(simulation!AV$8:AV$5007,"&lt;="&amp;$C7)</f>
        <v>52</v>
      </c>
      <c r="F7">
        <f>COUNTIF(simulation!AW$8:AW$5007,"&lt;="&amp;$C7)</f>
        <v>125</v>
      </c>
      <c r="H7" s="13">
        <f t="shared" si="0"/>
        <v>-57.349855055075807</v>
      </c>
      <c r="I7" s="14">
        <f t="shared" si="1"/>
        <v>4.0000000000000002E-4</v>
      </c>
      <c r="J7" s="14">
        <f t="shared" si="2"/>
        <v>4.0000000000000002E-4</v>
      </c>
      <c r="K7" s="14">
        <f t="shared" si="3"/>
        <v>2.3999999999999998E-3</v>
      </c>
      <c r="M7" s="17"/>
      <c r="N7" t="s">
        <v>69</v>
      </c>
      <c r="O7" t="s">
        <v>70</v>
      </c>
      <c r="P7" s="36" t="s">
        <v>68</v>
      </c>
    </row>
    <row r="8" spans="2:17" x14ac:dyDescent="0.2">
      <c r="C8" s="13">
        <f t="shared" si="4"/>
        <v>-54.331441631124441</v>
      </c>
      <c r="D8">
        <f>COUNTIF(simulation!AU$8:AU$5007,"&lt;="&amp;$C8)</f>
        <v>28</v>
      </c>
      <c r="E8">
        <f>COUNTIF(simulation!AV$8:AV$5007,"&lt;="&amp;$C8)</f>
        <v>59</v>
      </c>
      <c r="F8">
        <f>COUNTIF(simulation!AW$8:AW$5007,"&lt;="&amp;$C8)</f>
        <v>137</v>
      </c>
      <c r="H8" s="13">
        <f t="shared" si="0"/>
        <v>-55.337579439108225</v>
      </c>
      <c r="I8" s="14">
        <f t="shared" si="1"/>
        <v>8.0000000000000004E-4</v>
      </c>
      <c r="J8" s="14">
        <f t="shared" si="2"/>
        <v>1.4E-3</v>
      </c>
      <c r="K8" s="14">
        <f t="shared" si="3"/>
        <v>2.3999999999999998E-3</v>
      </c>
      <c r="M8" s="17" t="s">
        <v>22</v>
      </c>
      <c r="N8" s="13">
        <f t="array" ref="N8:N10">TRANSPOSE(simulation!AU3:AW3)</f>
        <v>-4.1066871734767423</v>
      </c>
      <c r="O8" s="13">
        <f t="array" ref="O8:O10">TRANSPOSE(simulation!AU4:AW4)</f>
        <v>2.9251603525774099</v>
      </c>
      <c r="P8" s="37">
        <f t="array" ref="P8:P10">TRANSPOSE(simulation!AU5:AW5)</f>
        <v>-1.3556907804725775</v>
      </c>
      <c r="Q8" s="13"/>
    </row>
    <row r="9" spans="2:17" x14ac:dyDescent="0.2">
      <c r="C9" s="13">
        <f t="shared" si="4"/>
        <v>-52.319166015156867</v>
      </c>
      <c r="D9">
        <f>COUNTIF(simulation!AU$8:AU$5007,"&lt;="&amp;$C9)</f>
        <v>33</v>
      </c>
      <c r="E9">
        <f>COUNTIF(simulation!AV$8:AV$5007,"&lt;="&amp;$C9)</f>
        <v>66</v>
      </c>
      <c r="F9">
        <f>COUNTIF(simulation!AW$8:AW$5007,"&lt;="&amp;$C9)</f>
        <v>152</v>
      </c>
      <c r="H9" s="13">
        <f t="shared" si="0"/>
        <v>-53.325303823140658</v>
      </c>
      <c r="I9" s="14">
        <f t="shared" si="1"/>
        <v>1E-3</v>
      </c>
      <c r="J9" s="14">
        <f t="shared" si="2"/>
        <v>1.4E-3</v>
      </c>
      <c r="K9" s="14">
        <f t="shared" si="3"/>
        <v>3.0000000000000001E-3</v>
      </c>
      <c r="M9" s="17" t="s">
        <v>23</v>
      </c>
      <c r="N9" s="13">
        <v>-10.707953315883865</v>
      </c>
      <c r="O9" s="13">
        <v>4.7245576002731369</v>
      </c>
      <c r="P9" s="37">
        <v>-3.6948846071841559</v>
      </c>
      <c r="Q9" s="13"/>
    </row>
    <row r="10" spans="2:17" ht="13.5" thickBot="1" x14ac:dyDescent="0.25">
      <c r="C10" s="13">
        <f t="shared" si="4"/>
        <v>-50.306890399189292</v>
      </c>
      <c r="D10">
        <f>COUNTIF(simulation!AU$8:AU$5007,"&lt;="&amp;$C10)</f>
        <v>34</v>
      </c>
      <c r="E10">
        <f>COUNTIF(simulation!AV$8:AV$5007,"&lt;="&amp;$C10)</f>
        <v>76</v>
      </c>
      <c r="F10">
        <f>COUNTIF(simulation!AW$8:AW$5007,"&lt;="&amp;$C10)</f>
        <v>161</v>
      </c>
      <c r="H10" s="13">
        <f t="shared" si="0"/>
        <v>-51.313028207173076</v>
      </c>
      <c r="I10" s="14">
        <f t="shared" si="1"/>
        <v>2.0000000000000001E-4</v>
      </c>
      <c r="J10" s="14">
        <f t="shared" si="2"/>
        <v>2E-3</v>
      </c>
      <c r="K10" s="14">
        <f t="shared" si="3"/>
        <v>1.8E-3</v>
      </c>
      <c r="M10" s="19" t="s">
        <v>24</v>
      </c>
      <c r="N10" s="38">
        <v>-16.448684010919727</v>
      </c>
      <c r="O10" s="38">
        <v>6.5172460311177769</v>
      </c>
      <c r="P10" s="39">
        <v>-5.8762524928071649</v>
      </c>
      <c r="Q10" s="13"/>
    </row>
    <row r="11" spans="2:17" x14ac:dyDescent="0.2">
      <c r="C11" s="13">
        <f t="shared" si="4"/>
        <v>-48.294614783221718</v>
      </c>
      <c r="D11">
        <f>COUNTIF(simulation!AU$8:AU$5007,"&lt;="&amp;$C11)</f>
        <v>36</v>
      </c>
      <c r="E11">
        <f>COUNTIF(simulation!AV$8:AV$5007,"&lt;="&amp;$C11)</f>
        <v>78</v>
      </c>
      <c r="F11">
        <f>COUNTIF(simulation!AW$8:AW$5007,"&lt;="&amp;$C11)</f>
        <v>176</v>
      </c>
      <c r="H11" s="13">
        <f t="shared" si="0"/>
        <v>-49.300752591205509</v>
      </c>
      <c r="I11" s="14">
        <f t="shared" si="1"/>
        <v>4.0000000000000002E-4</v>
      </c>
      <c r="J11" s="14">
        <f t="shared" si="2"/>
        <v>4.0000000000000002E-4</v>
      </c>
      <c r="K11" s="14">
        <f t="shared" si="3"/>
        <v>3.0000000000000001E-3</v>
      </c>
      <c r="N11" s="13"/>
      <c r="O11" s="13"/>
      <c r="P11" s="13"/>
      <c r="Q11" s="13"/>
    </row>
    <row r="12" spans="2:17" x14ac:dyDescent="0.2">
      <c r="C12" s="13">
        <f t="shared" si="4"/>
        <v>-46.282339167254143</v>
      </c>
      <c r="D12">
        <f>COUNTIF(simulation!AU$8:AU$5007,"&lt;="&amp;$C12)</f>
        <v>38</v>
      </c>
      <c r="E12">
        <f>COUNTIF(simulation!AV$8:AV$5007,"&lt;="&amp;$C12)</f>
        <v>88</v>
      </c>
      <c r="F12">
        <f>COUNTIF(simulation!AW$8:AW$5007,"&lt;="&amp;$C12)</f>
        <v>194</v>
      </c>
      <c r="H12" s="13">
        <f t="shared" si="0"/>
        <v>-47.288476975237927</v>
      </c>
      <c r="I12" s="14">
        <f t="shared" si="1"/>
        <v>4.0000000000000002E-4</v>
      </c>
      <c r="J12" s="14">
        <f t="shared" si="2"/>
        <v>2E-3</v>
      </c>
      <c r="K12" s="14">
        <f t="shared" si="3"/>
        <v>3.5999999999999999E-3</v>
      </c>
      <c r="M12" t="s">
        <v>72</v>
      </c>
      <c r="N12" s="13">
        <f>MIN(N8:N10)</f>
        <v>-16.448684010919727</v>
      </c>
      <c r="O12" s="13">
        <f>MAX(O8:O10)</f>
        <v>6.5172460311177769</v>
      </c>
      <c r="P12" s="13"/>
      <c r="Q12" s="13"/>
    </row>
    <row r="13" spans="2:17" x14ac:dyDescent="0.2">
      <c r="C13" s="13">
        <f t="shared" si="4"/>
        <v>-44.270063551286569</v>
      </c>
      <c r="D13">
        <f>COUNTIF(simulation!AU$8:AU$5007,"&lt;="&amp;$C13)</f>
        <v>39</v>
      </c>
      <c r="E13">
        <f>COUNTIF(simulation!AV$8:AV$5007,"&lt;="&amp;$C13)</f>
        <v>99</v>
      </c>
      <c r="F13">
        <f>COUNTIF(simulation!AW$8:AW$5007,"&lt;="&amp;$C13)</f>
        <v>211</v>
      </c>
      <c r="H13" s="13">
        <f t="shared" si="0"/>
        <v>-45.27620135927036</v>
      </c>
      <c r="I13" s="14">
        <f t="shared" si="1"/>
        <v>2.0000000000000001E-4</v>
      </c>
      <c r="J13" s="14">
        <f t="shared" si="2"/>
        <v>2.2000000000000001E-3</v>
      </c>
      <c r="K13" s="14">
        <f t="shared" si="3"/>
        <v>3.3999999999999998E-3</v>
      </c>
      <c r="M13" t="s">
        <v>73</v>
      </c>
      <c r="N13" s="13">
        <f>O12-N12</f>
        <v>22.965930042037506</v>
      </c>
      <c r="O13" s="13"/>
      <c r="P13" s="13"/>
      <c r="Q13" s="13"/>
    </row>
    <row r="14" spans="2:17" x14ac:dyDescent="0.2">
      <c r="C14" s="13">
        <f t="shared" si="4"/>
        <v>-42.257787935318994</v>
      </c>
      <c r="D14">
        <f>COUNTIF(simulation!AU$8:AU$5007,"&lt;="&amp;$C14)</f>
        <v>42</v>
      </c>
      <c r="E14">
        <f>COUNTIF(simulation!AV$8:AV$5007,"&lt;="&amp;$C14)</f>
        <v>107</v>
      </c>
      <c r="F14">
        <f>COUNTIF(simulation!AW$8:AW$5007,"&lt;="&amp;$C14)</f>
        <v>235</v>
      </c>
      <c r="H14" s="13">
        <f t="shared" si="0"/>
        <v>-43.263925743302778</v>
      </c>
      <c r="I14" s="14">
        <f t="shared" si="1"/>
        <v>5.9999999999999995E-4</v>
      </c>
      <c r="J14" s="14">
        <f t="shared" si="2"/>
        <v>1.6000000000000001E-3</v>
      </c>
      <c r="K14" s="14">
        <f t="shared" si="3"/>
        <v>4.7999999999999996E-3</v>
      </c>
      <c r="M14" t="s">
        <v>74</v>
      </c>
      <c r="N14" s="13">
        <v>2</v>
      </c>
      <c r="O14" s="13"/>
      <c r="P14" s="13"/>
      <c r="Q14" s="13" t="s">
        <v>76</v>
      </c>
    </row>
    <row r="15" spans="2:17" x14ac:dyDescent="0.2">
      <c r="C15" s="13">
        <f t="shared" si="4"/>
        <v>-40.24551231935142</v>
      </c>
      <c r="D15">
        <f>COUNTIF(simulation!AU$8:AU$5007,"&lt;="&amp;$C15)</f>
        <v>47</v>
      </c>
      <c r="E15">
        <f>COUNTIF(simulation!AV$8:AV$5007,"&lt;="&amp;$C15)</f>
        <v>115</v>
      </c>
      <c r="F15">
        <f>COUNTIF(simulation!AW$8:AW$5007,"&lt;="&amp;$C15)</f>
        <v>256</v>
      </c>
      <c r="H15" s="13">
        <f t="shared" si="0"/>
        <v>-41.251650127335211</v>
      </c>
      <c r="I15" s="14">
        <f t="shared" si="1"/>
        <v>1E-3</v>
      </c>
      <c r="J15" s="14">
        <f t="shared" si="2"/>
        <v>1.6000000000000001E-3</v>
      </c>
      <c r="K15" s="14">
        <f t="shared" si="3"/>
        <v>4.1999999999999997E-3</v>
      </c>
      <c r="M15" t="s">
        <v>75</v>
      </c>
      <c r="N15" s="13">
        <f>N12-N14*N13</f>
        <v>-62.38054409499474</v>
      </c>
      <c r="O15" s="13">
        <f>O12+N14*N13</f>
        <v>52.449106115192791</v>
      </c>
      <c r="P15" s="13"/>
      <c r="Q15" s="13">
        <f>MAX(-N15,O15)</f>
        <v>62.38054409499474</v>
      </c>
    </row>
    <row r="16" spans="2:17" x14ac:dyDescent="0.2">
      <c r="C16" s="13">
        <f t="shared" si="4"/>
        <v>-38.233236703383845</v>
      </c>
      <c r="D16">
        <f>COUNTIF(simulation!AU$8:AU$5007,"&lt;="&amp;$C16)</f>
        <v>52</v>
      </c>
      <c r="E16">
        <f>COUNTIF(simulation!AV$8:AV$5007,"&lt;="&amp;$C16)</f>
        <v>128</v>
      </c>
      <c r="F16">
        <f>COUNTIF(simulation!AW$8:AW$5007,"&lt;="&amp;$C16)</f>
        <v>288</v>
      </c>
      <c r="H16" s="13">
        <f t="shared" si="0"/>
        <v>-39.239374511367629</v>
      </c>
      <c r="I16" s="14">
        <f t="shared" si="1"/>
        <v>1E-3</v>
      </c>
      <c r="J16" s="14">
        <f t="shared" si="2"/>
        <v>2.5999999999999999E-3</v>
      </c>
      <c r="K16" s="14">
        <f t="shared" si="3"/>
        <v>6.4000000000000003E-3</v>
      </c>
      <c r="M16" t="s">
        <v>77</v>
      </c>
      <c r="N16" s="13">
        <f>-Q15</f>
        <v>-62.38054409499474</v>
      </c>
      <c r="O16" s="13">
        <f>+Q15</f>
        <v>62.38054409499474</v>
      </c>
      <c r="P16" s="13"/>
      <c r="Q16" s="13"/>
    </row>
    <row r="17" spans="3:17" x14ac:dyDescent="0.2">
      <c r="C17" s="13">
        <f t="shared" si="4"/>
        <v>-36.220961087416271</v>
      </c>
      <c r="D17">
        <f>COUNTIF(simulation!AU$8:AU$5007,"&lt;="&amp;$C17)</f>
        <v>55</v>
      </c>
      <c r="E17">
        <f>COUNTIF(simulation!AV$8:AV$5007,"&lt;="&amp;$C17)</f>
        <v>143</v>
      </c>
      <c r="F17">
        <f>COUNTIF(simulation!AW$8:AW$5007,"&lt;="&amp;$C17)</f>
        <v>328</v>
      </c>
      <c r="H17" s="13">
        <f t="shared" si="0"/>
        <v>-37.227098895400061</v>
      </c>
      <c r="I17" s="14">
        <f t="shared" si="1"/>
        <v>5.9999999999999995E-4</v>
      </c>
      <c r="J17" s="14">
        <f t="shared" si="2"/>
        <v>3.0000000000000001E-3</v>
      </c>
      <c r="K17" s="14">
        <f t="shared" si="3"/>
        <v>8.0000000000000002E-3</v>
      </c>
      <c r="N17" s="13"/>
      <c r="O17" s="13"/>
      <c r="P17" s="13"/>
      <c r="Q17" s="13"/>
    </row>
    <row r="18" spans="3:17" x14ac:dyDescent="0.2">
      <c r="C18" s="13">
        <f t="shared" si="4"/>
        <v>-34.208685471448696</v>
      </c>
      <c r="D18">
        <f>COUNTIF(simulation!AU$8:AU$5007,"&lt;="&amp;$C18)</f>
        <v>56</v>
      </c>
      <c r="E18">
        <f>COUNTIF(simulation!AV$8:AV$5007,"&lt;="&amp;$C18)</f>
        <v>162</v>
      </c>
      <c r="F18">
        <f>COUNTIF(simulation!AW$8:AW$5007,"&lt;="&amp;$C18)</f>
        <v>360</v>
      </c>
      <c r="H18" s="13">
        <f t="shared" si="0"/>
        <v>-35.21482327943248</v>
      </c>
      <c r="I18" s="14">
        <f t="shared" si="1"/>
        <v>2.0000000000000001E-4</v>
      </c>
      <c r="J18" s="14">
        <f t="shared" si="2"/>
        <v>3.8E-3</v>
      </c>
      <c r="K18" s="14">
        <f t="shared" si="3"/>
        <v>6.4000000000000003E-3</v>
      </c>
    </row>
    <row r="19" spans="3:17" x14ac:dyDescent="0.2">
      <c r="C19" s="13">
        <f t="shared" si="4"/>
        <v>-32.196409855481122</v>
      </c>
      <c r="D19">
        <f>COUNTIF(simulation!AU$8:AU$5007,"&lt;="&amp;$C19)</f>
        <v>62</v>
      </c>
      <c r="E19">
        <f>COUNTIF(simulation!AV$8:AV$5007,"&lt;="&amp;$C19)</f>
        <v>188</v>
      </c>
      <c r="F19">
        <f>COUNTIF(simulation!AW$8:AW$5007,"&lt;="&amp;$C19)</f>
        <v>414</v>
      </c>
      <c r="H19" s="13">
        <f t="shared" si="0"/>
        <v>-33.202547663464912</v>
      </c>
      <c r="I19" s="14">
        <f t="shared" si="1"/>
        <v>1.1999999999999999E-3</v>
      </c>
      <c r="J19" s="14">
        <f t="shared" si="2"/>
        <v>5.1999999999999998E-3</v>
      </c>
      <c r="K19" s="14">
        <f t="shared" si="3"/>
        <v>1.0800000000000001E-2</v>
      </c>
    </row>
    <row r="20" spans="3:17" x14ac:dyDescent="0.2">
      <c r="C20" s="13">
        <f t="shared" si="4"/>
        <v>-30.184134239513551</v>
      </c>
      <c r="D20">
        <f>COUNTIF(simulation!AU$8:AU$5007,"&lt;="&amp;$C20)</f>
        <v>65</v>
      </c>
      <c r="E20">
        <f>COUNTIF(simulation!AV$8:AV$5007,"&lt;="&amp;$C20)</f>
        <v>220</v>
      </c>
      <c r="F20">
        <f>COUNTIF(simulation!AW$8:AW$5007,"&lt;="&amp;$C20)</f>
        <v>469</v>
      </c>
      <c r="H20" s="13">
        <f t="shared" si="0"/>
        <v>-31.190272047497338</v>
      </c>
      <c r="I20" s="14">
        <f t="shared" si="1"/>
        <v>5.9999999999999995E-4</v>
      </c>
      <c r="J20" s="14">
        <f t="shared" si="2"/>
        <v>6.4000000000000003E-3</v>
      </c>
      <c r="K20" s="14">
        <f t="shared" si="3"/>
        <v>1.0999999999999999E-2</v>
      </c>
    </row>
    <row r="21" spans="3:17" x14ac:dyDescent="0.2">
      <c r="C21" s="13">
        <f t="shared" si="4"/>
        <v>-28.17185862354598</v>
      </c>
      <c r="D21">
        <f>COUNTIF(simulation!AU$8:AU$5007,"&lt;="&amp;$C21)</f>
        <v>68</v>
      </c>
      <c r="E21">
        <f>COUNTIF(simulation!AV$8:AV$5007,"&lt;="&amp;$C21)</f>
        <v>263</v>
      </c>
      <c r="F21">
        <f>COUNTIF(simulation!AW$8:AW$5007,"&lt;="&amp;$C21)</f>
        <v>542</v>
      </c>
      <c r="H21" s="13">
        <f t="shared" si="0"/>
        <v>-29.177996431529763</v>
      </c>
      <c r="I21" s="14">
        <f t="shared" si="1"/>
        <v>5.9999999999999995E-4</v>
      </c>
      <c r="J21" s="14">
        <f t="shared" si="2"/>
        <v>8.6E-3</v>
      </c>
      <c r="K21" s="14">
        <f t="shared" si="3"/>
        <v>1.46E-2</v>
      </c>
    </row>
    <row r="22" spans="3:17" x14ac:dyDescent="0.2">
      <c r="C22" s="13">
        <f t="shared" si="4"/>
        <v>-26.159583007578409</v>
      </c>
      <c r="D22">
        <f>COUNTIF(simulation!AU$8:AU$5007,"&lt;="&amp;$C22)</f>
        <v>78</v>
      </c>
      <c r="E22">
        <f>COUNTIF(simulation!AV$8:AV$5007,"&lt;="&amp;$C22)</f>
        <v>303</v>
      </c>
      <c r="F22">
        <f>COUNTIF(simulation!AW$8:AW$5007,"&lt;="&amp;$C22)</f>
        <v>610</v>
      </c>
      <c r="H22" s="13">
        <f t="shared" si="0"/>
        <v>-27.165720815562196</v>
      </c>
      <c r="I22" s="14">
        <f t="shared" si="1"/>
        <v>2E-3</v>
      </c>
      <c r="J22" s="14">
        <f t="shared" si="2"/>
        <v>8.0000000000000002E-3</v>
      </c>
      <c r="K22" s="14">
        <f t="shared" si="3"/>
        <v>1.3599999999999999E-2</v>
      </c>
    </row>
    <row r="23" spans="3:17" x14ac:dyDescent="0.2">
      <c r="C23" s="13">
        <f t="shared" si="4"/>
        <v>-24.147307391610838</v>
      </c>
      <c r="D23">
        <f>COUNTIF(simulation!AU$8:AU$5007,"&lt;="&amp;$C23)</f>
        <v>90</v>
      </c>
      <c r="E23">
        <f>COUNTIF(simulation!AV$8:AV$5007,"&lt;="&amp;$C23)</f>
        <v>353</v>
      </c>
      <c r="F23">
        <f>COUNTIF(simulation!AW$8:AW$5007,"&lt;="&amp;$C23)</f>
        <v>710</v>
      </c>
      <c r="H23" s="13">
        <f t="shared" si="0"/>
        <v>-25.153445199594621</v>
      </c>
      <c r="I23" s="14">
        <f t="shared" si="1"/>
        <v>2.3999999999999998E-3</v>
      </c>
      <c r="J23" s="14">
        <f t="shared" si="2"/>
        <v>0.01</v>
      </c>
      <c r="K23" s="14">
        <f t="shared" si="3"/>
        <v>0.02</v>
      </c>
    </row>
    <row r="24" spans="3:17" x14ac:dyDescent="0.2">
      <c r="C24" s="13">
        <f t="shared" si="4"/>
        <v>-22.135031775643267</v>
      </c>
      <c r="D24">
        <f>COUNTIF(simulation!AU$8:AU$5007,"&lt;="&amp;$C24)</f>
        <v>101</v>
      </c>
      <c r="E24">
        <f>COUNTIF(simulation!AV$8:AV$5007,"&lt;="&amp;$C24)</f>
        <v>412</v>
      </c>
      <c r="F24">
        <f>COUNTIF(simulation!AW$8:AW$5007,"&lt;="&amp;$C24)</f>
        <v>825</v>
      </c>
      <c r="H24" s="13">
        <f t="shared" si="0"/>
        <v>-23.141169583627054</v>
      </c>
      <c r="I24" s="14">
        <f t="shared" si="1"/>
        <v>2.2000000000000001E-3</v>
      </c>
      <c r="J24" s="14">
        <f t="shared" si="2"/>
        <v>1.18E-2</v>
      </c>
      <c r="K24" s="14">
        <f t="shared" si="3"/>
        <v>2.3E-2</v>
      </c>
    </row>
    <row r="25" spans="3:17" x14ac:dyDescent="0.2">
      <c r="C25" s="13">
        <f t="shared" si="4"/>
        <v>-20.122756159675696</v>
      </c>
      <c r="D25">
        <f>COUNTIF(simulation!AU$8:AU$5007,"&lt;="&amp;$C25)</f>
        <v>112</v>
      </c>
      <c r="E25">
        <f>COUNTIF(simulation!AV$8:AV$5007,"&lt;="&amp;$C25)</f>
        <v>492</v>
      </c>
      <c r="F25">
        <f>COUNTIF(simulation!AW$8:AW$5007,"&lt;="&amp;$C25)</f>
        <v>956</v>
      </c>
      <c r="H25" s="13">
        <f t="shared" si="0"/>
        <v>-21.128893967659479</v>
      </c>
      <c r="I25" s="14">
        <f t="shared" si="1"/>
        <v>2.2000000000000001E-3</v>
      </c>
      <c r="J25" s="14">
        <f t="shared" si="2"/>
        <v>1.6E-2</v>
      </c>
      <c r="K25" s="14">
        <f t="shared" si="3"/>
        <v>2.6200000000000001E-2</v>
      </c>
    </row>
    <row r="26" spans="3:17" x14ac:dyDescent="0.2">
      <c r="C26" s="13">
        <f t="shared" si="4"/>
        <v>-18.110480543708125</v>
      </c>
      <c r="D26">
        <f>COUNTIF(simulation!AU$8:AU$5007,"&lt;="&amp;$C26)</f>
        <v>134</v>
      </c>
      <c r="E26">
        <f>COUNTIF(simulation!AV$8:AV$5007,"&lt;="&amp;$C26)</f>
        <v>606</v>
      </c>
      <c r="F26">
        <f>COUNTIF(simulation!AW$8:AW$5007,"&lt;="&amp;$C26)</f>
        <v>1113</v>
      </c>
      <c r="H26" s="13">
        <f t="shared" si="0"/>
        <v>-19.116618351691912</v>
      </c>
      <c r="I26" s="14">
        <f t="shared" si="1"/>
        <v>4.4000000000000003E-3</v>
      </c>
      <c r="J26" s="14">
        <f t="shared" si="2"/>
        <v>2.2800000000000001E-2</v>
      </c>
      <c r="K26" s="14">
        <f t="shared" si="3"/>
        <v>3.1399999999999997E-2</v>
      </c>
    </row>
    <row r="27" spans="3:17" x14ac:dyDescent="0.2">
      <c r="C27" s="13">
        <f t="shared" si="4"/>
        <v>-16.098204927740554</v>
      </c>
      <c r="D27">
        <f>COUNTIF(simulation!AU$8:AU$5007,"&lt;="&amp;$C27)</f>
        <v>161</v>
      </c>
      <c r="E27">
        <f>COUNTIF(simulation!AV$8:AV$5007,"&lt;="&amp;$C27)</f>
        <v>732</v>
      </c>
      <c r="F27">
        <f>COUNTIF(simulation!AW$8:AW$5007,"&lt;="&amp;$C27)</f>
        <v>1272</v>
      </c>
      <c r="H27" s="13">
        <f t="shared" si="0"/>
        <v>-17.104342735724337</v>
      </c>
      <c r="I27" s="14">
        <f t="shared" si="1"/>
        <v>5.4000000000000003E-3</v>
      </c>
      <c r="J27" s="14">
        <f t="shared" si="2"/>
        <v>2.52E-2</v>
      </c>
      <c r="K27" s="14">
        <f t="shared" si="3"/>
        <v>3.1800000000000002E-2</v>
      </c>
    </row>
    <row r="28" spans="3:17" x14ac:dyDescent="0.2">
      <c r="C28" s="13">
        <f t="shared" si="4"/>
        <v>-14.085929311772981</v>
      </c>
      <c r="D28">
        <f>COUNTIF(simulation!AU$8:AU$5007,"&lt;="&amp;$C28)</f>
        <v>197</v>
      </c>
      <c r="E28">
        <f>COUNTIF(simulation!AV$8:AV$5007,"&lt;="&amp;$C28)</f>
        <v>913</v>
      </c>
      <c r="F28">
        <f>COUNTIF(simulation!AW$8:AW$5007,"&lt;="&amp;$C28)</f>
        <v>1468</v>
      </c>
      <c r="H28" s="13">
        <f t="shared" si="0"/>
        <v>-15.092067119756766</v>
      </c>
      <c r="I28" s="14">
        <f t="shared" si="1"/>
        <v>7.1999999999999998E-3</v>
      </c>
      <c r="J28" s="14">
        <f t="shared" si="2"/>
        <v>3.6200000000000003E-2</v>
      </c>
      <c r="K28" s="14">
        <f t="shared" si="3"/>
        <v>3.9199999999999999E-2</v>
      </c>
    </row>
    <row r="29" spans="3:17" x14ac:dyDescent="0.2">
      <c r="C29" s="13">
        <f t="shared" si="4"/>
        <v>-12.073653695805408</v>
      </c>
      <c r="D29">
        <f>COUNTIF(simulation!AU$8:AU$5007,"&lt;="&amp;$C29)</f>
        <v>263</v>
      </c>
      <c r="E29">
        <f>COUNTIF(simulation!AV$8:AV$5007,"&lt;="&amp;$C29)</f>
        <v>1100</v>
      </c>
      <c r="F29">
        <f>COUNTIF(simulation!AW$8:AW$5007,"&lt;="&amp;$C29)</f>
        <v>1706</v>
      </c>
      <c r="H29" s="13">
        <f t="shared" si="0"/>
        <v>-13.079791503789195</v>
      </c>
      <c r="I29" s="14">
        <f t="shared" si="1"/>
        <v>1.32E-2</v>
      </c>
      <c r="J29" s="14">
        <f t="shared" si="2"/>
        <v>3.7400000000000003E-2</v>
      </c>
      <c r="K29" s="14">
        <f t="shared" si="3"/>
        <v>4.7600000000000003E-2</v>
      </c>
    </row>
    <row r="30" spans="3:17" x14ac:dyDescent="0.2">
      <c r="C30" s="13">
        <f t="shared" si="4"/>
        <v>-10.061378079837835</v>
      </c>
      <c r="D30">
        <f>COUNTIF(simulation!AU$8:AU$5007,"&lt;="&amp;$C30)</f>
        <v>356</v>
      </c>
      <c r="E30">
        <f>COUNTIF(simulation!AV$8:AV$5007,"&lt;="&amp;$C30)</f>
        <v>1321</v>
      </c>
      <c r="F30">
        <f>COUNTIF(simulation!AW$8:AW$5007,"&lt;="&amp;$C30)</f>
        <v>1884</v>
      </c>
      <c r="H30" s="13">
        <f t="shared" si="0"/>
        <v>-11.067515887821621</v>
      </c>
      <c r="I30" s="14">
        <f t="shared" si="1"/>
        <v>1.8599999999999998E-2</v>
      </c>
      <c r="J30" s="14">
        <f t="shared" si="2"/>
        <v>4.4200000000000003E-2</v>
      </c>
      <c r="K30" s="14">
        <f t="shared" si="3"/>
        <v>3.56E-2</v>
      </c>
    </row>
    <row r="31" spans="3:17" x14ac:dyDescent="0.2">
      <c r="C31" s="13">
        <f t="shared" si="4"/>
        <v>-8.0491024638702626</v>
      </c>
      <c r="D31">
        <f>COUNTIF(simulation!AU$8:AU$5007,"&lt;="&amp;$C31)</f>
        <v>528</v>
      </c>
      <c r="E31">
        <f>COUNTIF(simulation!AV$8:AV$5007,"&lt;="&amp;$C31)</f>
        <v>1621</v>
      </c>
      <c r="F31">
        <f>COUNTIF(simulation!AW$8:AW$5007,"&lt;="&amp;$C31)</f>
        <v>2092</v>
      </c>
      <c r="H31" s="13">
        <f t="shared" si="0"/>
        <v>-9.0552402718540499</v>
      </c>
      <c r="I31" s="14">
        <f t="shared" si="1"/>
        <v>3.44E-2</v>
      </c>
      <c r="J31" s="14">
        <f t="shared" si="2"/>
        <v>0.06</v>
      </c>
      <c r="K31" s="14">
        <f t="shared" si="3"/>
        <v>4.1599999999999998E-2</v>
      </c>
    </row>
    <row r="32" spans="3:17" x14ac:dyDescent="0.2">
      <c r="C32" s="13">
        <f t="shared" si="4"/>
        <v>-6.0368268479026899</v>
      </c>
      <c r="D32">
        <f>COUNTIF(simulation!AU$8:AU$5007,"&lt;="&amp;$C32)</f>
        <v>812</v>
      </c>
      <c r="E32">
        <f>COUNTIF(simulation!AV$8:AV$5007,"&lt;="&amp;$C32)</f>
        <v>1919</v>
      </c>
      <c r="F32">
        <f>COUNTIF(simulation!AW$8:AW$5007,"&lt;="&amp;$C32)</f>
        <v>2338</v>
      </c>
      <c r="H32" s="13">
        <f t="shared" si="0"/>
        <v>-7.0429646558864762</v>
      </c>
      <c r="I32" s="14">
        <f t="shared" si="1"/>
        <v>5.6800000000000003E-2</v>
      </c>
      <c r="J32" s="14">
        <f t="shared" si="2"/>
        <v>5.96E-2</v>
      </c>
      <c r="K32" s="14">
        <f t="shared" si="3"/>
        <v>4.9200000000000001E-2</v>
      </c>
    </row>
    <row r="33" spans="3:11" x14ac:dyDescent="0.2">
      <c r="C33" s="13">
        <f t="shared" si="4"/>
        <v>-4.0245512319351171</v>
      </c>
      <c r="D33">
        <f>COUNTIF(simulation!AU$8:AU$5007,"&lt;="&amp;$C33)</f>
        <v>1282</v>
      </c>
      <c r="E33">
        <f>COUNTIF(simulation!AV$8:AV$5007,"&lt;="&amp;$C33)</f>
        <v>2265</v>
      </c>
      <c r="F33">
        <f>COUNTIF(simulation!AW$8:AW$5007,"&lt;="&amp;$C33)</f>
        <v>2579</v>
      </c>
      <c r="H33" s="13">
        <f t="shared" si="0"/>
        <v>-5.0306890399189035</v>
      </c>
      <c r="I33" s="14">
        <f t="shared" si="1"/>
        <v>9.4E-2</v>
      </c>
      <c r="J33" s="14">
        <f t="shared" si="2"/>
        <v>6.9199999999999998E-2</v>
      </c>
      <c r="K33" s="14">
        <f t="shared" si="3"/>
        <v>4.82E-2</v>
      </c>
    </row>
    <row r="34" spans="3:11" x14ac:dyDescent="0.2">
      <c r="C34" s="13">
        <f t="shared" si="4"/>
        <v>-2.0122756159675448</v>
      </c>
      <c r="D34">
        <f>COUNTIF(simulation!AU$8:AU$5007,"&lt;="&amp;$C34)</f>
        <v>1936</v>
      </c>
      <c r="E34">
        <f>COUNTIF(simulation!AV$8:AV$5007,"&lt;="&amp;$C34)</f>
        <v>2635</v>
      </c>
      <c r="F34">
        <f>COUNTIF(simulation!AW$8:AW$5007,"&lt;="&amp;$C34)</f>
        <v>2855</v>
      </c>
      <c r="H34" s="13">
        <f t="shared" si="0"/>
        <v>-3.0184134239513307</v>
      </c>
      <c r="I34" s="14">
        <f t="shared" si="1"/>
        <v>0.1308</v>
      </c>
      <c r="J34" s="14">
        <f t="shared" si="2"/>
        <v>7.3999999999999996E-2</v>
      </c>
      <c r="K34" s="14">
        <f t="shared" si="3"/>
        <v>5.5199999999999999E-2</v>
      </c>
    </row>
    <row r="35" spans="3:11" x14ac:dyDescent="0.2">
      <c r="C35" s="13">
        <f t="shared" si="4"/>
        <v>2.7533531010703882E-14</v>
      </c>
      <c r="D35">
        <f>COUNTIF(simulation!AU$8:AU$5007,"&lt;="&amp;$C35)</f>
        <v>2704</v>
      </c>
      <c r="E35">
        <f>COUNTIF(simulation!AV$8:AV$5007,"&lt;="&amp;$C35)</f>
        <v>2998</v>
      </c>
      <c r="F35">
        <f>COUNTIF(simulation!AW$8:AW$5007,"&lt;="&amp;$C35)</f>
        <v>3092</v>
      </c>
      <c r="H35" s="13">
        <f t="shared" si="0"/>
        <v>-1.0061378079837586</v>
      </c>
      <c r="I35" s="14">
        <f t="shared" si="1"/>
        <v>0.15359999999999999</v>
      </c>
      <c r="J35" s="14">
        <f t="shared" si="2"/>
        <v>7.2599999999999998E-2</v>
      </c>
      <c r="K35" s="14">
        <f t="shared" si="3"/>
        <v>4.7399999999999998E-2</v>
      </c>
    </row>
    <row r="36" spans="3:11" x14ac:dyDescent="0.2">
      <c r="C36" s="13">
        <f t="shared" si="4"/>
        <v>2.0122756159675999</v>
      </c>
      <c r="D36">
        <f>COUNTIF(simulation!AU$8:AU$5007,"&lt;="&amp;$C36)</f>
        <v>3453</v>
      </c>
      <c r="E36">
        <f>COUNTIF(simulation!AV$8:AV$5007,"&lt;="&amp;$C36)</f>
        <v>3311</v>
      </c>
      <c r="F36">
        <f>COUNTIF(simulation!AW$8:AW$5007,"&lt;="&amp;$C36)</f>
        <v>3308</v>
      </c>
      <c r="H36" s="13">
        <f t="shared" si="0"/>
        <v>1.0061378079838137</v>
      </c>
      <c r="I36" s="14">
        <f t="shared" si="1"/>
        <v>0.14979999999999999</v>
      </c>
      <c r="J36" s="14">
        <f t="shared" si="2"/>
        <v>6.2600000000000003E-2</v>
      </c>
      <c r="K36" s="14">
        <f t="shared" si="3"/>
        <v>4.3200000000000002E-2</v>
      </c>
    </row>
    <row r="37" spans="3:11" x14ac:dyDescent="0.2">
      <c r="C37" s="13">
        <f t="shared" si="4"/>
        <v>4.0245512319351722</v>
      </c>
      <c r="D37">
        <f>COUNTIF(simulation!AU$8:AU$5007,"&lt;="&amp;$C37)</f>
        <v>4054</v>
      </c>
      <c r="E37">
        <f>COUNTIF(simulation!AV$8:AV$5007,"&lt;="&amp;$C37)</f>
        <v>3651</v>
      </c>
      <c r="F37">
        <f>COUNTIF(simulation!AW$8:AW$5007,"&lt;="&amp;$C37)</f>
        <v>3503</v>
      </c>
      <c r="H37" s="13">
        <f t="shared" ref="H37:H65" si="5">AVERAGE(C36:C37)</f>
        <v>3.0184134239513858</v>
      </c>
      <c r="I37" s="14">
        <f t="shared" ref="I37:I65" si="6">(D37-D36)/num_sim</f>
        <v>0.1202</v>
      </c>
      <c r="J37" s="14">
        <f t="shared" ref="J37:J65" si="7">(E37-E36)/num_sim</f>
        <v>6.8000000000000005E-2</v>
      </c>
      <c r="K37" s="14">
        <f t="shared" ref="K37:K65" si="8">(F37-F36)/num_sim</f>
        <v>3.9E-2</v>
      </c>
    </row>
    <row r="38" spans="3:11" x14ac:dyDescent="0.2">
      <c r="C38" s="13">
        <f t="shared" si="4"/>
        <v>6.0368268479027449</v>
      </c>
      <c r="D38">
        <f>COUNTIF(simulation!AU$8:AU$5007,"&lt;="&amp;$C38)</f>
        <v>4441</v>
      </c>
      <c r="E38">
        <f>COUNTIF(simulation!AV$8:AV$5007,"&lt;="&amp;$C38)</f>
        <v>3937</v>
      </c>
      <c r="F38">
        <f>COUNTIF(simulation!AW$8:AW$5007,"&lt;="&amp;$C38)</f>
        <v>3696</v>
      </c>
      <c r="H38" s="13">
        <f t="shared" si="5"/>
        <v>5.0306890399189585</v>
      </c>
      <c r="I38" s="14">
        <f t="shared" si="6"/>
        <v>7.7399999999999997E-2</v>
      </c>
      <c r="J38" s="14">
        <f t="shared" si="7"/>
        <v>5.7200000000000001E-2</v>
      </c>
      <c r="K38" s="14">
        <f t="shared" si="8"/>
        <v>3.8600000000000002E-2</v>
      </c>
    </row>
    <row r="39" spans="3:11" x14ac:dyDescent="0.2">
      <c r="C39" s="13">
        <f t="shared" si="4"/>
        <v>8.0491024638703177</v>
      </c>
      <c r="D39">
        <f>COUNTIF(simulation!AU$8:AU$5007,"&lt;="&amp;$C39)</f>
        <v>4670</v>
      </c>
      <c r="E39">
        <f>COUNTIF(simulation!AV$8:AV$5007,"&lt;="&amp;$C39)</f>
        <v>4151</v>
      </c>
      <c r="F39">
        <f>COUNTIF(simulation!AW$8:AW$5007,"&lt;="&amp;$C39)</f>
        <v>3919</v>
      </c>
      <c r="H39" s="13">
        <f t="shared" si="5"/>
        <v>7.0429646558865313</v>
      </c>
      <c r="I39" s="14">
        <f t="shared" si="6"/>
        <v>4.58E-2</v>
      </c>
      <c r="J39" s="14">
        <f t="shared" si="7"/>
        <v>4.2799999999999998E-2</v>
      </c>
      <c r="K39" s="14">
        <f t="shared" si="8"/>
        <v>4.4600000000000001E-2</v>
      </c>
    </row>
    <row r="40" spans="3:11" x14ac:dyDescent="0.2">
      <c r="C40" s="13">
        <f t="shared" si="4"/>
        <v>10.06137807983789</v>
      </c>
      <c r="D40">
        <f>COUNTIF(simulation!AU$8:AU$5007,"&lt;="&amp;$C40)</f>
        <v>4799</v>
      </c>
      <c r="E40">
        <f>COUNTIF(simulation!AV$8:AV$5007,"&lt;="&amp;$C40)</f>
        <v>4325</v>
      </c>
      <c r="F40">
        <f>COUNTIF(simulation!AW$8:AW$5007,"&lt;="&amp;$C40)</f>
        <v>4075</v>
      </c>
      <c r="H40" s="13">
        <f t="shared" si="5"/>
        <v>9.0552402718541032</v>
      </c>
      <c r="I40" s="14">
        <f t="shared" si="6"/>
        <v>2.58E-2</v>
      </c>
      <c r="J40" s="14">
        <f t="shared" si="7"/>
        <v>3.4799999999999998E-2</v>
      </c>
      <c r="K40" s="14">
        <f t="shared" si="8"/>
        <v>3.1199999999999999E-2</v>
      </c>
    </row>
    <row r="41" spans="3:11" x14ac:dyDescent="0.2">
      <c r="C41" s="13">
        <f t="shared" si="4"/>
        <v>12.073653695805463</v>
      </c>
      <c r="D41">
        <f>COUNTIF(simulation!AU$8:AU$5007,"&lt;="&amp;$C41)</f>
        <v>4869</v>
      </c>
      <c r="E41">
        <f>COUNTIF(simulation!AV$8:AV$5007,"&lt;="&amp;$C41)</f>
        <v>4478</v>
      </c>
      <c r="F41">
        <f>COUNTIF(simulation!AW$8:AW$5007,"&lt;="&amp;$C41)</f>
        <v>4207</v>
      </c>
      <c r="H41" s="13">
        <f t="shared" si="5"/>
        <v>11.067515887821678</v>
      </c>
      <c r="I41" s="14">
        <f t="shared" si="6"/>
        <v>1.4E-2</v>
      </c>
      <c r="J41" s="14">
        <f t="shared" si="7"/>
        <v>3.0599999999999999E-2</v>
      </c>
      <c r="K41" s="14">
        <f t="shared" si="8"/>
        <v>2.64E-2</v>
      </c>
    </row>
    <row r="42" spans="3:11" x14ac:dyDescent="0.2">
      <c r="C42" s="13">
        <f t="shared" si="4"/>
        <v>14.085929311773036</v>
      </c>
      <c r="D42">
        <f>COUNTIF(simulation!AU$8:AU$5007,"&lt;="&amp;$C42)</f>
        <v>4915</v>
      </c>
      <c r="E42">
        <f>COUNTIF(simulation!AV$8:AV$5007,"&lt;="&amp;$C42)</f>
        <v>4587</v>
      </c>
      <c r="F42">
        <f>COUNTIF(simulation!AW$8:AW$5007,"&lt;="&amp;$C42)</f>
        <v>4318</v>
      </c>
      <c r="H42" s="13">
        <f t="shared" si="5"/>
        <v>13.079791503789249</v>
      </c>
      <c r="I42" s="14">
        <f t="shared" si="6"/>
        <v>9.1999999999999998E-3</v>
      </c>
      <c r="J42" s="14">
        <f t="shared" si="7"/>
        <v>2.18E-2</v>
      </c>
      <c r="K42" s="14">
        <f t="shared" si="8"/>
        <v>2.2200000000000001E-2</v>
      </c>
    </row>
    <row r="43" spans="3:11" x14ac:dyDescent="0.2">
      <c r="C43" s="13">
        <f t="shared" si="4"/>
        <v>16.098204927740607</v>
      </c>
      <c r="D43">
        <f>COUNTIF(simulation!AU$8:AU$5007,"&lt;="&amp;$C43)</f>
        <v>4940</v>
      </c>
      <c r="E43">
        <f>COUNTIF(simulation!AV$8:AV$5007,"&lt;="&amp;$C43)</f>
        <v>4672</v>
      </c>
      <c r="F43">
        <f>COUNTIF(simulation!AW$8:AW$5007,"&lt;="&amp;$C43)</f>
        <v>4417</v>
      </c>
      <c r="H43" s="13">
        <f t="shared" si="5"/>
        <v>15.092067119756821</v>
      </c>
      <c r="I43" s="14">
        <f t="shared" si="6"/>
        <v>5.0000000000000001E-3</v>
      </c>
      <c r="J43" s="14">
        <f t="shared" si="7"/>
        <v>1.7000000000000001E-2</v>
      </c>
      <c r="K43" s="14">
        <f t="shared" si="8"/>
        <v>1.9800000000000002E-2</v>
      </c>
    </row>
    <row r="44" spans="3:11" x14ac:dyDescent="0.2">
      <c r="C44" s="13">
        <f t="shared" si="4"/>
        <v>18.110480543708178</v>
      </c>
      <c r="D44">
        <f>COUNTIF(simulation!AU$8:AU$5007,"&lt;="&amp;$C44)</f>
        <v>4961</v>
      </c>
      <c r="E44">
        <f>COUNTIF(simulation!AV$8:AV$5007,"&lt;="&amp;$C44)</f>
        <v>4732</v>
      </c>
      <c r="F44">
        <f>COUNTIF(simulation!AW$8:AW$5007,"&lt;="&amp;$C44)</f>
        <v>4500</v>
      </c>
      <c r="H44" s="13">
        <f t="shared" si="5"/>
        <v>17.104342735724394</v>
      </c>
      <c r="I44" s="14">
        <f t="shared" si="6"/>
        <v>4.1999999999999997E-3</v>
      </c>
      <c r="J44" s="14">
        <f t="shared" si="7"/>
        <v>1.2E-2</v>
      </c>
      <c r="K44" s="14">
        <f t="shared" si="8"/>
        <v>1.66E-2</v>
      </c>
    </row>
    <row r="45" spans="3:11" x14ac:dyDescent="0.2">
      <c r="C45" s="13">
        <f t="shared" si="4"/>
        <v>20.122756159675749</v>
      </c>
      <c r="D45">
        <f>COUNTIF(simulation!AU$8:AU$5007,"&lt;="&amp;$C45)</f>
        <v>4971</v>
      </c>
      <c r="E45">
        <f>COUNTIF(simulation!AV$8:AV$5007,"&lt;="&amp;$C45)</f>
        <v>4771</v>
      </c>
      <c r="F45">
        <f>COUNTIF(simulation!AW$8:AW$5007,"&lt;="&amp;$C45)</f>
        <v>4571</v>
      </c>
      <c r="H45" s="13">
        <f t="shared" si="5"/>
        <v>19.116618351691962</v>
      </c>
      <c r="I45" s="14">
        <f t="shared" si="6"/>
        <v>2E-3</v>
      </c>
      <c r="J45" s="14">
        <f t="shared" si="7"/>
        <v>7.7999999999999996E-3</v>
      </c>
      <c r="K45" s="14">
        <f t="shared" si="8"/>
        <v>1.4200000000000001E-2</v>
      </c>
    </row>
    <row r="46" spans="3:11" x14ac:dyDescent="0.2">
      <c r="C46" s="13">
        <f t="shared" si="4"/>
        <v>22.13503177564332</v>
      </c>
      <c r="D46">
        <f>COUNTIF(simulation!AU$8:AU$5007,"&lt;="&amp;$C46)</f>
        <v>4979</v>
      </c>
      <c r="E46">
        <f>COUNTIF(simulation!AV$8:AV$5007,"&lt;="&amp;$C46)</f>
        <v>4813</v>
      </c>
      <c r="F46">
        <f>COUNTIF(simulation!AW$8:AW$5007,"&lt;="&amp;$C46)</f>
        <v>4642</v>
      </c>
      <c r="H46" s="13">
        <f t="shared" si="5"/>
        <v>21.128893967659536</v>
      </c>
      <c r="I46" s="14">
        <f t="shared" si="6"/>
        <v>1.6000000000000001E-3</v>
      </c>
      <c r="J46" s="14">
        <f t="shared" si="7"/>
        <v>8.3999999999999995E-3</v>
      </c>
      <c r="K46" s="14">
        <f t="shared" si="8"/>
        <v>1.4200000000000001E-2</v>
      </c>
    </row>
    <row r="47" spans="3:11" x14ac:dyDescent="0.2">
      <c r="C47" s="13">
        <f t="shared" si="4"/>
        <v>24.147307391610891</v>
      </c>
      <c r="D47">
        <f>COUNTIF(simulation!AU$8:AU$5007,"&lt;="&amp;$C47)</f>
        <v>4985</v>
      </c>
      <c r="E47">
        <f>COUNTIF(simulation!AV$8:AV$5007,"&lt;="&amp;$C47)</f>
        <v>4842</v>
      </c>
      <c r="F47">
        <f>COUNTIF(simulation!AW$8:AW$5007,"&lt;="&amp;$C47)</f>
        <v>4691</v>
      </c>
      <c r="H47" s="13">
        <f t="shared" si="5"/>
        <v>23.141169583627104</v>
      </c>
      <c r="I47" s="14">
        <f t="shared" si="6"/>
        <v>1.1999999999999999E-3</v>
      </c>
      <c r="J47" s="14">
        <f t="shared" si="7"/>
        <v>5.7999999999999996E-3</v>
      </c>
      <c r="K47" s="14">
        <f t="shared" si="8"/>
        <v>9.7999999999999997E-3</v>
      </c>
    </row>
    <row r="48" spans="3:11" x14ac:dyDescent="0.2">
      <c r="C48" s="13">
        <f t="shared" si="4"/>
        <v>26.159583007578462</v>
      </c>
      <c r="D48">
        <f>COUNTIF(simulation!AU$8:AU$5007,"&lt;="&amp;$C48)</f>
        <v>4990</v>
      </c>
      <c r="E48">
        <f>COUNTIF(simulation!AV$8:AV$5007,"&lt;="&amp;$C48)</f>
        <v>4865</v>
      </c>
      <c r="F48">
        <f>COUNTIF(simulation!AW$8:AW$5007,"&lt;="&amp;$C48)</f>
        <v>4732</v>
      </c>
      <c r="H48" s="13">
        <f t="shared" si="5"/>
        <v>25.153445199594678</v>
      </c>
      <c r="I48" s="14">
        <f t="shared" si="6"/>
        <v>1E-3</v>
      </c>
      <c r="J48" s="14">
        <f t="shared" si="7"/>
        <v>4.5999999999999999E-3</v>
      </c>
      <c r="K48" s="14">
        <f t="shared" si="8"/>
        <v>8.2000000000000007E-3</v>
      </c>
    </row>
    <row r="49" spans="3:11" x14ac:dyDescent="0.2">
      <c r="C49" s="13">
        <f t="shared" si="4"/>
        <v>28.171858623546033</v>
      </c>
      <c r="D49">
        <f>COUNTIF(simulation!AU$8:AU$5007,"&lt;="&amp;$C49)</f>
        <v>4997</v>
      </c>
      <c r="E49">
        <f>COUNTIF(simulation!AV$8:AV$5007,"&lt;="&amp;$C49)</f>
        <v>4895</v>
      </c>
      <c r="F49">
        <f>COUNTIF(simulation!AW$8:AW$5007,"&lt;="&amp;$C49)</f>
        <v>4769</v>
      </c>
      <c r="H49" s="13">
        <f t="shared" si="5"/>
        <v>27.165720815562246</v>
      </c>
      <c r="I49" s="14">
        <f t="shared" si="6"/>
        <v>1.4E-3</v>
      </c>
      <c r="J49" s="14">
        <f t="shared" si="7"/>
        <v>6.0000000000000001E-3</v>
      </c>
      <c r="K49" s="14">
        <f t="shared" si="8"/>
        <v>7.4000000000000003E-3</v>
      </c>
    </row>
    <row r="50" spans="3:11" x14ac:dyDescent="0.2">
      <c r="C50" s="13">
        <f t="shared" si="4"/>
        <v>30.184134239513604</v>
      </c>
      <c r="D50">
        <f>COUNTIF(simulation!AU$8:AU$5007,"&lt;="&amp;$C50)</f>
        <v>4999</v>
      </c>
      <c r="E50">
        <f>COUNTIF(simulation!AV$8:AV$5007,"&lt;="&amp;$C50)</f>
        <v>4916</v>
      </c>
      <c r="F50">
        <f>COUNTIF(simulation!AW$8:AW$5007,"&lt;="&amp;$C50)</f>
        <v>4797</v>
      </c>
      <c r="H50" s="13">
        <f t="shared" si="5"/>
        <v>29.17799643152982</v>
      </c>
      <c r="I50" s="14">
        <f t="shared" si="6"/>
        <v>4.0000000000000002E-4</v>
      </c>
      <c r="J50" s="14">
        <f t="shared" si="7"/>
        <v>4.1999999999999997E-3</v>
      </c>
      <c r="K50" s="14">
        <f t="shared" si="8"/>
        <v>5.5999999999999999E-3</v>
      </c>
    </row>
    <row r="51" spans="3:11" x14ac:dyDescent="0.2">
      <c r="C51" s="13">
        <f t="shared" si="4"/>
        <v>32.196409855481178</v>
      </c>
      <c r="D51">
        <f>COUNTIF(simulation!AU$8:AU$5007,"&lt;="&amp;$C51)</f>
        <v>4999</v>
      </c>
      <c r="E51">
        <f>COUNTIF(simulation!AV$8:AV$5007,"&lt;="&amp;$C51)</f>
        <v>4931</v>
      </c>
      <c r="F51">
        <f>COUNTIF(simulation!AW$8:AW$5007,"&lt;="&amp;$C51)</f>
        <v>4827</v>
      </c>
      <c r="H51" s="13">
        <f t="shared" si="5"/>
        <v>31.190272047497391</v>
      </c>
      <c r="I51" s="14">
        <f t="shared" si="6"/>
        <v>0</v>
      </c>
      <c r="J51" s="14">
        <f t="shared" si="7"/>
        <v>3.0000000000000001E-3</v>
      </c>
      <c r="K51" s="14">
        <f t="shared" si="8"/>
        <v>6.0000000000000001E-3</v>
      </c>
    </row>
    <row r="52" spans="3:11" x14ac:dyDescent="0.2">
      <c r="C52" s="13">
        <f t="shared" si="4"/>
        <v>34.208685471448753</v>
      </c>
      <c r="D52">
        <f>COUNTIF(simulation!AU$8:AU$5007,"&lt;="&amp;$C52)</f>
        <v>4999</v>
      </c>
      <c r="E52">
        <f>COUNTIF(simulation!AV$8:AV$5007,"&lt;="&amp;$C52)</f>
        <v>4943</v>
      </c>
      <c r="F52">
        <f>COUNTIF(simulation!AW$8:AW$5007,"&lt;="&amp;$C52)</f>
        <v>4849</v>
      </c>
      <c r="H52" s="13">
        <f t="shared" si="5"/>
        <v>33.202547663464969</v>
      </c>
      <c r="I52" s="14">
        <f t="shared" si="6"/>
        <v>0</v>
      </c>
      <c r="J52" s="14">
        <f t="shared" si="7"/>
        <v>2.3999999999999998E-3</v>
      </c>
      <c r="K52" s="14">
        <f t="shared" si="8"/>
        <v>4.4000000000000003E-3</v>
      </c>
    </row>
    <row r="53" spans="3:11" x14ac:dyDescent="0.2">
      <c r="C53" s="13">
        <f t="shared" si="4"/>
        <v>36.220961087416327</v>
      </c>
      <c r="D53">
        <f>COUNTIF(simulation!AU$8:AU$5007,"&lt;="&amp;$C53)</f>
        <v>5000</v>
      </c>
      <c r="E53">
        <f>COUNTIF(simulation!AV$8:AV$5007,"&lt;="&amp;$C53)</f>
        <v>4951</v>
      </c>
      <c r="F53">
        <f>COUNTIF(simulation!AW$8:AW$5007,"&lt;="&amp;$C53)</f>
        <v>4867</v>
      </c>
      <c r="H53" s="13">
        <f t="shared" si="5"/>
        <v>35.214823279432537</v>
      </c>
      <c r="I53" s="14">
        <f t="shared" si="6"/>
        <v>2.0000000000000001E-4</v>
      </c>
      <c r="J53" s="14">
        <f t="shared" si="7"/>
        <v>1.6000000000000001E-3</v>
      </c>
      <c r="K53" s="14">
        <f t="shared" si="8"/>
        <v>3.5999999999999999E-3</v>
      </c>
    </row>
    <row r="54" spans="3:11" x14ac:dyDescent="0.2">
      <c r="C54" s="13">
        <f t="shared" si="4"/>
        <v>38.233236703383902</v>
      </c>
      <c r="D54">
        <f>COUNTIF(simulation!AU$8:AU$5007,"&lt;="&amp;$C54)</f>
        <v>5000</v>
      </c>
      <c r="E54">
        <f>COUNTIF(simulation!AV$8:AV$5007,"&lt;="&amp;$C54)</f>
        <v>4954</v>
      </c>
      <c r="F54">
        <f>COUNTIF(simulation!AW$8:AW$5007,"&lt;="&amp;$C54)</f>
        <v>4883</v>
      </c>
      <c r="H54" s="13">
        <f t="shared" si="5"/>
        <v>37.227098895400118</v>
      </c>
      <c r="I54" s="14">
        <f t="shared" si="6"/>
        <v>0</v>
      </c>
      <c r="J54" s="14">
        <f t="shared" si="7"/>
        <v>5.9999999999999995E-4</v>
      </c>
      <c r="K54" s="14">
        <f t="shared" si="8"/>
        <v>3.2000000000000002E-3</v>
      </c>
    </row>
    <row r="55" spans="3:11" x14ac:dyDescent="0.2">
      <c r="C55" s="13">
        <f t="shared" si="4"/>
        <v>40.245512319351477</v>
      </c>
      <c r="D55">
        <f>COUNTIF(simulation!AU$8:AU$5007,"&lt;="&amp;$C55)</f>
        <v>5000</v>
      </c>
      <c r="E55">
        <f>COUNTIF(simulation!AV$8:AV$5007,"&lt;="&amp;$C55)</f>
        <v>4962</v>
      </c>
      <c r="F55">
        <f>COUNTIF(simulation!AW$8:AW$5007,"&lt;="&amp;$C55)</f>
        <v>4900</v>
      </c>
      <c r="H55" s="13">
        <f t="shared" si="5"/>
        <v>39.239374511367686</v>
      </c>
      <c r="I55" s="14">
        <f t="shared" si="6"/>
        <v>0</v>
      </c>
      <c r="J55" s="14">
        <f t="shared" si="7"/>
        <v>1.6000000000000001E-3</v>
      </c>
      <c r="K55" s="14">
        <f t="shared" si="8"/>
        <v>3.3999999999999998E-3</v>
      </c>
    </row>
    <row r="56" spans="3:11" x14ac:dyDescent="0.2">
      <c r="C56" s="13">
        <f t="shared" si="4"/>
        <v>42.257787935319051</v>
      </c>
      <c r="D56">
        <f>COUNTIF(simulation!AU$8:AU$5007,"&lt;="&amp;$C56)</f>
        <v>5000</v>
      </c>
      <c r="E56">
        <f>COUNTIF(simulation!AV$8:AV$5007,"&lt;="&amp;$C56)</f>
        <v>4967</v>
      </c>
      <c r="F56">
        <f>COUNTIF(simulation!AW$8:AW$5007,"&lt;="&amp;$C56)</f>
        <v>4910</v>
      </c>
      <c r="H56" s="13">
        <f t="shared" si="5"/>
        <v>41.251650127335267</v>
      </c>
      <c r="I56" s="14">
        <f t="shared" si="6"/>
        <v>0</v>
      </c>
      <c r="J56" s="14">
        <f t="shared" si="7"/>
        <v>1E-3</v>
      </c>
      <c r="K56" s="14">
        <f t="shared" si="8"/>
        <v>2E-3</v>
      </c>
    </row>
    <row r="57" spans="3:11" x14ac:dyDescent="0.2">
      <c r="C57" s="13">
        <f t="shared" si="4"/>
        <v>44.270063551286626</v>
      </c>
      <c r="D57">
        <f>COUNTIF(simulation!AU$8:AU$5007,"&lt;="&amp;$C57)</f>
        <v>5000</v>
      </c>
      <c r="E57">
        <f>COUNTIF(simulation!AV$8:AV$5007,"&lt;="&amp;$C57)</f>
        <v>4971</v>
      </c>
      <c r="F57">
        <f>COUNTIF(simulation!AW$8:AW$5007,"&lt;="&amp;$C57)</f>
        <v>4926</v>
      </c>
      <c r="H57" s="13">
        <f t="shared" si="5"/>
        <v>43.263925743302835</v>
      </c>
      <c r="I57" s="14">
        <f t="shared" si="6"/>
        <v>0</v>
      </c>
      <c r="J57" s="14">
        <f t="shared" si="7"/>
        <v>8.0000000000000004E-4</v>
      </c>
      <c r="K57" s="14">
        <f t="shared" si="8"/>
        <v>3.2000000000000002E-3</v>
      </c>
    </row>
    <row r="58" spans="3:11" x14ac:dyDescent="0.2">
      <c r="C58" s="13">
        <f t="shared" si="4"/>
        <v>46.2823391672542</v>
      </c>
      <c r="D58">
        <f>COUNTIF(simulation!AU$8:AU$5007,"&lt;="&amp;$C58)</f>
        <v>5000</v>
      </c>
      <c r="E58">
        <f>COUNTIF(simulation!AV$8:AV$5007,"&lt;="&amp;$C58)</f>
        <v>4974</v>
      </c>
      <c r="F58">
        <f>COUNTIF(simulation!AW$8:AW$5007,"&lt;="&amp;$C58)</f>
        <v>4932</v>
      </c>
      <c r="H58" s="13">
        <f t="shared" si="5"/>
        <v>45.276201359270416</v>
      </c>
      <c r="I58" s="14">
        <f t="shared" si="6"/>
        <v>0</v>
      </c>
      <c r="J58" s="14">
        <f t="shared" si="7"/>
        <v>5.9999999999999995E-4</v>
      </c>
      <c r="K58" s="14">
        <f t="shared" si="8"/>
        <v>1.1999999999999999E-3</v>
      </c>
    </row>
    <row r="59" spans="3:11" x14ac:dyDescent="0.2">
      <c r="C59" s="13">
        <f t="shared" si="4"/>
        <v>48.294614783221775</v>
      </c>
      <c r="D59">
        <f>COUNTIF(simulation!AU$8:AU$5007,"&lt;="&amp;$C59)</f>
        <v>5000</v>
      </c>
      <c r="E59">
        <f>COUNTIF(simulation!AV$8:AV$5007,"&lt;="&amp;$C59)</f>
        <v>4981</v>
      </c>
      <c r="F59">
        <f>COUNTIF(simulation!AW$8:AW$5007,"&lt;="&amp;$C59)</f>
        <v>4937</v>
      </c>
      <c r="H59" s="13">
        <f t="shared" si="5"/>
        <v>47.288476975237984</v>
      </c>
      <c r="I59" s="14">
        <f t="shared" si="6"/>
        <v>0</v>
      </c>
      <c r="J59" s="14">
        <f t="shared" si="7"/>
        <v>1.4E-3</v>
      </c>
      <c r="K59" s="14">
        <f t="shared" si="8"/>
        <v>1E-3</v>
      </c>
    </row>
    <row r="60" spans="3:11" x14ac:dyDescent="0.2">
      <c r="C60" s="13">
        <f t="shared" si="4"/>
        <v>50.306890399189349</v>
      </c>
      <c r="D60">
        <f>COUNTIF(simulation!AU$8:AU$5007,"&lt;="&amp;$C60)</f>
        <v>5000</v>
      </c>
      <c r="E60">
        <f>COUNTIF(simulation!AV$8:AV$5007,"&lt;="&amp;$C60)</f>
        <v>4984</v>
      </c>
      <c r="F60">
        <f>COUNTIF(simulation!AW$8:AW$5007,"&lt;="&amp;$C60)</f>
        <v>4945</v>
      </c>
      <c r="H60" s="13">
        <f t="shared" si="5"/>
        <v>49.300752591205566</v>
      </c>
      <c r="I60" s="14">
        <f t="shared" si="6"/>
        <v>0</v>
      </c>
      <c r="J60" s="14">
        <f t="shared" si="7"/>
        <v>5.9999999999999995E-4</v>
      </c>
      <c r="K60" s="14">
        <f t="shared" si="8"/>
        <v>1.6000000000000001E-3</v>
      </c>
    </row>
    <row r="61" spans="3:11" x14ac:dyDescent="0.2">
      <c r="C61" s="13">
        <f t="shared" si="4"/>
        <v>52.319166015156924</v>
      </c>
      <c r="D61">
        <f>COUNTIF(simulation!AU$8:AU$5007,"&lt;="&amp;$C61)</f>
        <v>5000</v>
      </c>
      <c r="E61">
        <f>COUNTIF(simulation!AV$8:AV$5007,"&lt;="&amp;$C61)</f>
        <v>4987</v>
      </c>
      <c r="F61">
        <f>COUNTIF(simulation!AW$8:AW$5007,"&lt;="&amp;$C61)</f>
        <v>4952</v>
      </c>
      <c r="H61" s="13">
        <f t="shared" si="5"/>
        <v>51.313028207173133</v>
      </c>
      <c r="I61" s="14">
        <f t="shared" si="6"/>
        <v>0</v>
      </c>
      <c r="J61" s="14">
        <f t="shared" si="7"/>
        <v>5.9999999999999995E-4</v>
      </c>
      <c r="K61" s="14">
        <f t="shared" si="8"/>
        <v>1.4E-3</v>
      </c>
    </row>
    <row r="62" spans="3:11" x14ac:dyDescent="0.2">
      <c r="C62" s="13">
        <f t="shared" si="4"/>
        <v>54.331441631124498</v>
      </c>
      <c r="D62">
        <f>COUNTIF(simulation!AU$8:AU$5007,"&lt;="&amp;$C62)</f>
        <v>5000</v>
      </c>
      <c r="E62">
        <f>COUNTIF(simulation!AV$8:AV$5007,"&lt;="&amp;$C62)</f>
        <v>4988</v>
      </c>
      <c r="F62">
        <f>COUNTIF(simulation!AW$8:AW$5007,"&lt;="&amp;$C62)</f>
        <v>4956</v>
      </c>
      <c r="H62" s="13">
        <f t="shared" si="5"/>
        <v>53.325303823140715</v>
      </c>
      <c r="I62" s="14">
        <f t="shared" si="6"/>
        <v>0</v>
      </c>
      <c r="J62" s="14">
        <f t="shared" si="7"/>
        <v>2.0000000000000001E-4</v>
      </c>
      <c r="K62" s="14">
        <f t="shared" si="8"/>
        <v>8.0000000000000004E-4</v>
      </c>
    </row>
    <row r="63" spans="3:11" x14ac:dyDescent="0.2">
      <c r="C63" s="13">
        <f t="shared" si="4"/>
        <v>56.343717247092073</v>
      </c>
      <c r="D63">
        <f>COUNTIF(simulation!AU$8:AU$5007,"&lt;="&amp;$C63)</f>
        <v>5000</v>
      </c>
      <c r="E63">
        <f>COUNTIF(simulation!AV$8:AV$5007,"&lt;="&amp;$C63)</f>
        <v>4993</v>
      </c>
      <c r="F63">
        <f>COUNTIF(simulation!AW$8:AW$5007,"&lt;="&amp;$C63)</f>
        <v>4958</v>
      </c>
      <c r="H63" s="13">
        <f t="shared" si="5"/>
        <v>55.337579439108282</v>
      </c>
      <c r="I63" s="14">
        <f t="shared" si="6"/>
        <v>0</v>
      </c>
      <c r="J63" s="14">
        <f t="shared" si="7"/>
        <v>1E-3</v>
      </c>
      <c r="K63" s="14">
        <f t="shared" si="8"/>
        <v>4.0000000000000002E-4</v>
      </c>
    </row>
    <row r="64" spans="3:11" x14ac:dyDescent="0.2">
      <c r="C64" s="13">
        <f t="shared" si="4"/>
        <v>58.355992863059647</v>
      </c>
      <c r="D64">
        <f>COUNTIF(simulation!AU$8:AU$5007,"&lt;="&amp;$C64)</f>
        <v>5000</v>
      </c>
      <c r="E64">
        <f>COUNTIF(simulation!AV$8:AV$5007,"&lt;="&amp;$C64)</f>
        <v>4994</v>
      </c>
      <c r="F64">
        <f>COUNTIF(simulation!AW$8:AW$5007,"&lt;="&amp;$C64)</f>
        <v>4961</v>
      </c>
      <c r="H64" s="13">
        <f t="shared" si="5"/>
        <v>57.349855055075864</v>
      </c>
      <c r="I64" s="14">
        <f t="shared" si="6"/>
        <v>0</v>
      </c>
      <c r="J64" s="14">
        <f t="shared" si="7"/>
        <v>2.0000000000000001E-4</v>
      </c>
      <c r="K64" s="14">
        <f t="shared" si="8"/>
        <v>5.9999999999999995E-4</v>
      </c>
    </row>
    <row r="65" spans="3:11" x14ac:dyDescent="0.2">
      <c r="C65" s="13">
        <f t="shared" si="4"/>
        <v>60.368268479027222</v>
      </c>
      <c r="D65">
        <f>COUNTIF(simulation!AU$8:AU$5007,"&lt;="&amp;$C65)</f>
        <v>5000</v>
      </c>
      <c r="E65">
        <f>COUNTIF(simulation!AV$8:AV$5007,"&lt;="&amp;$C65)</f>
        <v>4994</v>
      </c>
      <c r="F65">
        <f>COUNTIF(simulation!AW$8:AW$5007,"&lt;="&amp;$C65)</f>
        <v>4968</v>
      </c>
      <c r="H65" s="13">
        <f t="shared" si="5"/>
        <v>59.362130671043431</v>
      </c>
      <c r="I65" s="14">
        <f t="shared" si="6"/>
        <v>0</v>
      </c>
      <c r="J65" s="14">
        <f t="shared" si="7"/>
        <v>0</v>
      </c>
      <c r="K65" s="14">
        <f t="shared" si="8"/>
        <v>1.4E-3</v>
      </c>
    </row>
  </sheetData>
  <phoneticPr fontId="2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simulation</vt:lpstr>
      <vt:lpstr>analysis</vt:lpstr>
      <vt:lpstr>Chart</vt:lpstr>
      <vt:lpstr>Leverage_Cap</vt:lpstr>
      <vt:lpstr>mu</vt:lpstr>
      <vt:lpstr>mu_unit_E</vt:lpstr>
      <vt:lpstr>mu_unit_m</vt:lpstr>
      <vt:lpstr>num_sim</vt:lpstr>
      <vt:lpstr>r_OIS</vt:lpstr>
      <vt:lpstr>rebal_interv</vt:lpstr>
      <vt:lpstr>sigma</vt:lpstr>
      <vt:lpstr>sigma_m</vt:lpstr>
      <vt:lpstr>sigma_unit</vt:lpstr>
      <vt:lpstr>sigma_unit_m</vt:lpstr>
      <vt:lpstr>sim_num</vt:lpstr>
      <vt:lpstr>strike</vt:lpstr>
      <vt:lpstr>t_per_yr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Yake Ho Foong</cp:lastModifiedBy>
  <dcterms:created xsi:type="dcterms:W3CDTF">1996-10-14T23:33:28Z</dcterms:created>
  <dcterms:modified xsi:type="dcterms:W3CDTF">2023-05-04T20:59:51Z</dcterms:modified>
</cp:coreProperties>
</file>