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2"/>
  <workbookPr filterPrivacy="1"/>
  <xr:revisionPtr revIDLastSave="0" documentId="13_ncr:1_{C9635C90-AF31-4B35-9650-7E075E70AD8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D24" i="1"/>
  <c r="D25" i="1"/>
  <c r="D26" i="1"/>
  <c r="D27" i="1"/>
  <c r="D28" i="1"/>
  <c r="D29" i="1"/>
  <c r="D30" i="1"/>
  <c r="D31" i="1"/>
  <c r="D32" i="1"/>
  <c r="B32" i="1"/>
  <c r="B31" i="1"/>
  <c r="B30" i="1"/>
  <c r="B29" i="1"/>
  <c r="B28" i="1"/>
  <c r="B27" i="1"/>
  <c r="B26" i="1"/>
  <c r="B25" i="1"/>
  <c r="B24" i="1"/>
  <c r="B23" i="1"/>
  <c r="D14" i="1" l="1"/>
  <c r="D15" i="1"/>
  <c r="D16" i="1"/>
  <c r="D17" i="1"/>
  <c r="D18" i="1"/>
  <c r="D19" i="1"/>
  <c r="D20" i="1"/>
  <c r="D21" i="1"/>
  <c r="D22" i="1"/>
  <c r="B22" i="1"/>
  <c r="B21" i="1"/>
  <c r="B20" i="1"/>
  <c r="B19" i="1"/>
  <c r="B18" i="1"/>
  <c r="B17" i="1"/>
  <c r="B16" i="1"/>
  <c r="B15" i="1"/>
  <c r="B14" i="1"/>
  <c r="D3" i="1" l="1"/>
  <c r="D4" i="1"/>
  <c r="D5" i="1"/>
  <c r="D6" i="1"/>
  <c r="D7" i="1"/>
  <c r="D8" i="1"/>
  <c r="D9" i="1"/>
  <c r="D10" i="1"/>
  <c r="D11" i="1"/>
  <c r="D12" i="1"/>
  <c r="D13" i="1"/>
  <c r="B13" i="1"/>
  <c r="B12" i="1"/>
  <c r="B11" i="1"/>
  <c r="B10" i="1"/>
  <c r="B9" i="1"/>
  <c r="B8" i="1"/>
  <c r="B7" i="1"/>
  <c r="B6" i="1"/>
  <c r="B5" i="1"/>
  <c r="D2" i="1" l="1"/>
  <c r="B4" i="1" l="1"/>
  <c r="B3" i="1"/>
  <c r="B2" i="1"/>
</calcChain>
</file>

<file path=xl/sharedStrings.xml><?xml version="1.0" encoding="utf-8"?>
<sst xmlns="http://schemas.openxmlformats.org/spreadsheetml/2006/main" count="36" uniqueCount="36">
  <si>
    <t>Date</t>
  </si>
  <si>
    <t>P1</t>
  </si>
  <si>
    <t>P2</t>
  </si>
  <si>
    <t>P3</t>
  </si>
  <si>
    <t>Desity of Sand</t>
  </si>
  <si>
    <t>lb/ft3</t>
  </si>
  <si>
    <t>ft3</t>
  </si>
  <si>
    <t>m3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</si>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</sst>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44420384951881"/>
          <c:y val="0.17171296296296296"/>
          <c:w val="0.84500240594925624"/>
          <c:h val="0.720887649460484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Sheet1!$A$2:$A$32</c:f>
              <c:strCache>
                <c:ptCount val="31"/>
                <c:pt idx="0">
                  <c:v>P1</c:v>
                </c:pt>
                <c:pt idx="1">
                  <c:v>P2</c:v>
                </c:pt>
                <c:pt idx="2">
                  <c:v>P3</c:v>
                </c:pt>
                <c:pt idx="3">
                  <c:v>P4</c:v>
                </c:pt>
                <c:pt idx="4">
                  <c:v>P5</c:v>
                </c:pt>
                <c:pt idx="5">
                  <c:v>P6</c:v>
                </c:pt>
                <c:pt idx="6">
                  <c:v>P7</c:v>
                </c:pt>
                <c:pt idx="7">
                  <c:v>P8</c:v>
                </c:pt>
                <c:pt idx="8">
                  <c:v>P9</c:v>
                </c:pt>
                <c:pt idx="9">
                  <c:v>P10</c:v>
                </c:pt>
                <c:pt idx="10">
                  <c:v>P11</c:v>
                </c:pt>
                <c:pt idx="11">
                  <c:v>P12</c:v>
                </c:pt>
                <c:pt idx="12">
                  <c:v>P13</c:v>
                </c:pt>
                <c:pt idx="13">
                  <c:v>P14</c:v>
                </c:pt>
                <c:pt idx="14">
                  <c:v>P15</c:v>
                </c:pt>
                <c:pt idx="15">
                  <c:v>P16</c:v>
                </c:pt>
                <c:pt idx="16">
                  <c:v>P17</c:v>
                </c:pt>
                <c:pt idx="17">
                  <c:v>P18</c:v>
                </c:pt>
                <c:pt idx="18">
                  <c:v>P19</c:v>
                </c:pt>
                <c:pt idx="19">
                  <c:v>P20</c:v>
                </c:pt>
                <c:pt idx="20">
                  <c:v>P21</c:v>
                </c:pt>
                <c:pt idx="21">
                  <c:v>P22</c:v>
                </c:pt>
                <c:pt idx="22">
                  <c:v>P23</c:v>
                </c:pt>
                <c:pt idx="23">
                  <c:v>P24</c:v>
                </c:pt>
                <c:pt idx="24">
                  <c:v>P25</c:v>
                </c:pt>
                <c:pt idx="25">
                  <c:v>P26</c:v>
                </c:pt>
                <c:pt idx="26">
                  <c:v>P27</c:v>
                </c:pt>
                <c:pt idx="27">
                  <c:v>P28</c:v>
                </c:pt>
                <c:pt idx="28">
                  <c:v>P29</c:v>
                </c:pt>
                <c:pt idx="29">
                  <c:v>P30</c:v>
                </c:pt>
                <c:pt idx="30">
                  <c:v>P31</c:v>
                </c:pt>
              </c:strCache>
            </c:str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3.656942943869939E-2</c:v>
                </c:pt>
                <c:pt idx="1">
                  <c:v>6.2185522457169316E-2</c:v>
                </c:pt>
                <c:pt idx="2">
                  <c:v>7.2156196943972836E-2</c:v>
                </c:pt>
                <c:pt idx="3">
                  <c:v>4.8772958789936718E-2</c:v>
                </c:pt>
                <c:pt idx="4">
                  <c:v>0.16442866697535627</c:v>
                </c:pt>
                <c:pt idx="5">
                  <c:v>2.3666203632247782E-2</c:v>
                </c:pt>
                <c:pt idx="6">
                  <c:v>3.1280547409579661E-2</c:v>
                </c:pt>
                <c:pt idx="7">
                  <c:v>5.8033647167772789E-2</c:v>
                </c:pt>
                <c:pt idx="8">
                  <c:v>5.3711992591449285E-2</c:v>
                </c:pt>
                <c:pt idx="9">
                  <c:v>2.4900962082625919E-2</c:v>
                </c:pt>
                <c:pt idx="10">
                  <c:v>8.0670885424705449E-2</c:v>
                </c:pt>
                <c:pt idx="11">
                  <c:v>4.2187580387919942E-2</c:v>
                </c:pt>
                <c:pt idx="12">
                  <c:v>3.1897926634768717E-2</c:v>
                </c:pt>
                <c:pt idx="13">
                  <c:v>0.13685239491691104</c:v>
                </c:pt>
                <c:pt idx="14">
                  <c:v>3.9615166949632158E-2</c:v>
                </c:pt>
                <c:pt idx="15">
                  <c:v>4.5274476513865326E-2</c:v>
                </c:pt>
                <c:pt idx="16">
                  <c:v>3.1383443947111185E-2</c:v>
                </c:pt>
                <c:pt idx="17">
                  <c:v>3.1383443947111185E-2</c:v>
                </c:pt>
                <c:pt idx="18">
                  <c:v>0.12244687966249936</c:v>
                </c:pt>
                <c:pt idx="19">
                  <c:v>2.4180686319905349E-2</c:v>
                </c:pt>
                <c:pt idx="20">
                  <c:v>3.4470340073056556E-2</c:v>
                </c:pt>
                <c:pt idx="21">
                  <c:v>2.9839995884138482E-2</c:v>
                </c:pt>
                <c:pt idx="22">
                  <c:v>2.5209651695220447E-2</c:v>
                </c:pt>
                <c:pt idx="23">
                  <c:v>6.6882749395482846E-2</c:v>
                </c:pt>
                <c:pt idx="24">
                  <c:v>3.6528270823686787E-2</c:v>
                </c:pt>
                <c:pt idx="25">
                  <c:v>0.11781653547358133</c:v>
                </c:pt>
                <c:pt idx="26">
                  <c:v>6.8426197458455545E-2</c:v>
                </c:pt>
                <c:pt idx="27">
                  <c:v>8.5918608838812582E-2</c:v>
                </c:pt>
                <c:pt idx="28">
                  <c:v>0.13736687760456859</c:v>
                </c:pt>
                <c:pt idx="29">
                  <c:v>2.8296547821165818E-2</c:v>
                </c:pt>
                <c:pt idx="30">
                  <c:v>4.5274476513865292E-2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11-4844-A4F1-FAA1980C06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2046895"/>
        <c:axId val="344368383"/>
      </c:barChart>
      <c:catAx>
        <c:axId val="262046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368383"/>
        <c:crosses val="autoZero"/>
        <c:auto val="1"/>
        <c:lblAlgn val="ctr"/>
        <c:lblOffset val="100"/>
        <c:noMultiLvlLbl val="0"/>
      </c:catAx>
      <c:valAx>
        <c:axId val="34436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Volume(ft3)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046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10</xdr:row>
      <xdr:rowOff>14287</xdr:rowOff>
    </xdr:from>
    <xdr:to>
      <xdr:col>14</xdr:col>
      <xdr:colOff>352425</xdr:colOff>
      <xdr:row>24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ED5F92-4B3F-4D94-9309-27D412903B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tabSelected="1" workbookViewId="0">
      <selection activeCell="Q23" sqref="Q23"/>
    </sheetView>
  </sheetViews>
  <sheetFormatPr defaultRowHeight="15" x14ac:dyDescent="0.25"/>
  <sheetData>
    <row r="1" spans="1:7" x14ac:dyDescent="0.25">
      <c r="A1" t="s">
        <v>0</v>
      </c>
      <c r="D1" t="s">
        <v>4</v>
      </c>
      <c r="F1">
        <v>97.185000000000002</v>
      </c>
      <c r="G1" t="s">
        <v>5</v>
      </c>
    </row>
    <row r="2" spans="1:7" x14ac:dyDescent="0.25">
      <c r="A2" t="s">
        <v>1</v>
      </c>
      <c r="B2">
        <f>(9.8865-6.3325)/F1</f>
        <v>3.656942943869939E-2</v>
      </c>
      <c r="C2" t="s">
        <v>6</v>
      </c>
      <c r="D2">
        <f>B2*0.028317</f>
        <v>1.0355365334156505E-3</v>
      </c>
      <c r="E2" t="s">
        <v>7</v>
      </c>
    </row>
    <row r="3" spans="1:7" x14ac:dyDescent="0.25">
      <c r="A3" t="s">
        <v>2</v>
      </c>
      <c r="B3">
        <f>(9.885-3.8415)/F1</f>
        <v>6.2185522457169316E-2</v>
      </c>
      <c r="D3">
        <f t="shared" ref="D3:D32" si="0">B3*0.028317</f>
        <v>1.7609074394196633E-3</v>
      </c>
    </row>
    <row r="4" spans="1:7" x14ac:dyDescent="0.25">
      <c r="A4" t="s">
        <v>3</v>
      </c>
      <c r="B4">
        <f>(9.884-2.8715)/F1</f>
        <v>7.2156196943972836E-2</v>
      </c>
      <c r="D4">
        <f t="shared" si="0"/>
        <v>2.0432470288624786E-3</v>
      </c>
    </row>
    <row r="5" spans="1:7" x14ac:dyDescent="0.25">
      <c r="A5" t="s">
        <v>8</v>
      </c>
      <c r="B5">
        <f>(18.02-13.28)/F1</f>
        <v>4.8772958789936718E-2</v>
      </c>
      <c r="D5">
        <f t="shared" si="0"/>
        <v>1.381103874054638E-3</v>
      </c>
    </row>
    <row r="6" spans="1:7" x14ac:dyDescent="0.25">
      <c r="A6" t="s">
        <v>9</v>
      </c>
      <c r="B6">
        <f>(18.02-2.04)/F1</f>
        <v>0.16442866697535627</v>
      </c>
      <c r="D6">
        <f t="shared" si="0"/>
        <v>4.6561265627411636E-3</v>
      </c>
    </row>
    <row r="7" spans="1:7" x14ac:dyDescent="0.25">
      <c r="A7" t="s">
        <v>10</v>
      </c>
      <c r="B7">
        <f>(18-15.7)/F1</f>
        <v>2.3666203632247782E-2</v>
      </c>
      <c r="D7">
        <f t="shared" si="0"/>
        <v>6.7015588825436044E-4</v>
      </c>
    </row>
    <row r="8" spans="1:7" x14ac:dyDescent="0.25">
      <c r="A8" t="s">
        <v>11</v>
      </c>
      <c r="B8">
        <f>(18.02-14.98)/F1</f>
        <v>3.1280547409579661E-2</v>
      </c>
      <c r="D8">
        <f t="shared" si="0"/>
        <v>8.8577126099706721E-4</v>
      </c>
    </row>
    <row r="9" spans="1:7" x14ac:dyDescent="0.25">
      <c r="A9" t="s">
        <v>12</v>
      </c>
      <c r="B9">
        <f>(18.02-12.38)/F1</f>
        <v>5.8033647167772789E-2</v>
      </c>
      <c r="D9">
        <f t="shared" si="0"/>
        <v>1.6433387868498219E-3</v>
      </c>
    </row>
    <row r="10" spans="1:7" x14ac:dyDescent="0.25">
      <c r="A10" t="s">
        <v>13</v>
      </c>
      <c r="B10">
        <f>(18.02-12.8)/F1</f>
        <v>5.3711992591449285E-2</v>
      </c>
      <c r="D10">
        <f t="shared" si="0"/>
        <v>1.5209624942120693E-3</v>
      </c>
    </row>
    <row r="11" spans="1:7" x14ac:dyDescent="0.25">
      <c r="A11" t="s">
        <v>14</v>
      </c>
      <c r="B11">
        <f>(18-15.58)/F1</f>
        <v>2.4900962082625919E-2</v>
      </c>
      <c r="D11">
        <f t="shared" si="0"/>
        <v>7.0512054329371812E-4</v>
      </c>
    </row>
    <row r="12" spans="1:7" x14ac:dyDescent="0.25">
      <c r="A12" t="s">
        <v>15</v>
      </c>
      <c r="B12">
        <f>(18.02-10.18)/F1</f>
        <v>8.0670885424705449E-2</v>
      </c>
      <c r="D12">
        <f t="shared" si="0"/>
        <v>2.2843574625713843E-3</v>
      </c>
    </row>
    <row r="13" spans="1:7" x14ac:dyDescent="0.25">
      <c r="A13" t="s">
        <v>16</v>
      </c>
      <c r="B13">
        <f>(17.98-13.88)/F1</f>
        <v>4.2187580387919942E-2</v>
      </c>
      <c r="D13">
        <f t="shared" si="0"/>
        <v>1.1946257138447289E-3</v>
      </c>
    </row>
    <row r="14" spans="1:7" x14ac:dyDescent="0.25">
      <c r="A14" t="s">
        <v>17</v>
      </c>
      <c r="B14">
        <f>(24.15-21.05)/F1</f>
        <v>3.1897926634768717E-2</v>
      </c>
      <c r="D14">
        <f t="shared" si="0"/>
        <v>9.0325358851674566E-4</v>
      </c>
    </row>
    <row r="15" spans="1:7" x14ac:dyDescent="0.25">
      <c r="A15" t="s">
        <v>18</v>
      </c>
      <c r="B15">
        <f>(24.15-10.85)/F1</f>
        <v>0.13685239491691104</v>
      </c>
      <c r="D15">
        <f t="shared" si="0"/>
        <v>3.8752492668621694E-3</v>
      </c>
    </row>
    <row r="16" spans="1:7" x14ac:dyDescent="0.25">
      <c r="A16" t="s">
        <v>19</v>
      </c>
      <c r="B16">
        <f>(23.55-19.7)/F1</f>
        <v>3.9615166949632158E-2</v>
      </c>
      <c r="D16">
        <f t="shared" si="0"/>
        <v>1.1217826825127338E-3</v>
      </c>
    </row>
    <row r="17" spans="1:4" x14ac:dyDescent="0.25">
      <c r="A17" t="s">
        <v>20</v>
      </c>
      <c r="B17">
        <f>(23.55-19.15)/F1</f>
        <v>4.5274476513865326E-2</v>
      </c>
      <c r="D17">
        <f t="shared" si="0"/>
        <v>1.2820373514431244E-3</v>
      </c>
    </row>
    <row r="18" spans="1:4" x14ac:dyDescent="0.25">
      <c r="A18" t="s">
        <v>21</v>
      </c>
      <c r="B18">
        <f>(23.5-20.45)/F1</f>
        <v>3.1383443947111185E-2</v>
      </c>
      <c r="D18">
        <f t="shared" si="0"/>
        <v>8.886849822503474E-4</v>
      </c>
    </row>
    <row r="19" spans="1:4" x14ac:dyDescent="0.25">
      <c r="A19" t="s">
        <v>22</v>
      </c>
      <c r="B19">
        <f>(23.5-20.45)/F1</f>
        <v>3.1383443947111185E-2</v>
      </c>
      <c r="D19">
        <f t="shared" si="0"/>
        <v>8.886849822503474E-4</v>
      </c>
    </row>
    <row r="20" spans="1:4" x14ac:dyDescent="0.25">
      <c r="A20" t="s">
        <v>23</v>
      </c>
      <c r="B20">
        <f>(23.5-11.6)/F1</f>
        <v>0.12244687966249936</v>
      </c>
      <c r="D20">
        <f t="shared" si="0"/>
        <v>3.4673282914029942E-3</v>
      </c>
    </row>
    <row r="21" spans="1:4" x14ac:dyDescent="0.25">
      <c r="A21" t="s">
        <v>24</v>
      </c>
      <c r="B21">
        <f>(23.5-21.15)/F1</f>
        <v>2.4180686319905349E-2</v>
      </c>
      <c r="D21">
        <f t="shared" si="0"/>
        <v>6.8472449452075968E-4</v>
      </c>
    </row>
    <row r="22" spans="1:4" x14ac:dyDescent="0.25">
      <c r="A22" t="s">
        <v>25</v>
      </c>
      <c r="B22">
        <f>(23.5-20.15)/F1</f>
        <v>3.4470340073056556E-2</v>
      </c>
      <c r="D22">
        <f t="shared" si="0"/>
        <v>9.760966198487424E-4</v>
      </c>
    </row>
    <row r="23" spans="1:4" x14ac:dyDescent="0.25">
      <c r="A23" s="1" t="s">
        <v>26</v>
      </c>
      <c r="B23" s="1">
        <f>(23.5-20.6)/F1</f>
        <v>2.9839995884138482E-2</v>
      </c>
      <c r="C23" s="1"/>
      <c r="D23" s="1">
        <f t="shared" si="0"/>
        <v>8.4497916345114936E-4</v>
      </c>
    </row>
    <row r="24" spans="1:4" x14ac:dyDescent="0.25">
      <c r="A24" s="1" t="s">
        <v>27</v>
      </c>
      <c r="B24" s="1">
        <f>(23.5-21.05)/F1</f>
        <v>2.5209651695220447E-2</v>
      </c>
      <c r="C24" s="1"/>
      <c r="D24" s="1">
        <f t="shared" si="0"/>
        <v>7.138617070535574E-4</v>
      </c>
    </row>
    <row r="25" spans="1:4" x14ac:dyDescent="0.25">
      <c r="A25" s="1" t="s">
        <v>28</v>
      </c>
      <c r="B25" s="1">
        <f>(23.5-17)/F1</f>
        <v>6.6882749395482846E-2</v>
      </c>
      <c r="C25" s="1"/>
      <c r="D25" s="1">
        <f t="shared" si="0"/>
        <v>1.8939188146318876E-3</v>
      </c>
    </row>
    <row r="26" spans="1:4" x14ac:dyDescent="0.25">
      <c r="A26" s="1" t="s">
        <v>29</v>
      </c>
      <c r="B26" s="1">
        <f>(23.55-20)/F1</f>
        <v>3.6528270823686787E-2</v>
      </c>
      <c r="C26" s="1"/>
      <c r="D26" s="1">
        <f t="shared" si="0"/>
        <v>1.0343710449143386E-3</v>
      </c>
    </row>
    <row r="27" spans="1:4" x14ac:dyDescent="0.25">
      <c r="A27" s="1" t="s">
        <v>30</v>
      </c>
      <c r="B27" s="1">
        <f>(23.6-12.15)/F1</f>
        <v>0.11781653547358133</v>
      </c>
      <c r="C27" s="1"/>
      <c r="D27" s="1">
        <f t="shared" si="0"/>
        <v>3.3362108350054021E-3</v>
      </c>
    </row>
    <row r="28" spans="1:4" x14ac:dyDescent="0.25">
      <c r="A28" s="1" t="s">
        <v>31</v>
      </c>
      <c r="B28" s="1">
        <f>(23.55-16.9)/F1</f>
        <v>6.8426197458455545E-2</v>
      </c>
      <c r="C28" s="1"/>
      <c r="D28" s="1">
        <f t="shared" si="0"/>
        <v>1.9376246334310856E-3</v>
      </c>
    </row>
    <row r="29" spans="1:4" x14ac:dyDescent="0.25">
      <c r="A29" s="1" t="s">
        <v>32</v>
      </c>
      <c r="B29" s="1">
        <f>(23.55-15.2)/F1</f>
        <v>8.5918608838812582E-2</v>
      </c>
      <c r="C29" s="1"/>
      <c r="D29" s="1">
        <f t="shared" si="0"/>
        <v>2.4329572464886558E-3</v>
      </c>
    </row>
    <row r="30" spans="1:4" x14ac:dyDescent="0.25">
      <c r="A30" s="1" t="s">
        <v>33</v>
      </c>
      <c r="B30" s="1">
        <f>(23.5-10.15)/F1</f>
        <v>0.13736687760456859</v>
      </c>
      <c r="C30" s="1"/>
      <c r="D30" s="1">
        <f t="shared" si="0"/>
        <v>3.8898178731285684E-3</v>
      </c>
    </row>
    <row r="31" spans="1:4" x14ac:dyDescent="0.25">
      <c r="A31" s="1" t="s">
        <v>34</v>
      </c>
      <c r="B31" s="1">
        <f>(23.5-20.75)/F1</f>
        <v>2.8296547821165818E-2</v>
      </c>
      <c r="C31" s="1"/>
      <c r="D31" s="1">
        <f t="shared" si="0"/>
        <v>8.012733446519524E-4</v>
      </c>
    </row>
    <row r="32" spans="1:4" x14ac:dyDescent="0.25">
      <c r="A32" s="1" t="s">
        <v>35</v>
      </c>
      <c r="B32" s="1">
        <f>(23.5-19.1)/F1</f>
        <v>4.5274476513865292E-2</v>
      </c>
      <c r="C32" s="1"/>
      <c r="D32" s="1">
        <f t="shared" si="0"/>
        <v>1.2820373514431235E-3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2022-11-29T20:51:27Z</dcterms:modified>
</cp:coreProperties>
</file>