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後期実験4-ES\トランジスタの増幅\"/>
    </mc:Choice>
  </mc:AlternateContent>
  <bookViews>
    <workbookView xWindow="0" yWindow="0" windowWidth="19200" windowHeight="11400" firstSheet="5" activeTab="10"/>
  </bookViews>
  <sheets>
    <sheet name="Tr1入力特性" sheetId="1" r:id="rId1"/>
    <sheet name="Tr2入力特性" sheetId="2" r:id="rId2"/>
    <sheet name="Tr3入力特性" sheetId="3" r:id="rId3"/>
    <sheet name="出力特性" sheetId="4" r:id="rId4"/>
    <sheet name="内部抵抗" sheetId="5" r:id="rId5"/>
    <sheet name="電流増幅特性" sheetId="6" r:id="rId6"/>
    <sheet name="電圧増幅特性" sheetId="7" r:id="rId7"/>
    <sheet name="回路作成" sheetId="8" r:id="rId8"/>
    <sheet name="回路製作2" sheetId="12" r:id="rId9"/>
    <sheet name="入出力特性" sheetId="9" r:id="rId10"/>
    <sheet name="周波数特性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4" i="11" l="1"/>
  <c r="X24" i="11"/>
  <c r="W18" i="11"/>
  <c r="X18" i="11" s="1"/>
  <c r="W19" i="11"/>
  <c r="W20" i="11"/>
  <c r="W21" i="11"/>
  <c r="W22" i="11"/>
  <c r="X22" i="11" s="1"/>
  <c r="W23" i="11"/>
  <c r="W17" i="11"/>
  <c r="X21" i="11"/>
  <c r="X19" i="11"/>
  <c r="X23" i="11"/>
  <c r="Q9" i="11"/>
  <c r="R9" i="11" s="1"/>
  <c r="Q10" i="11"/>
  <c r="R10" i="11"/>
  <c r="Q11" i="11"/>
  <c r="R11" i="11" s="1"/>
  <c r="Q12" i="11"/>
  <c r="R12" i="11" s="1"/>
  <c r="Q13" i="11"/>
  <c r="R13" i="11" s="1"/>
  <c r="Q14" i="11"/>
  <c r="R14" i="11"/>
  <c r="Q15" i="11"/>
  <c r="R15" i="11" s="1"/>
  <c r="Q16" i="11"/>
  <c r="R16" i="11"/>
  <c r="Q17" i="11"/>
  <c r="R17" i="11" s="1"/>
  <c r="Q18" i="11"/>
  <c r="R18" i="11"/>
  <c r="Q19" i="11"/>
  <c r="R19" i="11" s="1"/>
  <c r="Q20" i="11"/>
  <c r="R20" i="11" s="1"/>
  <c r="Q21" i="11"/>
  <c r="R21" i="11" s="1"/>
  <c r="Q22" i="11"/>
  <c r="R22" i="11"/>
  <c r="Q23" i="11"/>
  <c r="R23" i="11" s="1"/>
  <c r="Q24" i="11"/>
  <c r="R24" i="11" s="1"/>
  <c r="W9" i="11"/>
  <c r="X9" i="11" s="1"/>
  <c r="W10" i="11"/>
  <c r="X10" i="11" s="1"/>
  <c r="W11" i="11"/>
  <c r="X11" i="11" s="1"/>
  <c r="W12" i="11"/>
  <c r="X12" i="11"/>
  <c r="W13" i="11"/>
  <c r="X13" i="11" s="1"/>
  <c r="W14" i="11"/>
  <c r="X14" i="11"/>
  <c r="W15" i="11"/>
  <c r="X15" i="11" s="1"/>
  <c r="W16" i="11"/>
  <c r="X16" i="11" s="1"/>
  <c r="X17" i="11"/>
  <c r="X20" i="11"/>
  <c r="K9" i="11"/>
  <c r="K10" i="11"/>
  <c r="K11" i="11"/>
  <c r="K12" i="11"/>
  <c r="L12" i="11" s="1"/>
  <c r="K13" i="11"/>
  <c r="K14" i="11"/>
  <c r="K15" i="11"/>
  <c r="L15" i="11" s="1"/>
  <c r="K16" i="11"/>
  <c r="L16" i="11" s="1"/>
  <c r="K17" i="11"/>
  <c r="L17" i="11" s="1"/>
  <c r="K18" i="11"/>
  <c r="K19" i="11"/>
  <c r="K20" i="11"/>
  <c r="L20" i="11" s="1"/>
  <c r="K21" i="11"/>
  <c r="K22" i="11"/>
  <c r="L22" i="11" s="1"/>
  <c r="K23" i="11"/>
  <c r="L23" i="11" s="1"/>
  <c r="K24" i="11"/>
  <c r="L24" i="11" s="1"/>
  <c r="L9" i="11"/>
  <c r="L10" i="11"/>
  <c r="L11" i="11"/>
  <c r="L13" i="11"/>
  <c r="L14" i="11"/>
  <c r="L18" i="11"/>
  <c r="L19" i="11"/>
  <c r="L21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B27" i="11"/>
  <c r="E27" i="11" s="1"/>
  <c r="F27" i="11" s="1"/>
  <c r="B28" i="11"/>
  <c r="E28" i="11" s="1"/>
  <c r="F28" i="11" s="1"/>
  <c r="B29" i="11"/>
  <c r="E29" i="11" s="1"/>
  <c r="F29" i="11" s="1"/>
  <c r="B30" i="11"/>
  <c r="E30" i="11" s="1"/>
  <c r="F30" i="11" s="1"/>
  <c r="B31" i="11"/>
  <c r="E31" i="11" s="1"/>
  <c r="F31" i="11" s="1"/>
  <c r="B32" i="11"/>
  <c r="E32" i="11" s="1"/>
  <c r="F32" i="11" s="1"/>
  <c r="B33" i="11"/>
  <c r="E33" i="11" s="1"/>
  <c r="F33" i="11" s="1"/>
  <c r="B34" i="11"/>
  <c r="E34" i="11" s="1"/>
  <c r="F34" i="11" s="1"/>
  <c r="B35" i="11"/>
  <c r="E35" i="11" s="1"/>
  <c r="F35" i="11" s="1"/>
  <c r="B36" i="11"/>
  <c r="E36" i="11" s="1"/>
  <c r="F36" i="11" s="1"/>
  <c r="B37" i="11"/>
  <c r="E37" i="11" s="1"/>
  <c r="F37" i="11" s="1"/>
  <c r="F4" i="11"/>
  <c r="E26" i="11"/>
  <c r="F26" i="11" s="1"/>
  <c r="C5" i="11"/>
  <c r="B9" i="11"/>
  <c r="E9" i="11" s="1"/>
  <c r="F9" i="11" s="1"/>
  <c r="B10" i="11"/>
  <c r="E10" i="11" s="1"/>
  <c r="F10" i="11" s="1"/>
  <c r="B11" i="11"/>
  <c r="E11" i="11" s="1"/>
  <c r="F11" i="11" s="1"/>
  <c r="B12" i="11"/>
  <c r="E12" i="11" s="1"/>
  <c r="F12" i="11" s="1"/>
  <c r="B13" i="11"/>
  <c r="E13" i="11" s="1"/>
  <c r="F13" i="11" s="1"/>
  <c r="B14" i="11"/>
  <c r="E14" i="11" s="1"/>
  <c r="F14" i="11" s="1"/>
  <c r="B15" i="11"/>
  <c r="E15" i="11" s="1"/>
  <c r="F15" i="11" s="1"/>
  <c r="B16" i="11"/>
  <c r="E16" i="11" s="1"/>
  <c r="F16" i="11" s="1"/>
  <c r="B17" i="11"/>
  <c r="E17" i="11" s="1"/>
  <c r="F17" i="11" s="1"/>
  <c r="B18" i="11"/>
  <c r="E18" i="11" s="1"/>
  <c r="F18" i="11" s="1"/>
  <c r="B19" i="11"/>
  <c r="E19" i="11" s="1"/>
  <c r="F19" i="11" s="1"/>
  <c r="B20" i="11"/>
  <c r="E20" i="11" s="1"/>
  <c r="F20" i="11" s="1"/>
  <c r="B21" i="11"/>
  <c r="E21" i="11" s="1"/>
  <c r="F21" i="11" s="1"/>
  <c r="B22" i="11"/>
  <c r="E22" i="11" s="1"/>
  <c r="F22" i="11" s="1"/>
  <c r="B23" i="11"/>
  <c r="E23" i="11" s="1"/>
  <c r="F23" i="11" s="1"/>
  <c r="B24" i="11"/>
  <c r="E24" i="11" s="1"/>
  <c r="F24" i="11" s="1"/>
  <c r="B25" i="11"/>
  <c r="E25" i="11" s="1"/>
  <c r="F25" i="11" s="1"/>
  <c r="B26" i="11"/>
  <c r="C4" i="11"/>
  <c r="T8" i="11"/>
  <c r="T7" i="11"/>
  <c r="T6" i="11"/>
  <c r="T5" i="11"/>
  <c r="T4" i="11"/>
  <c r="N8" i="11"/>
  <c r="N7" i="11"/>
  <c r="N6" i="11"/>
  <c r="N5" i="11"/>
  <c r="N4" i="11"/>
  <c r="H8" i="11"/>
  <c r="H7" i="11"/>
  <c r="H6" i="11"/>
  <c r="H5" i="11"/>
  <c r="H4" i="11"/>
  <c r="B5" i="11"/>
  <c r="B6" i="11"/>
  <c r="B7" i="11"/>
  <c r="B8" i="11"/>
  <c r="B4" i="11"/>
  <c r="F6" i="12"/>
  <c r="F5" i="12"/>
  <c r="F4" i="12"/>
  <c r="F3" i="12"/>
  <c r="K4" i="11" l="1"/>
  <c r="L4" i="11" s="1"/>
  <c r="Q4" i="11"/>
  <c r="R4" i="11" s="1"/>
  <c r="W4" i="11"/>
  <c r="X4" i="11" s="1"/>
  <c r="W8" i="11"/>
  <c r="X8" i="11" s="1"/>
  <c r="W7" i="11"/>
  <c r="X7" i="11" s="1"/>
  <c r="W6" i="11"/>
  <c r="X6" i="11" s="1"/>
  <c r="W5" i="11"/>
  <c r="X5" i="11" s="1"/>
  <c r="Q8" i="11"/>
  <c r="R8" i="11" s="1"/>
  <c r="Q7" i="11"/>
  <c r="R7" i="11" s="1"/>
  <c r="Q6" i="11"/>
  <c r="R6" i="11" s="1"/>
  <c r="Q5" i="11"/>
  <c r="R5" i="11" s="1"/>
  <c r="K8" i="11"/>
  <c r="L8" i="11" s="1"/>
  <c r="K7" i="11"/>
  <c r="L7" i="11" s="1"/>
  <c r="K6" i="11"/>
  <c r="L6" i="11" s="1"/>
  <c r="K5" i="11"/>
  <c r="L5" i="11" s="1"/>
  <c r="E5" i="11"/>
  <c r="F5" i="11" s="1"/>
  <c r="E6" i="11"/>
  <c r="F6" i="11" s="1"/>
  <c r="E7" i="11"/>
  <c r="F7" i="11" s="1"/>
  <c r="E8" i="11"/>
  <c r="F8" i="11" s="1"/>
  <c r="E4" i="11"/>
  <c r="J21" i="2" l="1"/>
</calcChain>
</file>

<file path=xl/sharedStrings.xml><?xml version="1.0" encoding="utf-8"?>
<sst xmlns="http://schemas.openxmlformats.org/spreadsheetml/2006/main" count="186" uniqueCount="92">
  <si>
    <t>VBE</t>
    <phoneticPr fontId="1"/>
  </si>
  <si>
    <t>IB</t>
    <phoneticPr fontId="1"/>
  </si>
  <si>
    <t>VCE=6</t>
    <phoneticPr fontId="1"/>
  </si>
  <si>
    <t>VCE=8</t>
    <phoneticPr fontId="1"/>
  </si>
  <si>
    <t>VCE=4[V]</t>
    <phoneticPr fontId="1"/>
  </si>
  <si>
    <t>VBE[V]</t>
    <phoneticPr fontId="1"/>
  </si>
  <si>
    <t>IB[μA]</t>
    <phoneticPr fontId="1"/>
  </si>
  <si>
    <r>
      <t>V</t>
    </r>
    <r>
      <rPr>
        <vertAlign val="subscript"/>
        <sz val="11"/>
        <color theme="1"/>
        <rFont val="游ゴシック"/>
        <family val="3"/>
        <charset val="128"/>
        <scheme val="minor"/>
      </rPr>
      <t>CE</t>
    </r>
    <phoneticPr fontId="1"/>
  </si>
  <si>
    <r>
      <t>I</t>
    </r>
    <r>
      <rPr>
        <vertAlign val="subscript"/>
        <sz val="11"/>
        <color theme="1"/>
        <rFont val="游ゴシック"/>
        <family val="3"/>
        <charset val="128"/>
        <scheme val="minor"/>
      </rPr>
      <t>B</t>
    </r>
    <r>
      <rPr>
        <sz val="11"/>
        <color theme="1"/>
        <rFont val="游ゴシック"/>
        <family val="3"/>
        <charset val="128"/>
        <scheme val="minor"/>
      </rPr>
      <t>=0[μA]</t>
    </r>
    <phoneticPr fontId="1"/>
  </si>
  <si>
    <r>
      <t>I</t>
    </r>
    <r>
      <rPr>
        <vertAlign val="subscript"/>
        <sz val="11"/>
        <color theme="1"/>
        <rFont val="游ゴシック"/>
        <family val="3"/>
        <charset val="128"/>
        <scheme val="minor"/>
      </rPr>
      <t>B</t>
    </r>
    <r>
      <rPr>
        <sz val="11"/>
        <color theme="1"/>
        <rFont val="游ゴシック"/>
        <family val="3"/>
        <charset val="128"/>
        <scheme val="minor"/>
      </rPr>
      <t>=5[μA]</t>
    </r>
    <r>
      <rPr>
        <sz val="11"/>
        <color theme="1"/>
        <rFont val="游ゴシック"/>
        <family val="2"/>
        <charset val="128"/>
        <scheme val="minor"/>
      </rPr>
      <t/>
    </r>
    <phoneticPr fontId="1"/>
  </si>
  <si>
    <r>
      <t>I</t>
    </r>
    <r>
      <rPr>
        <vertAlign val="subscript"/>
        <sz val="11"/>
        <color theme="1"/>
        <rFont val="游ゴシック"/>
        <family val="3"/>
        <charset val="128"/>
        <scheme val="minor"/>
      </rPr>
      <t>B</t>
    </r>
    <r>
      <rPr>
        <sz val="11"/>
        <color theme="1"/>
        <rFont val="游ゴシック"/>
        <family val="3"/>
        <charset val="128"/>
        <scheme val="minor"/>
      </rPr>
      <t>=10[μA]</t>
    </r>
    <r>
      <rPr>
        <sz val="11"/>
        <color theme="1"/>
        <rFont val="游ゴシック"/>
        <family val="2"/>
        <charset val="128"/>
        <scheme val="minor"/>
      </rPr>
      <t/>
    </r>
    <phoneticPr fontId="1"/>
  </si>
  <si>
    <r>
      <t>I</t>
    </r>
    <r>
      <rPr>
        <vertAlign val="subscript"/>
        <sz val="11"/>
        <color theme="1"/>
        <rFont val="游ゴシック"/>
        <family val="3"/>
        <charset val="128"/>
        <scheme val="minor"/>
      </rPr>
      <t>B</t>
    </r>
    <r>
      <rPr>
        <sz val="11"/>
        <color theme="1"/>
        <rFont val="游ゴシック"/>
        <family val="3"/>
        <charset val="128"/>
        <scheme val="minor"/>
      </rPr>
      <t>=20[μA]</t>
    </r>
    <r>
      <rPr>
        <sz val="11"/>
        <color theme="1"/>
        <rFont val="游ゴシック"/>
        <family val="2"/>
        <charset val="128"/>
        <scheme val="minor"/>
      </rPr>
      <t/>
    </r>
    <phoneticPr fontId="1"/>
  </si>
  <si>
    <r>
      <t>I</t>
    </r>
    <r>
      <rPr>
        <vertAlign val="subscript"/>
        <sz val="11"/>
        <color theme="1"/>
        <rFont val="游ゴシック"/>
        <family val="3"/>
        <charset val="128"/>
        <scheme val="minor"/>
      </rPr>
      <t>B</t>
    </r>
    <r>
      <rPr>
        <sz val="11"/>
        <color theme="1"/>
        <rFont val="游ゴシック"/>
        <family val="3"/>
        <charset val="128"/>
        <scheme val="minor"/>
      </rPr>
      <t>=30[μA]</t>
    </r>
    <r>
      <rPr>
        <sz val="11"/>
        <color theme="1"/>
        <rFont val="游ゴシック"/>
        <family val="2"/>
        <charset val="128"/>
        <scheme val="minor"/>
      </rPr>
      <t/>
    </r>
    <phoneticPr fontId="1"/>
  </si>
  <si>
    <r>
      <t>I</t>
    </r>
    <r>
      <rPr>
        <vertAlign val="subscript"/>
        <sz val="11"/>
        <color theme="1"/>
        <rFont val="游ゴシック"/>
        <family val="3"/>
        <charset val="128"/>
        <scheme val="minor"/>
      </rPr>
      <t>B</t>
    </r>
    <r>
      <rPr>
        <sz val="11"/>
        <color theme="1"/>
        <rFont val="游ゴシック"/>
        <family val="3"/>
        <charset val="128"/>
        <scheme val="minor"/>
      </rPr>
      <t>=40[μA]</t>
    </r>
    <r>
      <rPr>
        <sz val="11"/>
        <color theme="1"/>
        <rFont val="游ゴシック"/>
        <family val="2"/>
        <charset val="128"/>
        <scheme val="minor"/>
      </rPr>
      <t/>
    </r>
    <phoneticPr fontId="1"/>
  </si>
  <si>
    <r>
      <t>I</t>
    </r>
    <r>
      <rPr>
        <vertAlign val="subscript"/>
        <sz val="11"/>
        <color theme="1"/>
        <rFont val="游ゴシック"/>
        <family val="3"/>
        <charset val="128"/>
        <scheme val="minor"/>
      </rPr>
      <t>B</t>
    </r>
    <r>
      <rPr>
        <sz val="11"/>
        <color theme="1"/>
        <rFont val="游ゴシック"/>
        <family val="3"/>
        <charset val="128"/>
        <scheme val="minor"/>
      </rPr>
      <t>=50[μA]</t>
    </r>
    <r>
      <rPr>
        <sz val="11"/>
        <color theme="1"/>
        <rFont val="游ゴシック"/>
        <family val="2"/>
        <charset val="128"/>
        <scheme val="minor"/>
      </rPr>
      <t/>
    </r>
    <phoneticPr fontId="1"/>
  </si>
  <si>
    <r>
      <t>I</t>
    </r>
    <r>
      <rPr>
        <vertAlign val="subscript"/>
        <sz val="11"/>
        <color theme="1"/>
        <rFont val="游ゴシック"/>
        <family val="3"/>
        <charset val="128"/>
        <scheme val="minor"/>
      </rPr>
      <t>C</t>
    </r>
    <r>
      <rPr>
        <sz val="11"/>
        <color theme="1"/>
        <rFont val="游ゴシック"/>
        <family val="3"/>
        <charset val="128"/>
        <scheme val="minor"/>
      </rPr>
      <t>[mA]</t>
    </r>
    <phoneticPr fontId="1"/>
  </si>
  <si>
    <t>不安定</t>
    <rPh sb="0" eb="1">
      <t>フ</t>
    </rPh>
    <rPh sb="1" eb="3">
      <t>アンテイ</t>
    </rPh>
    <phoneticPr fontId="1"/>
  </si>
  <si>
    <t>不安定</t>
    <rPh sb="0" eb="3">
      <t>フアンテイ</t>
    </rPh>
    <phoneticPr fontId="1"/>
  </si>
  <si>
    <t>Tr2</t>
    <phoneticPr fontId="1"/>
  </si>
  <si>
    <t>Tr3</t>
    <phoneticPr fontId="1"/>
  </si>
  <si>
    <r>
      <t>I</t>
    </r>
    <r>
      <rPr>
        <vertAlign val="subscript"/>
        <sz val="11"/>
        <color theme="1"/>
        <rFont val="游ゴシック"/>
        <family val="3"/>
        <charset val="128"/>
        <scheme val="minor"/>
      </rPr>
      <t>C</t>
    </r>
    <r>
      <rPr>
        <sz val="11"/>
        <color theme="1"/>
        <rFont val="游ゴシック"/>
        <family val="3"/>
        <charset val="128"/>
        <scheme val="minor"/>
      </rPr>
      <t>[mA]</t>
    </r>
    <phoneticPr fontId="1"/>
  </si>
  <si>
    <t>Tr1(新しいやつ)</t>
    <rPh sb="4" eb="5">
      <t>アタラ</t>
    </rPh>
    <phoneticPr fontId="1"/>
  </si>
  <si>
    <t>Tr4</t>
    <phoneticPr fontId="1"/>
  </si>
  <si>
    <t>[mA]</t>
    <phoneticPr fontId="1"/>
  </si>
  <si>
    <t>レンジ</t>
    <phoneticPr fontId="1"/>
  </si>
  <si>
    <t>kΩ</t>
    <phoneticPr fontId="1"/>
  </si>
  <si>
    <t>Ω</t>
    <phoneticPr fontId="1"/>
  </si>
  <si>
    <t>kΩ</t>
    <phoneticPr fontId="1"/>
  </si>
  <si>
    <t>電圧計</t>
    <rPh sb="0" eb="2">
      <t>デンアツ</t>
    </rPh>
    <rPh sb="2" eb="3">
      <t>ケイ</t>
    </rPh>
    <phoneticPr fontId="1"/>
  </si>
  <si>
    <t>[μA]</t>
    <phoneticPr fontId="1"/>
  </si>
  <si>
    <t>電流増幅特性</t>
    <rPh sb="0" eb="2">
      <t>デンリュウ</t>
    </rPh>
    <rPh sb="2" eb="4">
      <t>ゾウフク</t>
    </rPh>
    <rPh sb="4" eb="6">
      <t>トクセイ</t>
    </rPh>
    <phoneticPr fontId="1"/>
  </si>
  <si>
    <t>Ib[μA]</t>
    <phoneticPr fontId="1"/>
  </si>
  <si>
    <t>Ic[mA]</t>
    <phoneticPr fontId="1"/>
  </si>
  <si>
    <t>Tr1-4</t>
    <phoneticPr fontId="1"/>
  </si>
  <si>
    <t>Tr2</t>
    <phoneticPr fontId="1"/>
  </si>
  <si>
    <t>電圧増幅特性</t>
    <rPh sb="0" eb="2">
      <t>デンアツ</t>
    </rPh>
    <rPh sb="2" eb="4">
      <t>ゾウフク</t>
    </rPh>
    <rPh sb="4" eb="6">
      <t>トクセイ</t>
    </rPh>
    <phoneticPr fontId="1"/>
  </si>
  <si>
    <t>Vbe[V]</t>
    <phoneticPr fontId="1"/>
  </si>
  <si>
    <t>Vce[V]</t>
    <phoneticPr fontId="1"/>
  </si>
  <si>
    <t>Tr2</t>
    <phoneticPr fontId="1"/>
  </si>
  <si>
    <t>Tr3</t>
    <phoneticPr fontId="1"/>
  </si>
  <si>
    <t>Q点→</t>
    <rPh sb="1" eb="2">
      <t>テン</t>
    </rPh>
    <phoneticPr fontId="1"/>
  </si>
  <si>
    <t>hie=</t>
    <phoneticPr fontId="1"/>
  </si>
  <si>
    <t>Cg</t>
    <phoneticPr fontId="1"/>
  </si>
  <si>
    <t>CE</t>
    <phoneticPr fontId="1"/>
  </si>
  <si>
    <t>RB1</t>
    <phoneticPr fontId="1"/>
  </si>
  <si>
    <t>RB2</t>
    <phoneticPr fontId="1"/>
  </si>
  <si>
    <t>Rc</t>
    <phoneticPr fontId="1"/>
  </si>
  <si>
    <t>RE</t>
    <phoneticPr fontId="1"/>
  </si>
  <si>
    <t>実際</t>
    <rPh sb="0" eb="2">
      <t>ジッサイ</t>
    </rPh>
    <phoneticPr fontId="1"/>
  </si>
  <si>
    <t>1μF</t>
    <phoneticPr fontId="1"/>
  </si>
  <si>
    <t>1kΩ</t>
    <phoneticPr fontId="1"/>
  </si>
  <si>
    <t>15kΩ</t>
    <phoneticPr fontId="1"/>
  </si>
  <si>
    <t>10kΩ</t>
    <phoneticPr fontId="1"/>
  </si>
  <si>
    <t>0.8665μF</t>
    <phoneticPr fontId="1"/>
  </si>
  <si>
    <t>148.799μF</t>
    <phoneticPr fontId="1"/>
  </si>
  <si>
    <t>15.167kΩ</t>
    <phoneticPr fontId="1"/>
  </si>
  <si>
    <t>10.160kΩ</t>
    <phoneticPr fontId="1"/>
  </si>
  <si>
    <t>計算</t>
    <rPh sb="0" eb="2">
      <t>ケイサン</t>
    </rPh>
    <phoneticPr fontId="1"/>
  </si>
  <si>
    <t>入力電圧</t>
    <rPh sb="0" eb="2">
      <t>ニュウリョク</t>
    </rPh>
    <rPh sb="2" eb="4">
      <t>デンアツ</t>
    </rPh>
    <phoneticPr fontId="1"/>
  </si>
  <si>
    <t>出力電圧</t>
    <rPh sb="0" eb="2">
      <t>シュツリョク</t>
    </rPh>
    <rPh sb="2" eb="4">
      <t>デンアツ</t>
    </rPh>
    <phoneticPr fontId="1"/>
  </si>
  <si>
    <t>f[Hz]</t>
    <phoneticPr fontId="1"/>
  </si>
  <si>
    <t>f=1kHz</t>
    <phoneticPr fontId="1"/>
  </si>
  <si>
    <t>=</t>
    <phoneticPr fontId="1"/>
  </si>
  <si>
    <t>+</t>
    <phoneticPr fontId="1"/>
  </si>
  <si>
    <t>100μF</t>
    <phoneticPr fontId="1"/>
  </si>
  <si>
    <t>47μF</t>
    <phoneticPr fontId="1"/>
  </si>
  <si>
    <t>↑</t>
    <phoneticPr fontId="1"/>
  </si>
  <si>
    <t>並列</t>
    <rPh sb="0" eb="2">
      <t>ヘイレツ</t>
    </rPh>
    <phoneticPr fontId="1"/>
  </si>
  <si>
    <t>147μF</t>
    <phoneticPr fontId="1"/>
  </si>
  <si>
    <t>G1[dB]</t>
    <phoneticPr fontId="1"/>
  </si>
  <si>
    <t>G3[dB]</t>
    <phoneticPr fontId="1"/>
  </si>
  <si>
    <t>G4[dB]</t>
    <phoneticPr fontId="1"/>
  </si>
  <si>
    <t>Vout2</t>
    <phoneticPr fontId="1"/>
  </si>
  <si>
    <t>Vin3</t>
    <phoneticPr fontId="1"/>
  </si>
  <si>
    <t>Vout3</t>
    <phoneticPr fontId="1"/>
  </si>
  <si>
    <t>Vin2</t>
    <phoneticPr fontId="1"/>
  </si>
  <si>
    <t>G2[dB]</t>
    <phoneticPr fontId="1"/>
  </si>
  <si>
    <t>Vin4</t>
    <phoneticPr fontId="1"/>
  </si>
  <si>
    <t>Vout4</t>
    <phoneticPr fontId="1"/>
  </si>
  <si>
    <t>点</t>
    <rPh sb="0" eb="1">
      <t>テン</t>
    </rPh>
    <phoneticPr fontId="1"/>
  </si>
  <si>
    <t>設計値</t>
    <rPh sb="0" eb="3">
      <t>セッケイチ</t>
    </rPh>
    <phoneticPr fontId="1"/>
  </si>
  <si>
    <t>実測値</t>
    <rPh sb="0" eb="3">
      <t>ジッソクチ</t>
    </rPh>
    <phoneticPr fontId="1"/>
  </si>
  <si>
    <t>3-1</t>
    <phoneticPr fontId="1"/>
  </si>
  <si>
    <t>2-1</t>
    <phoneticPr fontId="1"/>
  </si>
  <si>
    <t>4-2</t>
    <phoneticPr fontId="1"/>
  </si>
  <si>
    <t>4-3</t>
    <phoneticPr fontId="1"/>
  </si>
  <si>
    <t>CE1=100μF</t>
    <phoneticPr fontId="1"/>
  </si>
  <si>
    <t>Vin1[V]</t>
    <phoneticPr fontId="1"/>
  </si>
  <si>
    <t>Vout1[V]</t>
    <phoneticPr fontId="1"/>
  </si>
  <si>
    <t>CE2=220μF</t>
    <phoneticPr fontId="1"/>
  </si>
  <si>
    <t>CE3=47μF</t>
    <phoneticPr fontId="1"/>
  </si>
  <si>
    <t>CE4=147μF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</si>
</sst>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2" fillId="0" borderId="5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0" fillId="0" borderId="1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9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0" fillId="0" borderId="10" xfId="0" applyFill="1" applyBorder="1">
      <alignment vertical="center"/>
    </xf>
    <xf numFmtId="0" fontId="2" fillId="0" borderId="12" xfId="0" applyFont="1" applyBorder="1">
      <alignment vertical="center"/>
    </xf>
    <xf numFmtId="0" fontId="2" fillId="0" borderId="7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0" fillId="0" borderId="14" xfId="0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>
      <alignment vertical="center"/>
    </xf>
    <xf numFmtId="0" fontId="0" fillId="0" borderId="15" xfId="0" applyBorder="1">
      <alignment vertical="center"/>
    </xf>
    <xf numFmtId="0" fontId="0" fillId="0" borderId="7" xfId="0" applyBorder="1">
      <alignment vertical="center"/>
    </xf>
    <xf numFmtId="0" fontId="0" fillId="0" borderId="13" xfId="0" applyBorder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3" borderId="0" xfId="0" applyFill="1" applyBorder="1">
      <alignment vertical="center"/>
    </xf>
    <xf numFmtId="0" fontId="0" fillId="3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17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56" fontId="0" fillId="0" borderId="31" xfId="0" quotePrefix="1" applyNumberFormat="1" applyBorder="1">
      <alignment vertical="center"/>
    </xf>
    <xf numFmtId="0" fontId="0" fillId="0" borderId="32" xfId="0" quotePrefix="1" applyBorder="1">
      <alignment vertical="center"/>
    </xf>
    <xf numFmtId="0" fontId="0" fillId="0" borderId="33" xfId="0" quotePrefix="1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Tr1入力特性!$B$4:$B$27</c:f>
              <c:numCache>
                <c:formatCode>General</c:formatCode>
                <c:ptCount val="24"/>
                <c:pt idx="0">
                  <c:v>0</c:v>
                </c:pt>
                <c:pt idx="1">
                  <c:v>9.9000000000000005E-2</c:v>
                </c:pt>
                <c:pt idx="2">
                  <c:v>0.19800000000000001</c:v>
                </c:pt>
                <c:pt idx="3">
                  <c:v>0.29699999999999999</c:v>
                </c:pt>
                <c:pt idx="4">
                  <c:v>0.39700000000000002</c:v>
                </c:pt>
                <c:pt idx="5">
                  <c:v>0.49299999999999999</c:v>
                </c:pt>
                <c:pt idx="6">
                  <c:v>0.55500000000000005</c:v>
                </c:pt>
                <c:pt idx="7">
                  <c:v>0.58899999999999997</c:v>
                </c:pt>
                <c:pt idx="8">
                  <c:v>0.60799999999999998</c:v>
                </c:pt>
                <c:pt idx="9">
                  <c:v>0.62</c:v>
                </c:pt>
                <c:pt idx="10">
                  <c:v>0.628</c:v>
                </c:pt>
                <c:pt idx="11">
                  <c:v>0.63400000000000001</c:v>
                </c:pt>
                <c:pt idx="12">
                  <c:v>0.64300000000000002</c:v>
                </c:pt>
                <c:pt idx="13">
                  <c:v>0.64600000000000002</c:v>
                </c:pt>
                <c:pt idx="14">
                  <c:v>0.64900000000000002</c:v>
                </c:pt>
                <c:pt idx="15">
                  <c:v>0.65200000000000002</c:v>
                </c:pt>
                <c:pt idx="16">
                  <c:v>0.66</c:v>
                </c:pt>
                <c:pt idx="17">
                  <c:v>0.66500000000000004</c:v>
                </c:pt>
                <c:pt idx="18">
                  <c:v>0.67100000000000004</c:v>
                </c:pt>
                <c:pt idx="19">
                  <c:v>0.67500000000000004</c:v>
                </c:pt>
                <c:pt idx="20">
                  <c:v>0.68</c:v>
                </c:pt>
                <c:pt idx="21">
                  <c:v>0.68500000000000005</c:v>
                </c:pt>
                <c:pt idx="22">
                  <c:v>0.68659999999999999</c:v>
                </c:pt>
                <c:pt idx="23">
                  <c:v>0.68869999999999998</c:v>
                </c:pt>
              </c:numCache>
            </c:numRef>
          </c:xVal>
          <c:yVal>
            <c:numRef>
              <c:f>Tr1入力特性!$C$4:$C$27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0.5</c:v>
                </c:pt>
                <c:pt idx="7">
                  <c:v>1.1000000000000001</c:v>
                </c:pt>
                <c:pt idx="8">
                  <c:v>1.9</c:v>
                </c:pt>
                <c:pt idx="9">
                  <c:v>2.8</c:v>
                </c:pt>
                <c:pt idx="10">
                  <c:v>3.8</c:v>
                </c:pt>
                <c:pt idx="11">
                  <c:v>4.5</c:v>
                </c:pt>
                <c:pt idx="12">
                  <c:v>6.3</c:v>
                </c:pt>
                <c:pt idx="13">
                  <c:v>7.3</c:v>
                </c:pt>
                <c:pt idx="14">
                  <c:v>8.1999999999999993</c:v>
                </c:pt>
                <c:pt idx="15">
                  <c:v>9.1999999999999993</c:v>
                </c:pt>
                <c:pt idx="16">
                  <c:v>13</c:v>
                </c:pt>
                <c:pt idx="17">
                  <c:v>16.100000000000001</c:v>
                </c:pt>
                <c:pt idx="18">
                  <c:v>20.100000000000001</c:v>
                </c:pt>
                <c:pt idx="19">
                  <c:v>24</c:v>
                </c:pt>
                <c:pt idx="20">
                  <c:v>28.9</c:v>
                </c:pt>
                <c:pt idx="21">
                  <c:v>35.9</c:v>
                </c:pt>
                <c:pt idx="22">
                  <c:v>46.8</c:v>
                </c:pt>
                <c:pt idx="23">
                  <c:v>49.9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A1-499E-8A33-D6996DF30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535840"/>
        <c:axId val="445533544"/>
      </c:scatterChart>
      <c:valAx>
        <c:axId val="44553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5533544"/>
        <c:crosses val="autoZero"/>
        <c:crossBetween val="midCat"/>
      </c:valAx>
      <c:valAx>
        <c:axId val="44553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553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Tr3入力特性!$F$4:$F$11</c:f>
              <c:numCache>
                <c:formatCode>General</c:formatCode>
                <c:ptCount val="8"/>
                <c:pt idx="0">
                  <c:v>0</c:v>
                </c:pt>
                <c:pt idx="1">
                  <c:v>0.56100000000000005</c:v>
                </c:pt>
                <c:pt idx="2">
                  <c:v>0.64</c:v>
                </c:pt>
                <c:pt idx="3">
                  <c:v>0.65500000000000003</c:v>
                </c:pt>
                <c:pt idx="4">
                  <c:v>0.65600000000000003</c:v>
                </c:pt>
                <c:pt idx="5">
                  <c:v>0.67100000000000004</c:v>
                </c:pt>
                <c:pt idx="6">
                  <c:v>0.67500000000000004</c:v>
                </c:pt>
                <c:pt idx="7">
                  <c:v>0.67200000000000004</c:v>
                </c:pt>
              </c:numCache>
            </c:numRef>
          </c:xVal>
          <c:yVal>
            <c:numRef>
              <c:f>Tr3入力特性!$G$4:$G$11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6.5</c:v>
                </c:pt>
                <c:pt idx="3">
                  <c:v>12.2</c:v>
                </c:pt>
                <c:pt idx="4">
                  <c:v>17.100000000000001</c:v>
                </c:pt>
                <c:pt idx="5">
                  <c:v>24.1</c:v>
                </c:pt>
                <c:pt idx="6">
                  <c:v>29.1</c:v>
                </c:pt>
                <c:pt idx="7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91-4078-B418-F1DEB8E77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92512"/>
        <c:axId val="438493168"/>
      </c:scatterChart>
      <c:valAx>
        <c:axId val="43849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8493168"/>
        <c:crosses val="autoZero"/>
        <c:crossBetween val="midCat"/>
      </c:valAx>
      <c:valAx>
        <c:axId val="4384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849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0μA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出力特性!$B$4:$B$21</c:f>
              <c:numCache>
                <c:formatCode>General</c:formatCode>
                <c:ptCount val="18"/>
                <c:pt idx="0">
                  <c:v>0</c:v>
                </c:pt>
                <c:pt idx="1">
                  <c:v>1.0009999999999999</c:v>
                </c:pt>
                <c:pt idx="2">
                  <c:v>2.0009999999999999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出力特性!$C$4:$C$21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45-4C31-84C2-2B67A3487E70}"/>
            </c:ext>
          </c:extLst>
        </c:ser>
        <c:ser>
          <c:idx val="1"/>
          <c:order val="1"/>
          <c:tx>
            <c:v>5μA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出力特性!$D$4:$D$21</c:f>
              <c:numCache>
                <c:formatCode>General</c:formatCode>
                <c:ptCount val="18"/>
                <c:pt idx="0">
                  <c:v>0</c:v>
                </c:pt>
                <c:pt idx="1">
                  <c:v>5.0000000000000001E-3</c:v>
                </c:pt>
                <c:pt idx="2">
                  <c:v>9.9000000000000005E-2</c:v>
                </c:pt>
                <c:pt idx="3">
                  <c:v>0.17</c:v>
                </c:pt>
                <c:pt idx="4">
                  <c:v>0.21</c:v>
                </c:pt>
                <c:pt idx="5">
                  <c:v>0.308</c:v>
                </c:pt>
                <c:pt idx="6">
                  <c:v>0.40799999999999997</c:v>
                </c:pt>
                <c:pt idx="7">
                  <c:v>0.50800000000000001</c:v>
                </c:pt>
                <c:pt idx="8">
                  <c:v>1.508</c:v>
                </c:pt>
                <c:pt idx="9">
                  <c:v>2.5059999999999998</c:v>
                </c:pt>
                <c:pt idx="10">
                  <c:v>3.5059999999999998</c:v>
                </c:pt>
                <c:pt idx="11">
                  <c:v>4.51</c:v>
                </c:pt>
                <c:pt idx="12">
                  <c:v>6.5</c:v>
                </c:pt>
                <c:pt idx="13">
                  <c:v>8.5</c:v>
                </c:pt>
                <c:pt idx="14">
                  <c:v>10.5</c:v>
                </c:pt>
                <c:pt idx="15">
                  <c:v>12.5</c:v>
                </c:pt>
                <c:pt idx="16">
                  <c:v>14.5</c:v>
                </c:pt>
                <c:pt idx="17">
                  <c:v>16.5</c:v>
                </c:pt>
              </c:numCache>
            </c:numRef>
          </c:xVal>
          <c:yVal>
            <c:numRef>
              <c:f>出力特性!$E$4:$E$21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0.23799999999999999</c:v>
                </c:pt>
                <c:pt idx="3">
                  <c:v>0.61799999999999999</c:v>
                </c:pt>
                <c:pt idx="4">
                  <c:v>0.68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0.71</c:v>
                </c:pt>
                <c:pt idx="9">
                  <c:v>0.71</c:v>
                </c:pt>
                <c:pt idx="10">
                  <c:v>0.72</c:v>
                </c:pt>
                <c:pt idx="11">
                  <c:v>0.72</c:v>
                </c:pt>
                <c:pt idx="12">
                  <c:v>0.72</c:v>
                </c:pt>
                <c:pt idx="13">
                  <c:v>0.73</c:v>
                </c:pt>
                <c:pt idx="14">
                  <c:v>0.74</c:v>
                </c:pt>
                <c:pt idx="15">
                  <c:v>0.74</c:v>
                </c:pt>
                <c:pt idx="16">
                  <c:v>0.75</c:v>
                </c:pt>
                <c:pt idx="17">
                  <c:v>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45-4C31-84C2-2B67A3487E70}"/>
            </c:ext>
          </c:extLst>
        </c:ser>
        <c:ser>
          <c:idx val="2"/>
          <c:order val="2"/>
          <c:tx>
            <c:v>10μA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出力特性!$F$4:$F$23</c:f>
              <c:numCache>
                <c:formatCode>General</c:formatCode>
                <c:ptCount val="20"/>
                <c:pt idx="0">
                  <c:v>0</c:v>
                </c:pt>
                <c:pt idx="1">
                  <c:v>6.0000000000000001E-3</c:v>
                </c:pt>
                <c:pt idx="2">
                  <c:v>6.8000000000000005E-2</c:v>
                </c:pt>
                <c:pt idx="3">
                  <c:v>0.107</c:v>
                </c:pt>
                <c:pt idx="4">
                  <c:v>0.14499999999999999</c:v>
                </c:pt>
                <c:pt idx="5">
                  <c:v>0.20499999999999999</c:v>
                </c:pt>
                <c:pt idx="6">
                  <c:v>0.29799999999999999</c:v>
                </c:pt>
                <c:pt idx="7">
                  <c:v>0.39800000000000002</c:v>
                </c:pt>
                <c:pt idx="8">
                  <c:v>0.497</c:v>
                </c:pt>
                <c:pt idx="9">
                  <c:v>0.59699999999999998</c:v>
                </c:pt>
                <c:pt idx="10">
                  <c:v>1.5960000000000001</c:v>
                </c:pt>
                <c:pt idx="11">
                  <c:v>2.5950000000000002</c:v>
                </c:pt>
                <c:pt idx="12">
                  <c:v>3.593</c:v>
                </c:pt>
                <c:pt idx="13">
                  <c:v>4.59</c:v>
                </c:pt>
                <c:pt idx="14">
                  <c:v>6.59</c:v>
                </c:pt>
                <c:pt idx="15">
                  <c:v>8.59</c:v>
                </c:pt>
                <c:pt idx="16">
                  <c:v>10.59</c:v>
                </c:pt>
                <c:pt idx="17">
                  <c:v>12.58</c:v>
                </c:pt>
                <c:pt idx="18">
                  <c:v>14.58</c:v>
                </c:pt>
                <c:pt idx="19">
                  <c:v>16.579999999999998</c:v>
                </c:pt>
              </c:numCache>
            </c:numRef>
          </c:xVal>
          <c:yVal>
            <c:numRef>
              <c:f>出力特性!$G$4:$G$23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0.26</c:v>
                </c:pt>
                <c:pt idx="3">
                  <c:v>0.71</c:v>
                </c:pt>
                <c:pt idx="4">
                  <c:v>1.17</c:v>
                </c:pt>
                <c:pt idx="5">
                  <c:v>1.47</c:v>
                </c:pt>
                <c:pt idx="6">
                  <c:v>1.52</c:v>
                </c:pt>
                <c:pt idx="7">
                  <c:v>1.52</c:v>
                </c:pt>
                <c:pt idx="8">
                  <c:v>1.53</c:v>
                </c:pt>
                <c:pt idx="9">
                  <c:v>1.53</c:v>
                </c:pt>
                <c:pt idx="10">
                  <c:v>1.54</c:v>
                </c:pt>
                <c:pt idx="11">
                  <c:v>1.55</c:v>
                </c:pt>
                <c:pt idx="12">
                  <c:v>1.55</c:v>
                </c:pt>
                <c:pt idx="13">
                  <c:v>1.56</c:v>
                </c:pt>
                <c:pt idx="14">
                  <c:v>1.58</c:v>
                </c:pt>
                <c:pt idx="15">
                  <c:v>1.59</c:v>
                </c:pt>
                <c:pt idx="16">
                  <c:v>1.6</c:v>
                </c:pt>
                <c:pt idx="17">
                  <c:v>1.61</c:v>
                </c:pt>
                <c:pt idx="18">
                  <c:v>1.63</c:v>
                </c:pt>
                <c:pt idx="19">
                  <c:v>1.66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45-4C31-84C2-2B67A3487E70}"/>
            </c:ext>
          </c:extLst>
        </c:ser>
        <c:ser>
          <c:idx val="3"/>
          <c:order val="3"/>
          <c:tx>
            <c:v>20μA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出力特性!$H$4:$H$22</c:f>
              <c:numCache>
                <c:formatCode>General</c:formatCode>
                <c:ptCount val="19"/>
                <c:pt idx="0">
                  <c:v>0</c:v>
                </c:pt>
                <c:pt idx="1">
                  <c:v>6.0000000000000001E-3</c:v>
                </c:pt>
                <c:pt idx="2">
                  <c:v>7.3999999999999996E-2</c:v>
                </c:pt>
                <c:pt idx="3">
                  <c:v>0.124</c:v>
                </c:pt>
                <c:pt idx="4">
                  <c:v>0.183</c:v>
                </c:pt>
                <c:pt idx="5">
                  <c:v>0.27200000000000002</c:v>
                </c:pt>
                <c:pt idx="6">
                  <c:v>0.371</c:v>
                </c:pt>
                <c:pt idx="7">
                  <c:v>0.47099999999999997</c:v>
                </c:pt>
                <c:pt idx="8">
                  <c:v>0.57099999999999995</c:v>
                </c:pt>
                <c:pt idx="9">
                  <c:v>1.57</c:v>
                </c:pt>
                <c:pt idx="10">
                  <c:v>2.5680000000000001</c:v>
                </c:pt>
                <c:pt idx="11">
                  <c:v>3.5670000000000002</c:v>
                </c:pt>
                <c:pt idx="12">
                  <c:v>4.57</c:v>
                </c:pt>
                <c:pt idx="13">
                  <c:v>6.56</c:v>
                </c:pt>
                <c:pt idx="14">
                  <c:v>8.56</c:v>
                </c:pt>
                <c:pt idx="15">
                  <c:v>10.56</c:v>
                </c:pt>
                <c:pt idx="16">
                  <c:v>12.56</c:v>
                </c:pt>
                <c:pt idx="17">
                  <c:v>14.56</c:v>
                </c:pt>
                <c:pt idx="18">
                  <c:v>16.55</c:v>
                </c:pt>
              </c:numCache>
            </c:numRef>
          </c:xVal>
          <c:yVal>
            <c:numRef>
              <c:f>出力特性!$I$4:$I$22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0.68</c:v>
                </c:pt>
                <c:pt idx="3">
                  <c:v>1.88</c:v>
                </c:pt>
                <c:pt idx="4">
                  <c:v>2.9</c:v>
                </c:pt>
                <c:pt idx="5">
                  <c:v>3.18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3.22</c:v>
                </c:pt>
                <c:pt idx="11">
                  <c:v>3.23</c:v>
                </c:pt>
                <c:pt idx="12">
                  <c:v>3.24</c:v>
                </c:pt>
                <c:pt idx="13">
                  <c:v>3.26</c:v>
                </c:pt>
                <c:pt idx="14">
                  <c:v>3.39</c:v>
                </c:pt>
                <c:pt idx="15">
                  <c:v>3.4</c:v>
                </c:pt>
                <c:pt idx="16">
                  <c:v>3.46</c:v>
                </c:pt>
                <c:pt idx="17">
                  <c:v>3.5</c:v>
                </c:pt>
                <c:pt idx="18">
                  <c:v>3.58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45-4C31-84C2-2B67A3487E70}"/>
            </c:ext>
          </c:extLst>
        </c:ser>
        <c:ser>
          <c:idx val="4"/>
          <c:order val="4"/>
          <c:tx>
            <c:v>30μA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出力特性!$J$4:$J$22</c:f>
              <c:numCache>
                <c:formatCode>General</c:formatCode>
                <c:ptCount val="19"/>
                <c:pt idx="0">
                  <c:v>0</c:v>
                </c:pt>
                <c:pt idx="1">
                  <c:v>6.0000000000000001E-3</c:v>
                </c:pt>
                <c:pt idx="2">
                  <c:v>6.7000000000000004E-2</c:v>
                </c:pt>
                <c:pt idx="3">
                  <c:v>0.109</c:v>
                </c:pt>
                <c:pt idx="4">
                  <c:v>0.151</c:v>
                </c:pt>
                <c:pt idx="5">
                  <c:v>0.21299999999999999</c:v>
                </c:pt>
                <c:pt idx="6">
                  <c:v>0.30299999999999999</c:v>
                </c:pt>
                <c:pt idx="7">
                  <c:v>0.40300000000000002</c:v>
                </c:pt>
                <c:pt idx="8">
                  <c:v>0.503</c:v>
                </c:pt>
                <c:pt idx="9">
                  <c:v>1.5</c:v>
                </c:pt>
                <c:pt idx="10">
                  <c:v>2.4980000000000002</c:v>
                </c:pt>
                <c:pt idx="11">
                  <c:v>3.496</c:v>
                </c:pt>
                <c:pt idx="12">
                  <c:v>4.5</c:v>
                </c:pt>
                <c:pt idx="13">
                  <c:v>6.49</c:v>
                </c:pt>
                <c:pt idx="14">
                  <c:v>8.49</c:v>
                </c:pt>
                <c:pt idx="15">
                  <c:v>10.46</c:v>
                </c:pt>
                <c:pt idx="16">
                  <c:v>12.48</c:v>
                </c:pt>
                <c:pt idx="17">
                  <c:v>14.47</c:v>
                </c:pt>
                <c:pt idx="18">
                  <c:v>16.47</c:v>
                </c:pt>
              </c:numCache>
            </c:numRef>
          </c:xVal>
          <c:yVal>
            <c:numRef>
              <c:f>出力特性!$K$4:$K$22</c:f>
              <c:numCache>
                <c:formatCode>General</c:formatCode>
                <c:ptCount val="19"/>
                <c:pt idx="0">
                  <c:v>0</c:v>
                </c:pt>
                <c:pt idx="1">
                  <c:v>0.02</c:v>
                </c:pt>
                <c:pt idx="2">
                  <c:v>0.84</c:v>
                </c:pt>
                <c:pt idx="3">
                  <c:v>2.2200000000000002</c:v>
                </c:pt>
                <c:pt idx="4">
                  <c:v>3.64</c:v>
                </c:pt>
                <c:pt idx="5">
                  <c:v>4.5999999999999996</c:v>
                </c:pt>
                <c:pt idx="6">
                  <c:v>4.82</c:v>
                </c:pt>
                <c:pt idx="7">
                  <c:v>4.82</c:v>
                </c:pt>
                <c:pt idx="8">
                  <c:v>4.84</c:v>
                </c:pt>
                <c:pt idx="9">
                  <c:v>4.9000000000000004</c:v>
                </c:pt>
                <c:pt idx="10">
                  <c:v>4.96</c:v>
                </c:pt>
                <c:pt idx="11">
                  <c:v>5</c:v>
                </c:pt>
                <c:pt idx="12">
                  <c:v>5.04</c:v>
                </c:pt>
                <c:pt idx="13">
                  <c:v>5.18</c:v>
                </c:pt>
                <c:pt idx="14">
                  <c:v>5.22</c:v>
                </c:pt>
                <c:pt idx="15">
                  <c:v>5.3</c:v>
                </c:pt>
                <c:pt idx="16">
                  <c:v>5.4</c:v>
                </c:pt>
                <c:pt idx="17">
                  <c:v>5.52</c:v>
                </c:pt>
                <c:pt idx="18">
                  <c:v>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45-4C31-84C2-2B67A3487E70}"/>
            </c:ext>
          </c:extLst>
        </c:ser>
        <c:ser>
          <c:idx val="5"/>
          <c:order val="5"/>
          <c:tx>
            <c:v>40μA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出力特性!$L$4:$L$23</c:f>
              <c:numCache>
                <c:formatCode>General</c:formatCode>
                <c:ptCount val="20"/>
                <c:pt idx="0">
                  <c:v>0</c:v>
                </c:pt>
                <c:pt idx="1">
                  <c:v>6.0000000000000001E-3</c:v>
                </c:pt>
                <c:pt idx="2">
                  <c:v>6.0999999999999999E-2</c:v>
                </c:pt>
                <c:pt idx="3">
                  <c:v>9.9000000000000005E-2</c:v>
                </c:pt>
                <c:pt idx="4">
                  <c:v>0.13400000000000001</c:v>
                </c:pt>
                <c:pt idx="5">
                  <c:v>0.17499999999999999</c:v>
                </c:pt>
                <c:pt idx="6">
                  <c:v>0.24199999999999999</c:v>
                </c:pt>
                <c:pt idx="7">
                  <c:v>0.33500000000000002</c:v>
                </c:pt>
                <c:pt idx="8">
                  <c:v>0.434</c:v>
                </c:pt>
                <c:pt idx="9">
                  <c:v>0.53300000000000003</c:v>
                </c:pt>
                <c:pt idx="10">
                  <c:v>1.53</c:v>
                </c:pt>
                <c:pt idx="11">
                  <c:v>2.5270000000000001</c:v>
                </c:pt>
                <c:pt idx="12">
                  <c:v>3.5230000000000001</c:v>
                </c:pt>
                <c:pt idx="13">
                  <c:v>4.5199999999999996</c:v>
                </c:pt>
                <c:pt idx="14">
                  <c:v>6.51</c:v>
                </c:pt>
                <c:pt idx="15">
                  <c:v>8.51</c:v>
                </c:pt>
                <c:pt idx="16">
                  <c:v>10.5</c:v>
                </c:pt>
                <c:pt idx="17">
                  <c:v>12.5</c:v>
                </c:pt>
                <c:pt idx="18">
                  <c:v>14.49</c:v>
                </c:pt>
                <c:pt idx="19">
                  <c:v>16.48</c:v>
                </c:pt>
              </c:numCache>
            </c:numRef>
          </c:xVal>
          <c:yVal>
            <c:numRef>
              <c:f>出力特性!$M$4:$M$23</c:f>
              <c:numCache>
                <c:formatCode>General</c:formatCode>
                <c:ptCount val="20"/>
                <c:pt idx="0">
                  <c:v>0</c:v>
                </c:pt>
                <c:pt idx="1">
                  <c:v>0.02</c:v>
                </c:pt>
                <c:pt idx="2">
                  <c:v>1</c:v>
                </c:pt>
                <c:pt idx="3">
                  <c:v>2.2999999999999998</c:v>
                </c:pt>
                <c:pt idx="4">
                  <c:v>4.08</c:v>
                </c:pt>
                <c:pt idx="5">
                  <c:v>4.5</c:v>
                </c:pt>
                <c:pt idx="6">
                  <c:v>6.28</c:v>
                </c:pt>
                <c:pt idx="7">
                  <c:v>6.48</c:v>
                </c:pt>
                <c:pt idx="8">
                  <c:v>6.5</c:v>
                </c:pt>
                <c:pt idx="9">
                  <c:v>6.52</c:v>
                </c:pt>
                <c:pt idx="10">
                  <c:v>6.58</c:v>
                </c:pt>
                <c:pt idx="11">
                  <c:v>6.68</c:v>
                </c:pt>
                <c:pt idx="12">
                  <c:v>6.76</c:v>
                </c:pt>
                <c:pt idx="13">
                  <c:v>6.8</c:v>
                </c:pt>
                <c:pt idx="14">
                  <c:v>6.96</c:v>
                </c:pt>
                <c:pt idx="15">
                  <c:v>7.1</c:v>
                </c:pt>
                <c:pt idx="16">
                  <c:v>7.24</c:v>
                </c:pt>
                <c:pt idx="17">
                  <c:v>7.44</c:v>
                </c:pt>
                <c:pt idx="18">
                  <c:v>7.6</c:v>
                </c:pt>
                <c:pt idx="19">
                  <c:v>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845-4C31-84C2-2B67A3487E70}"/>
            </c:ext>
          </c:extLst>
        </c:ser>
        <c:ser>
          <c:idx val="6"/>
          <c:order val="6"/>
          <c:tx>
            <c:v>50μA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出力特性!$N$5:$N$24</c:f>
              <c:numCache>
                <c:formatCode>General</c:formatCode>
                <c:ptCount val="20"/>
                <c:pt idx="0">
                  <c:v>5.0000000000000001E-3</c:v>
                </c:pt>
                <c:pt idx="1">
                  <c:v>5.7000000000000002E-2</c:v>
                </c:pt>
                <c:pt idx="2">
                  <c:v>9.1999999999999998E-2</c:v>
                </c:pt>
                <c:pt idx="3">
                  <c:v>0.122</c:v>
                </c:pt>
                <c:pt idx="4">
                  <c:v>0.155</c:v>
                </c:pt>
                <c:pt idx="5">
                  <c:v>0.20200000000000001</c:v>
                </c:pt>
                <c:pt idx="6">
                  <c:v>0.27700000000000002</c:v>
                </c:pt>
                <c:pt idx="7">
                  <c:v>0.36899999999999999</c:v>
                </c:pt>
                <c:pt idx="8">
                  <c:v>0.46800000000000003</c:v>
                </c:pt>
                <c:pt idx="9">
                  <c:v>0.56699999999999995</c:v>
                </c:pt>
                <c:pt idx="10">
                  <c:v>1.5629999999999999</c:v>
                </c:pt>
                <c:pt idx="11">
                  <c:v>2.5590000000000002</c:v>
                </c:pt>
                <c:pt idx="12">
                  <c:v>3.5550000000000002</c:v>
                </c:pt>
                <c:pt idx="13">
                  <c:v>4.55</c:v>
                </c:pt>
                <c:pt idx="14">
                  <c:v>6.54</c:v>
                </c:pt>
                <c:pt idx="15">
                  <c:v>8.5299999999999994</c:v>
                </c:pt>
                <c:pt idx="16">
                  <c:v>10.52</c:v>
                </c:pt>
                <c:pt idx="17">
                  <c:v>12.5</c:v>
                </c:pt>
                <c:pt idx="18">
                  <c:v>14.5</c:v>
                </c:pt>
                <c:pt idx="19">
                  <c:v>16.489999999999998</c:v>
                </c:pt>
              </c:numCache>
            </c:numRef>
          </c:xVal>
          <c:yVal>
            <c:numRef>
              <c:f>出力特性!$O$5:$O$24</c:f>
              <c:numCache>
                <c:formatCode>General</c:formatCode>
                <c:ptCount val="20"/>
                <c:pt idx="0">
                  <c:v>0.02</c:v>
                </c:pt>
                <c:pt idx="1">
                  <c:v>1.1000000000000001</c:v>
                </c:pt>
                <c:pt idx="2">
                  <c:v>2.68</c:v>
                </c:pt>
                <c:pt idx="3">
                  <c:v>4.38</c:v>
                </c:pt>
                <c:pt idx="4">
                  <c:v>5.98</c:v>
                </c:pt>
                <c:pt idx="5">
                  <c:v>7.26</c:v>
                </c:pt>
                <c:pt idx="6">
                  <c:v>7.84</c:v>
                </c:pt>
                <c:pt idx="7">
                  <c:v>8.02</c:v>
                </c:pt>
                <c:pt idx="8">
                  <c:v>8.08</c:v>
                </c:pt>
                <c:pt idx="9">
                  <c:v>8.1</c:v>
                </c:pt>
                <c:pt idx="10">
                  <c:v>8.18</c:v>
                </c:pt>
                <c:pt idx="11">
                  <c:v>8.26</c:v>
                </c:pt>
                <c:pt idx="12">
                  <c:v>8.4</c:v>
                </c:pt>
                <c:pt idx="13">
                  <c:v>8.56</c:v>
                </c:pt>
                <c:pt idx="14">
                  <c:v>8.76</c:v>
                </c:pt>
                <c:pt idx="15">
                  <c:v>9</c:v>
                </c:pt>
                <c:pt idx="16">
                  <c:v>9.24</c:v>
                </c:pt>
                <c:pt idx="17">
                  <c:v>9.48</c:v>
                </c:pt>
                <c:pt idx="18">
                  <c:v>9.7799999999999994</c:v>
                </c:pt>
                <c:pt idx="19">
                  <c:v>10.3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845-4C31-84C2-2B67A3487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11576"/>
        <c:axId val="434112232"/>
      </c:scatterChart>
      <c:valAx>
        <c:axId val="43411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VCE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112232"/>
        <c:crosses val="autoZero"/>
        <c:crossBetween val="midCat"/>
      </c:valAx>
      <c:valAx>
        <c:axId val="43411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Ic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111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出力特性!$B$31:$B$47</c:f>
              <c:numCache>
                <c:formatCode>General</c:formatCode>
                <c:ptCount val="17"/>
                <c:pt idx="0">
                  <c:v>0</c:v>
                </c:pt>
                <c:pt idx="1">
                  <c:v>1.0009999999999999</c:v>
                </c:pt>
                <c:pt idx="2">
                  <c:v>2.0009999999999999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出力特性!$C$31:$C$47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E1-4EBC-A000-13D66D2B5AC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出力特性!$D$31:$D$43</c:f>
              <c:numCache>
                <c:formatCode>General</c:formatCode>
                <c:ptCount val="13"/>
                <c:pt idx="0">
                  <c:v>0</c:v>
                </c:pt>
                <c:pt idx="1">
                  <c:v>4.0000000000000001E-3</c:v>
                </c:pt>
                <c:pt idx="2">
                  <c:v>0.99099999999999999</c:v>
                </c:pt>
                <c:pt idx="3">
                  <c:v>1.9039999999999999</c:v>
                </c:pt>
                <c:pt idx="4">
                  <c:v>2.903</c:v>
                </c:pt>
                <c:pt idx="5">
                  <c:v>3.903</c:v>
                </c:pt>
                <c:pt idx="6">
                  <c:v>4.9000000000000004</c:v>
                </c:pt>
                <c:pt idx="7">
                  <c:v>6.9</c:v>
                </c:pt>
                <c:pt idx="8">
                  <c:v>8.9</c:v>
                </c:pt>
                <c:pt idx="9">
                  <c:v>10.9</c:v>
                </c:pt>
                <c:pt idx="10">
                  <c:v>12.9</c:v>
                </c:pt>
                <c:pt idx="11">
                  <c:v>14.9</c:v>
                </c:pt>
                <c:pt idx="12">
                  <c:v>16.899999999999999</c:v>
                </c:pt>
              </c:numCache>
            </c:numRef>
          </c:xVal>
          <c:yVal>
            <c:numRef>
              <c:f>出力特性!$E$31:$E$43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0.72</c:v>
                </c:pt>
                <c:pt idx="3">
                  <c:v>0.72</c:v>
                </c:pt>
                <c:pt idx="4">
                  <c:v>0.73</c:v>
                </c:pt>
                <c:pt idx="5">
                  <c:v>0.73</c:v>
                </c:pt>
                <c:pt idx="6">
                  <c:v>0.73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0.75</c:v>
                </c:pt>
                <c:pt idx="11">
                  <c:v>0.75</c:v>
                </c:pt>
                <c:pt idx="12">
                  <c:v>0.76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E1-4EBC-A000-13D66D2B5AC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出力特性!$F$31:$F$43</c:f>
              <c:numCache>
                <c:formatCode>General</c:formatCode>
                <c:ptCount val="13"/>
                <c:pt idx="0">
                  <c:v>0</c:v>
                </c:pt>
                <c:pt idx="1">
                  <c:v>6.0000000000000001E-3</c:v>
                </c:pt>
                <c:pt idx="2">
                  <c:v>0.79600000000000004</c:v>
                </c:pt>
                <c:pt idx="3">
                  <c:v>1.794</c:v>
                </c:pt>
                <c:pt idx="4">
                  <c:v>2.7919999999999998</c:v>
                </c:pt>
                <c:pt idx="5">
                  <c:v>3.7909999999999999</c:v>
                </c:pt>
                <c:pt idx="6">
                  <c:v>4.79</c:v>
                </c:pt>
                <c:pt idx="7">
                  <c:v>6.79</c:v>
                </c:pt>
                <c:pt idx="8">
                  <c:v>8.7899999999999991</c:v>
                </c:pt>
                <c:pt idx="9">
                  <c:v>10.78</c:v>
                </c:pt>
                <c:pt idx="10">
                  <c:v>12.78</c:v>
                </c:pt>
                <c:pt idx="11">
                  <c:v>14.78</c:v>
                </c:pt>
                <c:pt idx="12">
                  <c:v>16.78</c:v>
                </c:pt>
              </c:numCache>
            </c:numRef>
          </c:xVal>
          <c:yVal>
            <c:numRef>
              <c:f>出力特性!$G$31:$G$43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1.58</c:v>
                </c:pt>
                <c:pt idx="3">
                  <c:v>1.6</c:v>
                </c:pt>
                <c:pt idx="4">
                  <c:v>1.6</c:v>
                </c:pt>
                <c:pt idx="5">
                  <c:v>1.62</c:v>
                </c:pt>
                <c:pt idx="6">
                  <c:v>1.62</c:v>
                </c:pt>
                <c:pt idx="7">
                  <c:v>1.68</c:v>
                </c:pt>
                <c:pt idx="8">
                  <c:v>1.7</c:v>
                </c:pt>
                <c:pt idx="9">
                  <c:v>1.72</c:v>
                </c:pt>
                <c:pt idx="10">
                  <c:v>1.74</c:v>
                </c:pt>
                <c:pt idx="11">
                  <c:v>1.78</c:v>
                </c:pt>
                <c:pt idx="12">
                  <c:v>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E1-4EBC-A000-13D66D2B5AC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出力特性!$H$31:$H$43</c:f>
              <c:numCache>
                <c:formatCode>General</c:formatCode>
                <c:ptCount val="13"/>
                <c:pt idx="0">
                  <c:v>0</c:v>
                </c:pt>
                <c:pt idx="1">
                  <c:v>6.0000000000000001E-3</c:v>
                </c:pt>
                <c:pt idx="2">
                  <c:v>0.86899999999999999</c:v>
                </c:pt>
                <c:pt idx="3">
                  <c:v>1.86</c:v>
                </c:pt>
                <c:pt idx="4">
                  <c:v>2.859</c:v>
                </c:pt>
                <c:pt idx="5">
                  <c:v>3.8570000000000002</c:v>
                </c:pt>
                <c:pt idx="6">
                  <c:v>4.8600000000000003</c:v>
                </c:pt>
                <c:pt idx="7">
                  <c:v>6.85</c:v>
                </c:pt>
                <c:pt idx="8">
                  <c:v>8.85</c:v>
                </c:pt>
                <c:pt idx="9">
                  <c:v>10.85</c:v>
                </c:pt>
                <c:pt idx="10">
                  <c:v>12.85</c:v>
                </c:pt>
                <c:pt idx="11">
                  <c:v>14.85</c:v>
                </c:pt>
                <c:pt idx="12">
                  <c:v>16.84</c:v>
                </c:pt>
              </c:numCache>
            </c:numRef>
          </c:xVal>
          <c:yVal>
            <c:numRef>
              <c:f>出力特性!$I$31:$I$43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3.2</c:v>
                </c:pt>
                <c:pt idx="3">
                  <c:v>3.4</c:v>
                </c:pt>
                <c:pt idx="4">
                  <c:v>3.4</c:v>
                </c:pt>
                <c:pt idx="5">
                  <c:v>3.46</c:v>
                </c:pt>
                <c:pt idx="6">
                  <c:v>3.46</c:v>
                </c:pt>
                <c:pt idx="7">
                  <c:v>3.5</c:v>
                </c:pt>
                <c:pt idx="8">
                  <c:v>3.56</c:v>
                </c:pt>
                <c:pt idx="9">
                  <c:v>3.6</c:v>
                </c:pt>
                <c:pt idx="10">
                  <c:v>3.66</c:v>
                </c:pt>
                <c:pt idx="11">
                  <c:v>3.72</c:v>
                </c:pt>
                <c:pt idx="12">
                  <c:v>3.78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E1-4EBC-A000-13D66D2B5AC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出力特性!$J$31:$J$43</c:f>
              <c:numCache>
                <c:formatCode>General</c:formatCode>
                <c:ptCount val="13"/>
                <c:pt idx="0">
                  <c:v>0</c:v>
                </c:pt>
                <c:pt idx="1">
                  <c:v>6.0000000000000001E-3</c:v>
                </c:pt>
                <c:pt idx="2">
                  <c:v>0.79700000000000004</c:v>
                </c:pt>
                <c:pt idx="3">
                  <c:v>1.796</c:v>
                </c:pt>
                <c:pt idx="4">
                  <c:v>2.7949999999999999</c:v>
                </c:pt>
                <c:pt idx="5">
                  <c:v>3.7930000000000001</c:v>
                </c:pt>
                <c:pt idx="6">
                  <c:v>4.8</c:v>
                </c:pt>
                <c:pt idx="7">
                  <c:v>6.79</c:v>
                </c:pt>
                <c:pt idx="8">
                  <c:v>8.7799999999999994</c:v>
                </c:pt>
                <c:pt idx="9">
                  <c:v>10.78</c:v>
                </c:pt>
                <c:pt idx="10">
                  <c:v>12.78</c:v>
                </c:pt>
                <c:pt idx="11">
                  <c:v>14.77</c:v>
                </c:pt>
                <c:pt idx="12">
                  <c:v>16.77</c:v>
                </c:pt>
              </c:numCache>
            </c:numRef>
          </c:xVal>
          <c:yVal>
            <c:numRef>
              <c:f>出力特性!$K$31:$K$43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4.9400000000000004</c:v>
                </c:pt>
                <c:pt idx="3">
                  <c:v>4.9800000000000004</c:v>
                </c:pt>
                <c:pt idx="4">
                  <c:v>4.99</c:v>
                </c:pt>
                <c:pt idx="5">
                  <c:v>5</c:v>
                </c:pt>
                <c:pt idx="6">
                  <c:v>5.04</c:v>
                </c:pt>
                <c:pt idx="7">
                  <c:v>5.16</c:v>
                </c:pt>
                <c:pt idx="8">
                  <c:v>5.2</c:v>
                </c:pt>
                <c:pt idx="9">
                  <c:v>5.32</c:v>
                </c:pt>
                <c:pt idx="10">
                  <c:v>5.4</c:v>
                </c:pt>
                <c:pt idx="11">
                  <c:v>5.48</c:v>
                </c:pt>
                <c:pt idx="12">
                  <c:v>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1E1-4EBC-A000-13D66D2B5AC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出力特性!$L$31:$L$43</c:f>
              <c:numCache>
                <c:formatCode>General</c:formatCode>
                <c:ptCount val="13"/>
                <c:pt idx="0">
                  <c:v>0</c:v>
                </c:pt>
                <c:pt idx="1">
                  <c:v>6.0000000000000001E-3</c:v>
                </c:pt>
                <c:pt idx="2">
                  <c:v>0.72799999999999998</c:v>
                </c:pt>
                <c:pt idx="3">
                  <c:v>1.728</c:v>
                </c:pt>
                <c:pt idx="4">
                  <c:v>2.7269999999999999</c:v>
                </c:pt>
                <c:pt idx="5">
                  <c:v>3.722</c:v>
                </c:pt>
                <c:pt idx="6">
                  <c:v>4.72</c:v>
                </c:pt>
                <c:pt idx="7">
                  <c:v>6.72</c:v>
                </c:pt>
                <c:pt idx="8">
                  <c:v>8.7100000000000009</c:v>
                </c:pt>
                <c:pt idx="9">
                  <c:v>10.71</c:v>
                </c:pt>
                <c:pt idx="10">
                  <c:v>12.7</c:v>
                </c:pt>
                <c:pt idx="11">
                  <c:v>14.69</c:v>
                </c:pt>
                <c:pt idx="12">
                  <c:v>16.68</c:v>
                </c:pt>
              </c:numCache>
            </c:numRef>
          </c:xVal>
          <c:yVal>
            <c:numRef>
              <c:f>出力特性!$M$31:$M$43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6.56</c:v>
                </c:pt>
                <c:pt idx="3">
                  <c:v>6.6</c:v>
                </c:pt>
                <c:pt idx="4">
                  <c:v>6.68</c:v>
                </c:pt>
                <c:pt idx="5">
                  <c:v>6.72</c:v>
                </c:pt>
                <c:pt idx="6">
                  <c:v>6.8</c:v>
                </c:pt>
                <c:pt idx="7">
                  <c:v>6.9</c:v>
                </c:pt>
                <c:pt idx="8">
                  <c:v>7</c:v>
                </c:pt>
                <c:pt idx="9">
                  <c:v>7.2</c:v>
                </c:pt>
                <c:pt idx="10">
                  <c:v>7.4</c:v>
                </c:pt>
                <c:pt idx="11">
                  <c:v>7.6</c:v>
                </c:pt>
                <c:pt idx="12">
                  <c:v>7.78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1E1-4EBC-A000-13D66D2B5AC8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出力特性!$N$31:$N$43</c:f>
              <c:numCache>
                <c:formatCode>General</c:formatCode>
                <c:ptCount val="13"/>
                <c:pt idx="0">
                  <c:v>0</c:v>
                </c:pt>
                <c:pt idx="1">
                  <c:v>6.0000000000000001E-3</c:v>
                </c:pt>
                <c:pt idx="2">
                  <c:v>0.65900000000000003</c:v>
                </c:pt>
                <c:pt idx="3">
                  <c:v>1.657</c:v>
                </c:pt>
                <c:pt idx="4">
                  <c:v>2.6539999999999999</c:v>
                </c:pt>
                <c:pt idx="5">
                  <c:v>3.6509999999999998</c:v>
                </c:pt>
                <c:pt idx="6">
                  <c:v>4.6500000000000004</c:v>
                </c:pt>
                <c:pt idx="7">
                  <c:v>6.64</c:v>
                </c:pt>
                <c:pt idx="8">
                  <c:v>8.6300000000000008</c:v>
                </c:pt>
                <c:pt idx="9">
                  <c:v>10.62</c:v>
                </c:pt>
                <c:pt idx="10">
                  <c:v>12.61</c:v>
                </c:pt>
                <c:pt idx="11">
                  <c:v>14.6</c:v>
                </c:pt>
                <c:pt idx="12">
                  <c:v>16.59</c:v>
                </c:pt>
              </c:numCache>
            </c:numRef>
          </c:xVal>
          <c:yVal>
            <c:numRef>
              <c:f>出力特性!$O$31:$O$43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8.24</c:v>
                </c:pt>
                <c:pt idx="3">
                  <c:v>8.2799999999999994</c:v>
                </c:pt>
                <c:pt idx="4">
                  <c:v>8.36</c:v>
                </c:pt>
                <c:pt idx="5">
                  <c:v>8.4</c:v>
                </c:pt>
                <c:pt idx="6">
                  <c:v>8.52</c:v>
                </c:pt>
                <c:pt idx="7">
                  <c:v>8.76</c:v>
                </c:pt>
                <c:pt idx="8">
                  <c:v>8.92</c:v>
                </c:pt>
                <c:pt idx="9">
                  <c:v>9.08</c:v>
                </c:pt>
                <c:pt idx="10">
                  <c:v>9.4</c:v>
                </c:pt>
                <c:pt idx="11">
                  <c:v>9.6999999999999993</c:v>
                </c:pt>
                <c:pt idx="12">
                  <c:v>10.199999999999999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1E1-4EBC-A000-13D66D2B5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11576"/>
        <c:axId val="434112232"/>
      </c:scatterChart>
      <c:valAx>
        <c:axId val="43411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VCE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112232"/>
        <c:crosses val="autoZero"/>
        <c:crossBetween val="midCat"/>
      </c:valAx>
      <c:valAx>
        <c:axId val="43411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Ic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111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出力特性!$B$54:$B$70</c:f>
              <c:numCache>
                <c:formatCode>General</c:formatCode>
                <c:ptCount val="17"/>
                <c:pt idx="0">
                  <c:v>0</c:v>
                </c:pt>
                <c:pt idx="1">
                  <c:v>1.0009999999999999</c:v>
                </c:pt>
                <c:pt idx="2">
                  <c:v>2.0009999999999999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出力特性!$C$54:$C$70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DC-42BB-99CA-A58B835FC71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出力特性!$D$54:$D$66</c:f>
              <c:numCache>
                <c:formatCode>General</c:formatCode>
                <c:ptCount val="13"/>
                <c:pt idx="0">
                  <c:v>0</c:v>
                </c:pt>
                <c:pt idx="1">
                  <c:v>4.0000000000000001E-3</c:v>
                </c:pt>
                <c:pt idx="2">
                  <c:v>0.73699999999999999</c:v>
                </c:pt>
                <c:pt idx="3">
                  <c:v>1.7350000000000001</c:v>
                </c:pt>
                <c:pt idx="4">
                  <c:v>2.7330000000000001</c:v>
                </c:pt>
                <c:pt idx="5">
                  <c:v>3.7320000000000002</c:v>
                </c:pt>
                <c:pt idx="6">
                  <c:v>4.7300000000000004</c:v>
                </c:pt>
                <c:pt idx="7">
                  <c:v>6.73</c:v>
                </c:pt>
                <c:pt idx="8">
                  <c:v>8.73</c:v>
                </c:pt>
                <c:pt idx="9">
                  <c:v>10.72</c:v>
                </c:pt>
                <c:pt idx="10">
                  <c:v>12.72</c:v>
                </c:pt>
                <c:pt idx="11">
                  <c:v>14.72</c:v>
                </c:pt>
                <c:pt idx="12">
                  <c:v>16.72</c:v>
                </c:pt>
              </c:numCache>
            </c:numRef>
          </c:xVal>
          <c:yVal>
            <c:numRef>
              <c:f>出力特性!$E$54:$E$66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0.70399999999999996</c:v>
                </c:pt>
                <c:pt idx="4">
                  <c:v>0.70799999999999996</c:v>
                </c:pt>
                <c:pt idx="5">
                  <c:v>0.71199999999999997</c:v>
                </c:pt>
                <c:pt idx="6">
                  <c:v>0.71599999999999997</c:v>
                </c:pt>
                <c:pt idx="7">
                  <c:v>0.72</c:v>
                </c:pt>
                <c:pt idx="8">
                  <c:v>0.72799999999999998</c:v>
                </c:pt>
                <c:pt idx="9">
                  <c:v>0.73199999999999998</c:v>
                </c:pt>
                <c:pt idx="10">
                  <c:v>0.73799999999999999</c:v>
                </c:pt>
                <c:pt idx="11">
                  <c:v>0.74</c:v>
                </c:pt>
                <c:pt idx="12">
                  <c:v>0.74399999999999999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DC-42BB-99CA-A58B835FC71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出力特性!$F$54:$F$66</c:f>
              <c:numCache>
                <c:formatCode>General</c:formatCode>
                <c:ptCount val="13"/>
                <c:pt idx="0">
                  <c:v>0</c:v>
                </c:pt>
                <c:pt idx="1">
                  <c:v>6.0000000000000001E-3</c:v>
                </c:pt>
                <c:pt idx="2">
                  <c:v>0.79</c:v>
                </c:pt>
                <c:pt idx="3">
                  <c:v>1.7889999999999999</c:v>
                </c:pt>
                <c:pt idx="4">
                  <c:v>2.7890000000000001</c:v>
                </c:pt>
                <c:pt idx="5">
                  <c:v>3.7869999999999999</c:v>
                </c:pt>
                <c:pt idx="6">
                  <c:v>4.79</c:v>
                </c:pt>
                <c:pt idx="7">
                  <c:v>6.78</c:v>
                </c:pt>
                <c:pt idx="8">
                  <c:v>8.7799999999999994</c:v>
                </c:pt>
                <c:pt idx="9">
                  <c:v>10.8</c:v>
                </c:pt>
                <c:pt idx="10">
                  <c:v>12.78</c:v>
                </c:pt>
                <c:pt idx="11">
                  <c:v>14.78</c:v>
                </c:pt>
                <c:pt idx="12">
                  <c:v>16.77</c:v>
                </c:pt>
              </c:numCache>
            </c:numRef>
          </c:xVal>
          <c:yVal>
            <c:numRef>
              <c:f>出力特性!$G$54:$G$66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1.56</c:v>
                </c:pt>
                <c:pt idx="3">
                  <c:v>1.57</c:v>
                </c:pt>
                <c:pt idx="4">
                  <c:v>1.58</c:v>
                </c:pt>
                <c:pt idx="5">
                  <c:v>1.59</c:v>
                </c:pt>
                <c:pt idx="6">
                  <c:v>1.6</c:v>
                </c:pt>
                <c:pt idx="7">
                  <c:v>1.62</c:v>
                </c:pt>
                <c:pt idx="8">
                  <c:v>1.63</c:v>
                </c:pt>
                <c:pt idx="9">
                  <c:v>1.64</c:v>
                </c:pt>
                <c:pt idx="10">
                  <c:v>1.65</c:v>
                </c:pt>
                <c:pt idx="11">
                  <c:v>1.66</c:v>
                </c:pt>
                <c:pt idx="12">
                  <c:v>1.68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DC-42BB-99CA-A58B835FC71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出力特性!$H$54:$H$66</c:f>
              <c:numCache>
                <c:formatCode>General</c:formatCode>
                <c:ptCount val="13"/>
                <c:pt idx="0">
                  <c:v>0</c:v>
                </c:pt>
                <c:pt idx="1">
                  <c:v>6.0000000000000001E-3</c:v>
                </c:pt>
                <c:pt idx="2">
                  <c:v>0.85499999999999998</c:v>
                </c:pt>
                <c:pt idx="3">
                  <c:v>1.853</c:v>
                </c:pt>
                <c:pt idx="4">
                  <c:v>2.5299999999999998</c:v>
                </c:pt>
                <c:pt idx="5">
                  <c:v>3.8519999999999999</c:v>
                </c:pt>
                <c:pt idx="6">
                  <c:v>4.8499999999999996</c:v>
                </c:pt>
                <c:pt idx="7">
                  <c:v>6.85</c:v>
                </c:pt>
                <c:pt idx="8">
                  <c:v>8.85</c:v>
                </c:pt>
                <c:pt idx="9">
                  <c:v>10.84</c:v>
                </c:pt>
                <c:pt idx="10">
                  <c:v>12.84</c:v>
                </c:pt>
                <c:pt idx="11">
                  <c:v>14.84</c:v>
                </c:pt>
                <c:pt idx="12">
                  <c:v>16.829999999999998</c:v>
                </c:pt>
              </c:numCache>
            </c:numRef>
          </c:xVal>
          <c:yVal>
            <c:numRef>
              <c:f>出力特性!$I$54:$I$66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3.52</c:v>
                </c:pt>
                <c:pt idx="3">
                  <c:v>3.56</c:v>
                </c:pt>
                <c:pt idx="4">
                  <c:v>3.58</c:v>
                </c:pt>
                <c:pt idx="5">
                  <c:v>3.6</c:v>
                </c:pt>
                <c:pt idx="6">
                  <c:v>3.62</c:v>
                </c:pt>
                <c:pt idx="7">
                  <c:v>3.68</c:v>
                </c:pt>
                <c:pt idx="8">
                  <c:v>3.7</c:v>
                </c:pt>
                <c:pt idx="9">
                  <c:v>3.8</c:v>
                </c:pt>
                <c:pt idx="10">
                  <c:v>3.88</c:v>
                </c:pt>
                <c:pt idx="11">
                  <c:v>3.92</c:v>
                </c:pt>
                <c:pt idx="12">
                  <c:v>3.96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DC-42BB-99CA-A58B835FC71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出力特性!$J$54:$J$66</c:f>
              <c:numCache>
                <c:formatCode>General</c:formatCode>
                <c:ptCount val="13"/>
                <c:pt idx="0">
                  <c:v>0</c:v>
                </c:pt>
                <c:pt idx="1">
                  <c:v>6.0000000000000001E-3</c:v>
                </c:pt>
                <c:pt idx="2">
                  <c:v>0.78800000000000003</c:v>
                </c:pt>
                <c:pt idx="3">
                  <c:v>1.788</c:v>
                </c:pt>
                <c:pt idx="4">
                  <c:v>2.7869999999999999</c:v>
                </c:pt>
                <c:pt idx="5">
                  <c:v>3.7850000000000001</c:v>
                </c:pt>
                <c:pt idx="6">
                  <c:v>4.79</c:v>
                </c:pt>
                <c:pt idx="7">
                  <c:v>6.78</c:v>
                </c:pt>
                <c:pt idx="8">
                  <c:v>8.7799999999999994</c:v>
                </c:pt>
                <c:pt idx="9">
                  <c:v>10.77</c:v>
                </c:pt>
                <c:pt idx="10">
                  <c:v>12.77</c:v>
                </c:pt>
                <c:pt idx="11">
                  <c:v>14.76</c:v>
                </c:pt>
                <c:pt idx="12">
                  <c:v>16.760000000000002</c:v>
                </c:pt>
              </c:numCache>
            </c:numRef>
          </c:xVal>
          <c:yVal>
            <c:numRef>
              <c:f>出力特性!$K$54:$K$66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5.12</c:v>
                </c:pt>
                <c:pt idx="3">
                  <c:v>5.16</c:v>
                </c:pt>
                <c:pt idx="4">
                  <c:v>5.18</c:v>
                </c:pt>
                <c:pt idx="5">
                  <c:v>5.2</c:v>
                </c:pt>
                <c:pt idx="6">
                  <c:v>5.22</c:v>
                </c:pt>
                <c:pt idx="7">
                  <c:v>5.3</c:v>
                </c:pt>
                <c:pt idx="8">
                  <c:v>5.4</c:v>
                </c:pt>
                <c:pt idx="9">
                  <c:v>5.48</c:v>
                </c:pt>
                <c:pt idx="10">
                  <c:v>5.6</c:v>
                </c:pt>
                <c:pt idx="11">
                  <c:v>5.72</c:v>
                </c:pt>
                <c:pt idx="12">
                  <c:v>5.82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DC-42BB-99CA-A58B835FC71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出力特性!$L$54:$L$66</c:f>
              <c:numCache>
                <c:formatCode>General</c:formatCode>
                <c:ptCount val="13"/>
                <c:pt idx="0">
                  <c:v>0</c:v>
                </c:pt>
                <c:pt idx="1">
                  <c:v>6.0000000000000001E-3</c:v>
                </c:pt>
                <c:pt idx="2">
                  <c:v>0.71499999999999997</c:v>
                </c:pt>
                <c:pt idx="3">
                  <c:v>1.7150000000000001</c:v>
                </c:pt>
                <c:pt idx="4">
                  <c:v>2.7130000000000001</c:v>
                </c:pt>
                <c:pt idx="5">
                  <c:v>3.7120000000000002</c:v>
                </c:pt>
                <c:pt idx="6">
                  <c:v>4.71</c:v>
                </c:pt>
                <c:pt idx="7">
                  <c:v>6.7</c:v>
                </c:pt>
                <c:pt idx="8">
                  <c:v>8.6999999999999993</c:v>
                </c:pt>
                <c:pt idx="9">
                  <c:v>10.69</c:v>
                </c:pt>
                <c:pt idx="10">
                  <c:v>12.69</c:v>
                </c:pt>
                <c:pt idx="11">
                  <c:v>14.68</c:v>
                </c:pt>
                <c:pt idx="12">
                  <c:v>16.670000000000002</c:v>
                </c:pt>
              </c:numCache>
            </c:numRef>
          </c:xVal>
          <c:yVal>
            <c:numRef>
              <c:f>出力特性!$M$54:$M$66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6.88</c:v>
                </c:pt>
                <c:pt idx="3">
                  <c:v>6.88</c:v>
                </c:pt>
                <c:pt idx="4">
                  <c:v>6.92</c:v>
                </c:pt>
                <c:pt idx="5">
                  <c:v>6.96</c:v>
                </c:pt>
                <c:pt idx="6">
                  <c:v>7.02</c:v>
                </c:pt>
                <c:pt idx="7">
                  <c:v>7.12</c:v>
                </c:pt>
                <c:pt idx="8">
                  <c:v>7.28</c:v>
                </c:pt>
                <c:pt idx="9">
                  <c:v>7.4</c:v>
                </c:pt>
                <c:pt idx="10">
                  <c:v>7.58</c:v>
                </c:pt>
                <c:pt idx="11">
                  <c:v>7.78</c:v>
                </c:pt>
                <c:pt idx="12">
                  <c:v>7.96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6DC-42BB-99CA-A58B835FC71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出力特性!$N$54:$N$66</c:f>
              <c:numCache>
                <c:formatCode>General</c:formatCode>
                <c:ptCount val="13"/>
                <c:pt idx="0">
                  <c:v>0</c:v>
                </c:pt>
                <c:pt idx="1">
                  <c:v>5.0000000000000001E-3</c:v>
                </c:pt>
                <c:pt idx="2">
                  <c:v>0.64300000000000002</c:v>
                </c:pt>
                <c:pt idx="3">
                  <c:v>1.643</c:v>
                </c:pt>
                <c:pt idx="4">
                  <c:v>2.641</c:v>
                </c:pt>
                <c:pt idx="5">
                  <c:v>3.6389999999999998</c:v>
                </c:pt>
                <c:pt idx="6">
                  <c:v>4.6399999999999997</c:v>
                </c:pt>
                <c:pt idx="7">
                  <c:v>6.63</c:v>
                </c:pt>
                <c:pt idx="8">
                  <c:v>8.6199999999999992</c:v>
                </c:pt>
                <c:pt idx="9">
                  <c:v>10.61</c:v>
                </c:pt>
                <c:pt idx="10">
                  <c:v>12.6</c:v>
                </c:pt>
                <c:pt idx="11">
                  <c:v>14.58</c:v>
                </c:pt>
                <c:pt idx="12">
                  <c:v>16.57</c:v>
                </c:pt>
              </c:numCache>
            </c:numRef>
          </c:xVal>
          <c:yVal>
            <c:numRef>
              <c:f>出力特性!$O$54:$O$66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8.6</c:v>
                </c:pt>
                <c:pt idx="3">
                  <c:v>8.6199999999999992</c:v>
                </c:pt>
                <c:pt idx="4">
                  <c:v>8.68</c:v>
                </c:pt>
                <c:pt idx="5">
                  <c:v>8.7200000000000006</c:v>
                </c:pt>
                <c:pt idx="6">
                  <c:v>8.8000000000000007</c:v>
                </c:pt>
                <c:pt idx="7">
                  <c:v>8.98</c:v>
                </c:pt>
                <c:pt idx="8">
                  <c:v>9.1999999999999993</c:v>
                </c:pt>
                <c:pt idx="9">
                  <c:v>9.4</c:v>
                </c:pt>
                <c:pt idx="10">
                  <c:v>9.56</c:v>
                </c:pt>
                <c:pt idx="11">
                  <c:v>10</c:v>
                </c:pt>
                <c:pt idx="12">
                  <c:v>10.35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6DC-42BB-99CA-A58B835FC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11576"/>
        <c:axId val="434112232"/>
      </c:scatterChart>
      <c:valAx>
        <c:axId val="43411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VCE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112232"/>
        <c:crosses val="autoZero"/>
        <c:crossBetween val="midCat"/>
      </c:valAx>
      <c:valAx>
        <c:axId val="43411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Ic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111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Tr3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電流増幅特性!$B$33:$B$40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xVal>
          <c:yVal>
            <c:numRef>
              <c:f>電流増幅特性!$C$33:$C$40</c:f>
              <c:numCache>
                <c:formatCode>General</c:formatCode>
                <c:ptCount val="8"/>
                <c:pt idx="0">
                  <c:v>0</c:v>
                </c:pt>
                <c:pt idx="1">
                  <c:v>1.8</c:v>
                </c:pt>
                <c:pt idx="2">
                  <c:v>3.56</c:v>
                </c:pt>
                <c:pt idx="3">
                  <c:v>5.28</c:v>
                </c:pt>
                <c:pt idx="4">
                  <c:v>7.93</c:v>
                </c:pt>
                <c:pt idx="5">
                  <c:v>7.94</c:v>
                </c:pt>
                <c:pt idx="6">
                  <c:v>7.98</c:v>
                </c:pt>
                <c:pt idx="7">
                  <c:v>7.99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9F-48E9-AE5D-8DAFD1C0F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714896"/>
        <c:axId val="437708992"/>
      </c:scatterChart>
      <c:valAx>
        <c:axId val="43771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7708992"/>
        <c:crosses val="autoZero"/>
        <c:crossBetween val="midCat"/>
      </c:valAx>
      <c:valAx>
        <c:axId val="4377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771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Tr1-4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電流増幅特性!$B$4:$B$11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xVal>
          <c:yVal>
            <c:numRef>
              <c:f>電流増幅特性!$C$4:$C$11</c:f>
              <c:numCache>
                <c:formatCode>General</c:formatCode>
                <c:ptCount val="8"/>
                <c:pt idx="0">
                  <c:v>0</c:v>
                </c:pt>
                <c:pt idx="1">
                  <c:v>1.78</c:v>
                </c:pt>
                <c:pt idx="2">
                  <c:v>3.48</c:v>
                </c:pt>
                <c:pt idx="3">
                  <c:v>5.19</c:v>
                </c:pt>
                <c:pt idx="4">
                  <c:v>6.79</c:v>
                </c:pt>
                <c:pt idx="5">
                  <c:v>7.89</c:v>
                </c:pt>
                <c:pt idx="6">
                  <c:v>7.96</c:v>
                </c:pt>
                <c:pt idx="7">
                  <c:v>7.99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DA-45E2-BF7A-C4A332DD4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863784"/>
        <c:axId val="583866080"/>
      </c:scatterChart>
      <c:valAx>
        <c:axId val="583863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3866080"/>
        <c:crosses val="autoZero"/>
        <c:crossBetween val="midCat"/>
      </c:valAx>
      <c:valAx>
        <c:axId val="5838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3863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Tr2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電流増幅特性!$B$17:$B$28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</c:numCache>
            </c:numRef>
          </c:xVal>
          <c:yVal>
            <c:numRef>
              <c:f>電流増幅特性!$C$17:$C$28</c:f>
              <c:numCache>
                <c:formatCode>General</c:formatCode>
                <c:ptCount val="12"/>
                <c:pt idx="0">
                  <c:v>0</c:v>
                </c:pt>
                <c:pt idx="1">
                  <c:v>1.7</c:v>
                </c:pt>
                <c:pt idx="2">
                  <c:v>3.42</c:v>
                </c:pt>
                <c:pt idx="3">
                  <c:v>3.75</c:v>
                </c:pt>
                <c:pt idx="4">
                  <c:v>3.95</c:v>
                </c:pt>
                <c:pt idx="5">
                  <c:v>4.0999999999999996</c:v>
                </c:pt>
                <c:pt idx="6">
                  <c:v>4.3</c:v>
                </c:pt>
                <c:pt idx="7">
                  <c:v>5.13</c:v>
                </c:pt>
                <c:pt idx="8">
                  <c:v>6.7</c:v>
                </c:pt>
                <c:pt idx="9">
                  <c:v>7.9</c:v>
                </c:pt>
                <c:pt idx="10">
                  <c:v>7.95</c:v>
                </c:pt>
                <c:pt idx="11">
                  <c:v>7.99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58-4D92-A5E2-3B6B28742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536280"/>
        <c:axId val="388527424"/>
      </c:scatterChart>
      <c:valAx>
        <c:axId val="38853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527424"/>
        <c:crosses val="autoZero"/>
        <c:crossBetween val="midCat"/>
      </c:valAx>
      <c:valAx>
        <c:axId val="3885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536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Tr1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電圧増幅特性!$B$4:$B$19</c:f>
              <c:numCache>
                <c:formatCode>General</c:formatCode>
                <c:ptCount val="16"/>
                <c:pt idx="0">
                  <c:v>0.1</c:v>
                </c:pt>
                <c:pt idx="1">
                  <c:v>0.19900000000000001</c:v>
                </c:pt>
                <c:pt idx="2">
                  <c:v>0.29799999999999999</c:v>
                </c:pt>
                <c:pt idx="3">
                  <c:v>0.39800000000000002</c:v>
                </c:pt>
                <c:pt idx="4">
                  <c:v>0.49299999999999999</c:v>
                </c:pt>
                <c:pt idx="5">
                  <c:v>0.56200000000000006</c:v>
                </c:pt>
                <c:pt idx="6">
                  <c:v>0.59499999999999997</c:v>
                </c:pt>
                <c:pt idx="7">
                  <c:v>0.61099999999999999</c:v>
                </c:pt>
                <c:pt idx="8">
                  <c:v>0.63600000000000001</c:v>
                </c:pt>
                <c:pt idx="9">
                  <c:v>0.65300000000000002</c:v>
                </c:pt>
                <c:pt idx="10">
                  <c:v>0.66600000000000004</c:v>
                </c:pt>
                <c:pt idx="11">
                  <c:v>0.69</c:v>
                </c:pt>
                <c:pt idx="12">
                  <c:v>0.69599999999999995</c:v>
                </c:pt>
                <c:pt idx="13">
                  <c:v>0.70899999999999996</c:v>
                </c:pt>
                <c:pt idx="14">
                  <c:v>0.71399999999999997</c:v>
                </c:pt>
                <c:pt idx="15">
                  <c:v>0.71799999999999997</c:v>
                </c:pt>
              </c:numCache>
            </c:numRef>
          </c:xVal>
          <c:yVal>
            <c:numRef>
              <c:f>電圧増幅特性!$C$4:$C$19</c:f>
              <c:numCache>
                <c:formatCode>General</c:formatCode>
                <c:ptCount val="16"/>
                <c:pt idx="0">
                  <c:v>8.02</c:v>
                </c:pt>
                <c:pt idx="1">
                  <c:v>8.02</c:v>
                </c:pt>
                <c:pt idx="2">
                  <c:v>8.02</c:v>
                </c:pt>
                <c:pt idx="3">
                  <c:v>8.02</c:v>
                </c:pt>
                <c:pt idx="4">
                  <c:v>8.02</c:v>
                </c:pt>
                <c:pt idx="5">
                  <c:v>7.97</c:v>
                </c:pt>
                <c:pt idx="6">
                  <c:v>7.85</c:v>
                </c:pt>
                <c:pt idx="7">
                  <c:v>7.71</c:v>
                </c:pt>
                <c:pt idx="8">
                  <c:v>7.24</c:v>
                </c:pt>
                <c:pt idx="9">
                  <c:v>6.59</c:v>
                </c:pt>
                <c:pt idx="10">
                  <c:v>5.5</c:v>
                </c:pt>
                <c:pt idx="11">
                  <c:v>2.9689999999999999</c:v>
                </c:pt>
                <c:pt idx="12">
                  <c:v>2.1720000000000002</c:v>
                </c:pt>
                <c:pt idx="13">
                  <c:v>0.81</c:v>
                </c:pt>
                <c:pt idx="14">
                  <c:v>0.23100000000000001</c:v>
                </c:pt>
                <c:pt idx="15">
                  <c:v>0.13100000000000001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55-47A7-97F8-66B35CE04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655896"/>
        <c:axId val="358656224"/>
      </c:scatterChart>
      <c:valAx>
        <c:axId val="35865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656224"/>
        <c:crosses val="autoZero"/>
        <c:crossBetween val="midCat"/>
      </c:valAx>
      <c:valAx>
        <c:axId val="3586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655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電圧増幅特性!$B$24:$B$41</c:f>
              <c:numCache>
                <c:formatCode>General</c:formatCode>
                <c:ptCount val="1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0.55900000000000005</c:v>
                </c:pt>
                <c:pt idx="6">
                  <c:v>0.61</c:v>
                </c:pt>
                <c:pt idx="7">
                  <c:v>0.629</c:v>
                </c:pt>
                <c:pt idx="8">
                  <c:v>0.64100000000000001</c:v>
                </c:pt>
                <c:pt idx="9">
                  <c:v>0.65300000000000002</c:v>
                </c:pt>
                <c:pt idx="10">
                  <c:v>0.66800000000000004</c:v>
                </c:pt>
                <c:pt idx="11">
                  <c:v>0.67500000000000004</c:v>
                </c:pt>
                <c:pt idx="12">
                  <c:v>0.68500000000000005</c:v>
                </c:pt>
                <c:pt idx="13">
                  <c:v>0.70099999999999996</c:v>
                </c:pt>
                <c:pt idx="14">
                  <c:v>0.71199999999999997</c:v>
                </c:pt>
                <c:pt idx="15">
                  <c:v>0.71299999999999997</c:v>
                </c:pt>
                <c:pt idx="16">
                  <c:v>0.71499999999999997</c:v>
                </c:pt>
                <c:pt idx="17">
                  <c:v>0.71699999999999997</c:v>
                </c:pt>
              </c:numCache>
            </c:numRef>
          </c:xVal>
          <c:yVal>
            <c:numRef>
              <c:f>電圧増幅特性!$C$24:$C$41</c:f>
              <c:numCache>
                <c:formatCode>General</c:formatCode>
                <c:ptCount val="18"/>
                <c:pt idx="0">
                  <c:v>8.02</c:v>
                </c:pt>
                <c:pt idx="1">
                  <c:v>8.02</c:v>
                </c:pt>
                <c:pt idx="2">
                  <c:v>8.02</c:v>
                </c:pt>
                <c:pt idx="3">
                  <c:v>8.02</c:v>
                </c:pt>
                <c:pt idx="4">
                  <c:v>8.02</c:v>
                </c:pt>
                <c:pt idx="5">
                  <c:v>7.97</c:v>
                </c:pt>
                <c:pt idx="6">
                  <c:v>7.71</c:v>
                </c:pt>
                <c:pt idx="7">
                  <c:v>7.4</c:v>
                </c:pt>
                <c:pt idx="8">
                  <c:v>7.08</c:v>
                </c:pt>
                <c:pt idx="9">
                  <c:v>6.59</c:v>
                </c:pt>
                <c:pt idx="10">
                  <c:v>5.6</c:v>
                </c:pt>
                <c:pt idx="11">
                  <c:v>4.93</c:v>
                </c:pt>
                <c:pt idx="12">
                  <c:v>3.77</c:v>
                </c:pt>
                <c:pt idx="13">
                  <c:v>1.85</c:v>
                </c:pt>
                <c:pt idx="14">
                  <c:v>0.64500000000000002</c:v>
                </c:pt>
                <c:pt idx="15">
                  <c:v>0.245</c:v>
                </c:pt>
                <c:pt idx="16">
                  <c:v>0.159</c:v>
                </c:pt>
                <c:pt idx="17">
                  <c:v>0.127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EA-45B1-8C69-4A6BFC4F7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501408"/>
        <c:axId val="428497472"/>
      </c:scatterChart>
      <c:valAx>
        <c:axId val="42850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497472"/>
        <c:crosses val="autoZero"/>
        <c:crossBetween val="midCat"/>
      </c:valAx>
      <c:valAx>
        <c:axId val="4284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50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入出力特性!$B$3:$B$23</c:f>
              <c:numCache>
                <c:formatCode>General</c:formatCode>
                <c:ptCount val="21"/>
                <c:pt idx="0">
                  <c:v>0</c:v>
                </c:pt>
                <c:pt idx="1">
                  <c:v>1.0999999999999999E-2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0.10100000000000001</c:v>
                </c:pt>
                <c:pt idx="11">
                  <c:v>0.11</c:v>
                </c:pt>
                <c:pt idx="12">
                  <c:v>0.121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0.17100000000000001</c:v>
                </c:pt>
                <c:pt idx="18">
                  <c:v>0.18</c:v>
                </c:pt>
                <c:pt idx="19">
                  <c:v>0.19</c:v>
                </c:pt>
                <c:pt idx="20">
                  <c:v>0.20300000000000001</c:v>
                </c:pt>
              </c:numCache>
            </c:numRef>
          </c:xVal>
          <c:yVal>
            <c:numRef>
              <c:f>入出力特性!$C$3:$C$23</c:f>
              <c:numCache>
                <c:formatCode>General</c:formatCode>
                <c:ptCount val="21"/>
                <c:pt idx="0">
                  <c:v>0</c:v>
                </c:pt>
                <c:pt idx="1">
                  <c:v>1.2</c:v>
                </c:pt>
                <c:pt idx="2">
                  <c:v>2</c:v>
                </c:pt>
                <c:pt idx="3">
                  <c:v>2.8</c:v>
                </c:pt>
                <c:pt idx="4">
                  <c:v>3.22</c:v>
                </c:pt>
                <c:pt idx="5">
                  <c:v>3.5</c:v>
                </c:pt>
                <c:pt idx="6">
                  <c:v>3.62</c:v>
                </c:pt>
                <c:pt idx="7">
                  <c:v>3.78</c:v>
                </c:pt>
                <c:pt idx="8">
                  <c:v>3.82</c:v>
                </c:pt>
                <c:pt idx="9">
                  <c:v>3.92</c:v>
                </c:pt>
                <c:pt idx="10">
                  <c:v>3.98</c:v>
                </c:pt>
                <c:pt idx="11">
                  <c:v>4</c:v>
                </c:pt>
                <c:pt idx="12">
                  <c:v>4.0199999999999996</c:v>
                </c:pt>
                <c:pt idx="13">
                  <c:v>4.04</c:v>
                </c:pt>
                <c:pt idx="14">
                  <c:v>4.0599999999999996</c:v>
                </c:pt>
                <c:pt idx="15">
                  <c:v>4.0999999999999996</c:v>
                </c:pt>
                <c:pt idx="16">
                  <c:v>4.0999999999999996</c:v>
                </c:pt>
                <c:pt idx="17">
                  <c:v>4.1399999999999997</c:v>
                </c:pt>
                <c:pt idx="18">
                  <c:v>4.1399999999999997</c:v>
                </c:pt>
                <c:pt idx="19">
                  <c:v>4.16</c:v>
                </c:pt>
                <c:pt idx="20">
                  <c:v>4.18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D7-47AF-BB91-89A9140CD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872016"/>
        <c:axId val="434877592"/>
      </c:scatterChart>
      <c:valAx>
        <c:axId val="43487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877592"/>
        <c:crosses val="autoZero"/>
        <c:crossBetween val="midCat"/>
      </c:valAx>
      <c:valAx>
        <c:axId val="43487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87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Tr1入力特性!$D$4:$D$16</c:f>
              <c:numCache>
                <c:formatCode>General</c:formatCode>
                <c:ptCount val="13"/>
                <c:pt idx="0">
                  <c:v>0</c:v>
                </c:pt>
                <c:pt idx="1">
                  <c:v>0.56200000000000006</c:v>
                </c:pt>
                <c:pt idx="2">
                  <c:v>0.62</c:v>
                </c:pt>
                <c:pt idx="3">
                  <c:v>0.64200000000000002</c:v>
                </c:pt>
                <c:pt idx="4">
                  <c:v>0.65400000000000003</c:v>
                </c:pt>
                <c:pt idx="5">
                  <c:v>0.66400000000000003</c:v>
                </c:pt>
                <c:pt idx="6">
                  <c:v>0.67100000000000004</c:v>
                </c:pt>
                <c:pt idx="7">
                  <c:v>0.67600000000000005</c:v>
                </c:pt>
                <c:pt idx="8">
                  <c:v>0.68</c:v>
                </c:pt>
                <c:pt idx="9">
                  <c:v>0.68300000000000005</c:v>
                </c:pt>
                <c:pt idx="10">
                  <c:v>0.68600000000000005</c:v>
                </c:pt>
                <c:pt idx="11">
                  <c:v>0.68799999999999994</c:v>
                </c:pt>
                <c:pt idx="12">
                  <c:v>0.68899999999999995</c:v>
                </c:pt>
              </c:numCache>
            </c:numRef>
          </c:xVal>
          <c:yVal>
            <c:numRef>
              <c:f>Tr1入力特性!$E$4:$E$16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2.8</c:v>
                </c:pt>
                <c:pt idx="3">
                  <c:v>6</c:v>
                </c:pt>
                <c:pt idx="4">
                  <c:v>10.199999999999999</c:v>
                </c:pt>
                <c:pt idx="5">
                  <c:v>15.1</c:v>
                </c:pt>
                <c:pt idx="6">
                  <c:v>20.100000000000001</c:v>
                </c:pt>
                <c:pt idx="7">
                  <c:v>25</c:v>
                </c:pt>
                <c:pt idx="8">
                  <c:v>29.9</c:v>
                </c:pt>
                <c:pt idx="9">
                  <c:v>34.799999999999997</c:v>
                </c:pt>
                <c:pt idx="10">
                  <c:v>39.799999999999997</c:v>
                </c:pt>
                <c:pt idx="11">
                  <c:v>44.9</c:v>
                </c:pt>
                <c:pt idx="12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8D-4EE9-9F06-B48534CCD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515472"/>
        <c:axId val="438514488"/>
      </c:scatterChart>
      <c:valAx>
        <c:axId val="43851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8514488"/>
        <c:crosses val="autoZero"/>
        <c:crossBetween val="midCat"/>
      </c:valAx>
      <c:valAx>
        <c:axId val="43851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851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100μF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周波数特性!$D$4:$D$37</c:f>
              <c:numCache>
                <c:formatCode>General</c:formatCode>
                <c:ptCount val="3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750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5000</c:v>
                </c:pt>
                <c:pt idx="19">
                  <c:v>7500</c:v>
                </c:pt>
                <c:pt idx="20">
                  <c:v>10000</c:v>
                </c:pt>
                <c:pt idx="21">
                  <c:v>25000</c:v>
                </c:pt>
                <c:pt idx="22">
                  <c:v>50000</c:v>
                </c:pt>
                <c:pt idx="23">
                  <c:v>75000</c:v>
                </c:pt>
                <c:pt idx="24">
                  <c:v>100000</c:v>
                </c:pt>
                <c:pt idx="25">
                  <c:v>200000</c:v>
                </c:pt>
                <c:pt idx="26">
                  <c:v>300000</c:v>
                </c:pt>
                <c:pt idx="27">
                  <c:v>400000</c:v>
                </c:pt>
                <c:pt idx="28">
                  <c:v>500000</c:v>
                </c:pt>
                <c:pt idx="29">
                  <c:v>600000</c:v>
                </c:pt>
                <c:pt idx="30">
                  <c:v>700000</c:v>
                </c:pt>
                <c:pt idx="31">
                  <c:v>800000</c:v>
                </c:pt>
                <c:pt idx="32">
                  <c:v>900000</c:v>
                </c:pt>
                <c:pt idx="33">
                  <c:v>1000000</c:v>
                </c:pt>
              </c:numCache>
            </c:numRef>
          </c:xVal>
          <c:yVal>
            <c:numRef>
              <c:f>周波数特性!$F$4:$F$37</c:f>
              <c:numCache>
                <c:formatCode>General</c:formatCode>
                <c:ptCount val="34"/>
                <c:pt idx="0">
                  <c:v>8.8181816413043546</c:v>
                </c:pt>
                <c:pt idx="1">
                  <c:v>18.360606735697601</c:v>
                </c:pt>
                <c:pt idx="2">
                  <c:v>22.797581728024731</c:v>
                </c:pt>
                <c:pt idx="3">
                  <c:v>25.666024574070995</c:v>
                </c:pt>
                <c:pt idx="4">
                  <c:v>27.676307319608625</c:v>
                </c:pt>
                <c:pt idx="5">
                  <c:v>29.307657028968364</c:v>
                </c:pt>
                <c:pt idx="6">
                  <c:v>30.629578340845104</c:v>
                </c:pt>
                <c:pt idx="7">
                  <c:v>31.709214590170014</c:v>
                </c:pt>
                <c:pt idx="8">
                  <c:v>32.547317131854655</c:v>
                </c:pt>
                <c:pt idx="9">
                  <c:v>33.478839972681754</c:v>
                </c:pt>
                <c:pt idx="10">
                  <c:v>37.841892053809609</c:v>
                </c:pt>
                <c:pt idx="11">
                  <c:v>39.554472105776959</c:v>
                </c:pt>
                <c:pt idx="12">
                  <c:v>40.340666785975607</c:v>
                </c:pt>
                <c:pt idx="13">
                  <c:v>40.748529958812476</c:v>
                </c:pt>
                <c:pt idx="14">
                  <c:v>41.138097026729454</c:v>
                </c:pt>
                <c:pt idx="15">
                  <c:v>41.363717234923236</c:v>
                </c:pt>
                <c:pt idx="16">
                  <c:v>41.583624920952495</c:v>
                </c:pt>
                <c:pt idx="17">
                  <c:v>41.583624920952495</c:v>
                </c:pt>
                <c:pt idx="18">
                  <c:v>41.583624920952495</c:v>
                </c:pt>
                <c:pt idx="19">
                  <c:v>41.583624920952495</c:v>
                </c:pt>
                <c:pt idx="20">
                  <c:v>41.583624920952495</c:v>
                </c:pt>
                <c:pt idx="21">
                  <c:v>41.583624920952495</c:v>
                </c:pt>
                <c:pt idx="22">
                  <c:v>41.583624920952495</c:v>
                </c:pt>
                <c:pt idx="23">
                  <c:v>41.583624920952495</c:v>
                </c:pt>
                <c:pt idx="24">
                  <c:v>41.437640146122511</c:v>
                </c:pt>
                <c:pt idx="25">
                  <c:v>40.8278537031645</c:v>
                </c:pt>
                <c:pt idx="26">
                  <c:v>39.824521513849895</c:v>
                </c:pt>
                <c:pt idx="27">
                  <c:v>38.58837851428585</c:v>
                </c:pt>
                <c:pt idx="28">
                  <c:v>37.501225267834002</c:v>
                </c:pt>
                <c:pt idx="29">
                  <c:v>36.258267132857107</c:v>
                </c:pt>
                <c:pt idx="30">
                  <c:v>35.117497113449822</c:v>
                </c:pt>
                <c:pt idx="31">
                  <c:v>33.979400086720375</c:v>
                </c:pt>
                <c:pt idx="32">
                  <c:v>32.86905352972375</c:v>
                </c:pt>
                <c:pt idx="33">
                  <c:v>32.041199826559243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F4-4FA8-A611-3B27BCD4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831016"/>
        <c:axId val="434833968"/>
      </c:scatterChart>
      <c:valAx>
        <c:axId val="4348310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833968"/>
        <c:crosses val="autoZero"/>
        <c:crossBetween val="midCat"/>
      </c:valAx>
      <c:valAx>
        <c:axId val="43483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83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220μF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周波数特性!$J$4:$J$24</c:f>
              <c:numCache>
                <c:formatCode>General</c:formatCode>
                <c:ptCount val="21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  <c:pt idx="13">
                  <c:v>25000</c:v>
                </c:pt>
                <c:pt idx="14">
                  <c:v>50000</c:v>
                </c:pt>
                <c:pt idx="15">
                  <c:v>75000</c:v>
                </c:pt>
                <c:pt idx="16">
                  <c:v>100000</c:v>
                </c:pt>
                <c:pt idx="17">
                  <c:v>250000</c:v>
                </c:pt>
                <c:pt idx="18">
                  <c:v>500000</c:v>
                </c:pt>
                <c:pt idx="19">
                  <c:v>750000</c:v>
                </c:pt>
                <c:pt idx="20">
                  <c:v>1000000</c:v>
                </c:pt>
              </c:numCache>
            </c:numRef>
          </c:xVal>
          <c:yVal>
            <c:numRef>
              <c:f>周波数特性!$L$4:$L$24</c:f>
              <c:numCache>
                <c:formatCode>General</c:formatCode>
                <c:ptCount val="21"/>
                <c:pt idx="0">
                  <c:v>14.807253789884879</c:v>
                </c:pt>
                <c:pt idx="1">
                  <c:v>24.860760973725888</c:v>
                </c:pt>
                <c:pt idx="2">
                  <c:v>31.077660532877488</c:v>
                </c:pt>
                <c:pt idx="3">
                  <c:v>34.151403521958727</c:v>
                </c:pt>
                <c:pt idx="4">
                  <c:v>35.986810989071635</c:v>
                </c:pt>
                <c:pt idx="5">
                  <c:v>40.086427475652854</c:v>
                </c:pt>
                <c:pt idx="6">
                  <c:v>41.213956807072236</c:v>
                </c:pt>
                <c:pt idx="7">
                  <c:v>41.437640146122511</c:v>
                </c:pt>
                <c:pt idx="8">
                  <c:v>41.510939227850614</c:v>
                </c:pt>
                <c:pt idx="9">
                  <c:v>41.655707406329007</c:v>
                </c:pt>
                <c:pt idx="10">
                  <c:v>41.655707406329007</c:v>
                </c:pt>
                <c:pt idx="11">
                  <c:v>41.655707406329007</c:v>
                </c:pt>
                <c:pt idx="12">
                  <c:v>41.655707406329007</c:v>
                </c:pt>
                <c:pt idx="13">
                  <c:v>41.655707406329007</c:v>
                </c:pt>
                <c:pt idx="14">
                  <c:v>41.655707406329007</c:v>
                </c:pt>
                <c:pt idx="15">
                  <c:v>41.655707406329007</c:v>
                </c:pt>
                <c:pt idx="16">
                  <c:v>41.583624920952495</c:v>
                </c:pt>
                <c:pt idx="17">
                  <c:v>40.423785981398765</c:v>
                </c:pt>
                <c:pt idx="18">
                  <c:v>37.501225267834002</c:v>
                </c:pt>
                <c:pt idx="19">
                  <c:v>34.647875196459374</c:v>
                </c:pt>
                <c:pt idx="20">
                  <c:v>32.041199826559243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82-4738-AB2A-248536E20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886448"/>
        <c:axId val="434881200"/>
      </c:scatterChart>
      <c:valAx>
        <c:axId val="4348864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881200"/>
        <c:crosses val="autoZero"/>
        <c:crossBetween val="midCat"/>
      </c:valAx>
      <c:valAx>
        <c:axId val="4348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88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47μF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周波数特性!$P$4:$P$24</c:f>
              <c:numCache>
                <c:formatCode>General</c:formatCode>
                <c:ptCount val="21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  <c:pt idx="13">
                  <c:v>25000</c:v>
                </c:pt>
                <c:pt idx="14">
                  <c:v>50000</c:v>
                </c:pt>
                <c:pt idx="15">
                  <c:v>75000</c:v>
                </c:pt>
                <c:pt idx="16">
                  <c:v>100000</c:v>
                </c:pt>
                <c:pt idx="17">
                  <c:v>250000</c:v>
                </c:pt>
                <c:pt idx="18">
                  <c:v>500000</c:v>
                </c:pt>
                <c:pt idx="19">
                  <c:v>750000</c:v>
                </c:pt>
                <c:pt idx="20">
                  <c:v>1000000</c:v>
                </c:pt>
              </c:numCache>
            </c:numRef>
          </c:xVal>
          <c:yVal>
            <c:numRef>
              <c:f>周波数特性!$R$4:$R$24</c:f>
              <c:numCache>
                <c:formatCode>General</c:formatCode>
                <c:ptCount val="21"/>
                <c:pt idx="0">
                  <c:v>0</c:v>
                </c:pt>
                <c:pt idx="1">
                  <c:v>16.123599479677743</c:v>
                </c:pt>
                <c:pt idx="2">
                  <c:v>23.405234307899146</c:v>
                </c:pt>
                <c:pt idx="3">
                  <c:v>27.004960366683257</c:v>
                </c:pt>
                <c:pt idx="4">
                  <c:v>29.484325281525106</c:v>
                </c:pt>
                <c:pt idx="5">
                  <c:v>35.84783378996508</c:v>
                </c:pt>
                <c:pt idx="6">
                  <c:v>38.689969024871353</c:v>
                </c:pt>
                <c:pt idx="7">
                  <c:v>39.554472105776959</c:v>
                </c:pt>
                <c:pt idx="8">
                  <c:v>39.912703891950997</c:v>
                </c:pt>
                <c:pt idx="9">
                  <c:v>42.922560713564764</c:v>
                </c:pt>
                <c:pt idx="10">
                  <c:v>42.922560713564764</c:v>
                </c:pt>
                <c:pt idx="11">
                  <c:v>42.922560713564764</c:v>
                </c:pt>
                <c:pt idx="12">
                  <c:v>42.922560713564764</c:v>
                </c:pt>
                <c:pt idx="13">
                  <c:v>42.922560713564764</c:v>
                </c:pt>
                <c:pt idx="14">
                  <c:v>42.922560713564764</c:v>
                </c:pt>
                <c:pt idx="15">
                  <c:v>42.922560713564764</c:v>
                </c:pt>
                <c:pt idx="16">
                  <c:v>42.922560713564764</c:v>
                </c:pt>
                <c:pt idx="17">
                  <c:v>39.46255707199397</c:v>
                </c:pt>
                <c:pt idx="18">
                  <c:v>36.650178254124725</c:v>
                </c:pt>
                <c:pt idx="19">
                  <c:v>33.80392160057027</c:v>
                </c:pt>
                <c:pt idx="20">
                  <c:v>31.595671932336202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FA-4465-8FE2-EC475BED4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885136"/>
        <c:axId val="434883496"/>
      </c:scatterChart>
      <c:valAx>
        <c:axId val="4348851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883496"/>
        <c:crosses val="autoZero"/>
        <c:crossBetween val="midCat"/>
      </c:valAx>
      <c:valAx>
        <c:axId val="43488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88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147μF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周波数特性!$V$4:$V$24</c:f>
              <c:numCache>
                <c:formatCode>General</c:formatCode>
                <c:ptCount val="21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  <c:pt idx="13">
                  <c:v>25000</c:v>
                </c:pt>
                <c:pt idx="14">
                  <c:v>50000</c:v>
                </c:pt>
                <c:pt idx="15">
                  <c:v>75000</c:v>
                </c:pt>
                <c:pt idx="16">
                  <c:v>100000</c:v>
                </c:pt>
                <c:pt idx="17">
                  <c:v>250000</c:v>
                </c:pt>
                <c:pt idx="18">
                  <c:v>500000</c:v>
                </c:pt>
                <c:pt idx="19">
                  <c:v>750000</c:v>
                </c:pt>
                <c:pt idx="20">
                  <c:v>1000000</c:v>
                </c:pt>
              </c:numCache>
            </c:numRef>
          </c:xVal>
          <c:yVal>
            <c:numRef>
              <c:f>周波数特性!$X$4:$X$24</c:f>
              <c:numCache>
                <c:formatCode>General</c:formatCode>
                <c:ptCount val="21"/>
                <c:pt idx="0">
                  <c:v>12.255677134394709</c:v>
                </c:pt>
                <c:pt idx="1">
                  <c:v>23.045766887661131</c:v>
                </c:pt>
                <c:pt idx="2">
                  <c:v>29.685996786935718</c:v>
                </c:pt>
                <c:pt idx="3">
                  <c:v>32.829482210081991</c:v>
                </c:pt>
                <c:pt idx="4">
                  <c:v>35.086966714220374</c:v>
                </c:pt>
                <c:pt idx="5">
                  <c:v>39.627310181570891</c:v>
                </c:pt>
                <c:pt idx="6">
                  <c:v>40.984360453403632</c:v>
                </c:pt>
                <c:pt idx="7">
                  <c:v>41.28915978453837</c:v>
                </c:pt>
                <c:pt idx="8">
                  <c:v>41.510939227850614</c:v>
                </c:pt>
                <c:pt idx="9">
                  <c:v>41.655707406329007</c:v>
                </c:pt>
                <c:pt idx="10">
                  <c:v>41.655707406329007</c:v>
                </c:pt>
                <c:pt idx="11">
                  <c:v>41.655707406329007</c:v>
                </c:pt>
                <c:pt idx="12">
                  <c:v>41.655707406329007</c:v>
                </c:pt>
                <c:pt idx="13">
                  <c:v>41.655707406329007</c:v>
                </c:pt>
                <c:pt idx="14">
                  <c:v>41.655707406329007</c:v>
                </c:pt>
                <c:pt idx="15">
                  <c:v>41.655707406329007</c:v>
                </c:pt>
                <c:pt idx="16">
                  <c:v>41.510939227850614</c:v>
                </c:pt>
                <c:pt idx="17">
                  <c:v>40.340666785975607</c:v>
                </c:pt>
                <c:pt idx="18">
                  <c:v>37.501225267834002</c:v>
                </c:pt>
                <c:pt idx="19">
                  <c:v>34.647875196459374</c:v>
                </c:pt>
                <c:pt idx="20">
                  <c:v>32.255677134394709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C3-4E16-9E6C-042159F64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868736"/>
        <c:axId val="434869064"/>
      </c:scatterChart>
      <c:valAx>
        <c:axId val="4348687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869064"/>
        <c:crosses val="autoZero"/>
        <c:crossBetween val="midCat"/>
      </c:valAx>
      <c:valAx>
        <c:axId val="43486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86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Tr1入力特性!$F$4:$F$16</c:f>
              <c:numCache>
                <c:formatCode>General</c:formatCode>
                <c:ptCount val="13"/>
                <c:pt idx="0">
                  <c:v>0</c:v>
                </c:pt>
                <c:pt idx="1">
                  <c:v>0.56000000000000005</c:v>
                </c:pt>
                <c:pt idx="2">
                  <c:v>0.624</c:v>
                </c:pt>
                <c:pt idx="3">
                  <c:v>0.64300000000000002</c:v>
                </c:pt>
                <c:pt idx="4">
                  <c:v>0.65400000000000003</c:v>
                </c:pt>
                <c:pt idx="5">
                  <c:v>0.66700000000000004</c:v>
                </c:pt>
                <c:pt idx="6">
                  <c:v>0.67</c:v>
                </c:pt>
                <c:pt idx="7">
                  <c:v>0.67200000000000004</c:v>
                </c:pt>
                <c:pt idx="8">
                  <c:v>0.67500000000000004</c:v>
                </c:pt>
                <c:pt idx="9">
                  <c:v>0.65600000000000003</c:v>
                </c:pt>
              </c:numCache>
            </c:numRef>
          </c:xVal>
          <c:yVal>
            <c:numRef>
              <c:f>Tr1入力特性!$G$4:$G$16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3.8</c:v>
                </c:pt>
                <c:pt idx="3">
                  <c:v>7.5</c:v>
                </c:pt>
                <c:pt idx="4">
                  <c:v>11.4</c:v>
                </c:pt>
                <c:pt idx="5">
                  <c:v>17.399999999999999</c:v>
                </c:pt>
                <c:pt idx="6">
                  <c:v>22.2</c:v>
                </c:pt>
                <c:pt idx="7">
                  <c:v>26.1</c:v>
                </c:pt>
                <c:pt idx="8">
                  <c:v>31.2</c:v>
                </c:pt>
                <c:pt idx="9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10-4AF7-92F4-0CFBE7102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307152"/>
        <c:axId val="452309448"/>
      </c:scatterChart>
      <c:valAx>
        <c:axId val="45230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2309448"/>
        <c:crosses val="autoZero"/>
        <c:crossBetween val="midCat"/>
      </c:valAx>
      <c:valAx>
        <c:axId val="45230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230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Tr2入力特性!$B$4:$B$19</c:f>
              <c:numCache>
                <c:formatCode>General</c:formatCode>
                <c:ptCount val="16"/>
                <c:pt idx="0">
                  <c:v>0</c:v>
                </c:pt>
                <c:pt idx="1">
                  <c:v>0.19800000000000001</c:v>
                </c:pt>
                <c:pt idx="2">
                  <c:v>0.39600000000000002</c:v>
                </c:pt>
                <c:pt idx="3">
                  <c:v>0.55900000000000005</c:v>
                </c:pt>
                <c:pt idx="4">
                  <c:v>0.60899999999999999</c:v>
                </c:pt>
                <c:pt idx="5">
                  <c:v>0.63900000000000001</c:v>
                </c:pt>
                <c:pt idx="6">
                  <c:v>0.64700000000000002</c:v>
                </c:pt>
                <c:pt idx="7">
                  <c:v>0.65300000000000002</c:v>
                </c:pt>
                <c:pt idx="8">
                  <c:v>0.66</c:v>
                </c:pt>
                <c:pt idx="9">
                  <c:v>0.66300000000000003</c:v>
                </c:pt>
                <c:pt idx="10">
                  <c:v>0.67</c:v>
                </c:pt>
                <c:pt idx="11">
                  <c:v>0.68200000000000005</c:v>
                </c:pt>
                <c:pt idx="12">
                  <c:v>0.68500000000000005</c:v>
                </c:pt>
                <c:pt idx="13">
                  <c:v>0.68799999999999994</c:v>
                </c:pt>
                <c:pt idx="14">
                  <c:v>0.69</c:v>
                </c:pt>
                <c:pt idx="15">
                  <c:v>0.69199999999999995</c:v>
                </c:pt>
              </c:numCache>
            </c:numRef>
          </c:xVal>
          <c:yVal>
            <c:numRef>
              <c:f>Tr2入力特性!$C$4:$C$19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1.9</c:v>
                </c:pt>
                <c:pt idx="5">
                  <c:v>5.5</c:v>
                </c:pt>
                <c:pt idx="6">
                  <c:v>7.5</c:v>
                </c:pt>
                <c:pt idx="7">
                  <c:v>9.1999999999999993</c:v>
                </c:pt>
                <c:pt idx="8">
                  <c:v>12.1</c:v>
                </c:pt>
                <c:pt idx="9">
                  <c:v>14.2</c:v>
                </c:pt>
                <c:pt idx="10">
                  <c:v>21</c:v>
                </c:pt>
                <c:pt idx="11">
                  <c:v>29.8</c:v>
                </c:pt>
                <c:pt idx="12">
                  <c:v>34.799999999999997</c:v>
                </c:pt>
                <c:pt idx="13">
                  <c:v>39.700000000000003</c:v>
                </c:pt>
                <c:pt idx="14">
                  <c:v>44.8</c:v>
                </c:pt>
                <c:pt idx="15">
                  <c:v>49.8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33-455D-A679-CEA485AE4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527280"/>
        <c:axId val="438528264"/>
      </c:scatterChart>
      <c:valAx>
        <c:axId val="4385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8528264"/>
        <c:crosses val="autoZero"/>
        <c:crossBetween val="midCat"/>
      </c:valAx>
      <c:valAx>
        <c:axId val="43852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85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これ使ったｐ</a:t>
            </a:r>
            <a:r>
              <a:rPr lang="en-US" altLang="ja-JP"/>
              <a:t>9</a:t>
            </a:r>
            <a:r>
              <a:rPr lang="ja-JP" altLang="en-US"/>
              <a:t>ベース</a:t>
            </a:r>
            <a:r>
              <a:rPr lang="en-US" altLang="ja-JP"/>
              <a:t>-</a:t>
            </a:r>
            <a:r>
              <a:rPr lang="ja-JP" altLang="en-US"/>
              <a:t>エミッタ間電圧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Tr2入力特性!$D$4:$D$17</c:f>
              <c:numCache>
                <c:formatCode>General</c:formatCode>
                <c:ptCount val="14"/>
                <c:pt idx="0">
                  <c:v>0</c:v>
                </c:pt>
                <c:pt idx="1">
                  <c:v>0.56200000000000006</c:v>
                </c:pt>
                <c:pt idx="2">
                  <c:v>0.61799999999999999</c:v>
                </c:pt>
                <c:pt idx="3">
                  <c:v>0.64300000000000002</c:v>
                </c:pt>
                <c:pt idx="4">
                  <c:v>0.65700000000000003</c:v>
                </c:pt>
                <c:pt idx="5">
                  <c:v>0.66700000000000004</c:v>
                </c:pt>
                <c:pt idx="6">
                  <c:v>0.67100000000000004</c:v>
                </c:pt>
                <c:pt idx="7">
                  <c:v>0.67600000000000005</c:v>
                </c:pt>
                <c:pt idx="8">
                  <c:v>0.68</c:v>
                </c:pt>
                <c:pt idx="9">
                  <c:v>0.68300000000000005</c:v>
                </c:pt>
                <c:pt idx="10">
                  <c:v>0.68600000000000005</c:v>
                </c:pt>
                <c:pt idx="11">
                  <c:v>0.68799999999999994</c:v>
                </c:pt>
              </c:numCache>
            </c:numRef>
          </c:xVal>
          <c:yVal>
            <c:numRef>
              <c:f>Tr2入力特性!$E$4:$E$17</c:f>
              <c:numCache>
                <c:formatCode>General</c:formatCode>
                <c:ptCount val="14"/>
                <c:pt idx="0">
                  <c:v>0</c:v>
                </c:pt>
                <c:pt idx="1">
                  <c:v>0.5</c:v>
                </c:pt>
                <c:pt idx="2">
                  <c:v>2.7</c:v>
                </c:pt>
                <c:pt idx="3">
                  <c:v>6.5</c:v>
                </c:pt>
                <c:pt idx="4">
                  <c:v>11.2</c:v>
                </c:pt>
                <c:pt idx="5">
                  <c:v>17</c:v>
                </c:pt>
                <c:pt idx="6">
                  <c:v>20.100000000000001</c:v>
                </c:pt>
                <c:pt idx="7">
                  <c:v>24.9</c:v>
                </c:pt>
                <c:pt idx="8">
                  <c:v>29.9</c:v>
                </c:pt>
                <c:pt idx="9">
                  <c:v>34.799999999999997</c:v>
                </c:pt>
                <c:pt idx="10">
                  <c:v>40.6</c:v>
                </c:pt>
                <c:pt idx="11">
                  <c:v>46.8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57-4449-BE0E-86CE5B281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255328"/>
        <c:axId val="452256968"/>
      </c:scatterChart>
      <c:valAx>
        <c:axId val="45225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2256968"/>
        <c:crosses val="autoZero"/>
        <c:crossBetween val="midCat"/>
      </c:valAx>
      <c:valAx>
        <c:axId val="45225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225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Tr2入力特性!$F$4:$F$15</c:f>
              <c:numCache>
                <c:formatCode>General</c:formatCode>
                <c:ptCount val="12"/>
                <c:pt idx="0">
                  <c:v>0</c:v>
                </c:pt>
                <c:pt idx="1">
                  <c:v>0.58799999999999997</c:v>
                </c:pt>
                <c:pt idx="2">
                  <c:v>0.63300000000000001</c:v>
                </c:pt>
                <c:pt idx="3">
                  <c:v>0.65200000000000002</c:v>
                </c:pt>
                <c:pt idx="4">
                  <c:v>0.66100000000000003</c:v>
                </c:pt>
                <c:pt idx="5">
                  <c:v>0.66500000000000004</c:v>
                </c:pt>
                <c:pt idx="6">
                  <c:v>0.66200000000000003</c:v>
                </c:pt>
              </c:numCache>
            </c:numRef>
          </c:xVal>
          <c:yVal>
            <c:numRef>
              <c:f>Tr2入力特性!$G$4:$G$15</c:f>
              <c:numCache>
                <c:formatCode>General</c:formatCode>
                <c:ptCount val="12"/>
                <c:pt idx="0">
                  <c:v>0</c:v>
                </c:pt>
                <c:pt idx="1">
                  <c:v>1.2</c:v>
                </c:pt>
                <c:pt idx="2">
                  <c:v>5.5</c:v>
                </c:pt>
                <c:pt idx="3">
                  <c:v>11.2</c:v>
                </c:pt>
                <c:pt idx="4">
                  <c:v>16.2</c:v>
                </c:pt>
                <c:pt idx="5">
                  <c:v>22.1</c:v>
                </c:pt>
                <c:pt idx="6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06-4543-90C1-6E7655963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288128"/>
        <c:axId val="452289440"/>
      </c:scatterChart>
      <c:valAx>
        <c:axId val="45228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2289440"/>
        <c:crosses val="autoZero"/>
        <c:crossBetween val="midCat"/>
      </c:valAx>
      <c:valAx>
        <c:axId val="4522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228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これ使ったｐ</a:t>
            </a:r>
            <a:r>
              <a:rPr lang="en-US" altLang="ja-JP"/>
              <a:t>9</a:t>
            </a:r>
            <a:r>
              <a:rPr lang="ja-JP" altLang="en-US"/>
              <a:t>ベース</a:t>
            </a:r>
            <a:r>
              <a:rPr lang="en-US" altLang="ja-JP"/>
              <a:t>-</a:t>
            </a:r>
            <a:r>
              <a:rPr lang="ja-JP" altLang="en-US"/>
              <a:t>エミッタ間電圧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Tr2入力特性!$D$4:$D$17</c:f>
              <c:numCache>
                <c:formatCode>General</c:formatCode>
                <c:ptCount val="14"/>
                <c:pt idx="0">
                  <c:v>0</c:v>
                </c:pt>
                <c:pt idx="1">
                  <c:v>0.56200000000000006</c:v>
                </c:pt>
                <c:pt idx="2">
                  <c:v>0.61799999999999999</c:v>
                </c:pt>
                <c:pt idx="3">
                  <c:v>0.64300000000000002</c:v>
                </c:pt>
                <c:pt idx="4">
                  <c:v>0.65700000000000003</c:v>
                </c:pt>
                <c:pt idx="5">
                  <c:v>0.66700000000000004</c:v>
                </c:pt>
                <c:pt idx="6">
                  <c:v>0.67100000000000004</c:v>
                </c:pt>
                <c:pt idx="7">
                  <c:v>0.67600000000000005</c:v>
                </c:pt>
                <c:pt idx="8">
                  <c:v>0.68</c:v>
                </c:pt>
                <c:pt idx="9">
                  <c:v>0.68300000000000005</c:v>
                </c:pt>
                <c:pt idx="10">
                  <c:v>0.68600000000000005</c:v>
                </c:pt>
                <c:pt idx="11">
                  <c:v>0.68799999999999994</c:v>
                </c:pt>
              </c:numCache>
            </c:numRef>
          </c:xVal>
          <c:yVal>
            <c:numRef>
              <c:f>Tr2入力特性!$E$4:$E$17</c:f>
              <c:numCache>
                <c:formatCode>General</c:formatCode>
                <c:ptCount val="14"/>
                <c:pt idx="0">
                  <c:v>0</c:v>
                </c:pt>
                <c:pt idx="1">
                  <c:v>0.5</c:v>
                </c:pt>
                <c:pt idx="2">
                  <c:v>2.7</c:v>
                </c:pt>
                <c:pt idx="3">
                  <c:v>6.5</c:v>
                </c:pt>
                <c:pt idx="4">
                  <c:v>11.2</c:v>
                </c:pt>
                <c:pt idx="5">
                  <c:v>17</c:v>
                </c:pt>
                <c:pt idx="6">
                  <c:v>20.100000000000001</c:v>
                </c:pt>
                <c:pt idx="7">
                  <c:v>24.9</c:v>
                </c:pt>
                <c:pt idx="8">
                  <c:v>29.9</c:v>
                </c:pt>
                <c:pt idx="9">
                  <c:v>34.799999999999997</c:v>
                </c:pt>
                <c:pt idx="10">
                  <c:v>40.6</c:v>
                </c:pt>
                <c:pt idx="11">
                  <c:v>46.8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D1-44C0-AA67-DB64F3E8B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255328"/>
        <c:axId val="452256968"/>
      </c:scatterChart>
      <c:valAx>
        <c:axId val="452255328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2256968"/>
        <c:crosses val="autoZero"/>
        <c:crossBetween val="midCat"/>
      </c:valAx>
      <c:valAx>
        <c:axId val="452256968"/>
        <c:scaling>
          <c:orientation val="minMax"/>
          <c:max val="3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225532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Tr3入力特性!$B$4:$B$14</c:f>
              <c:numCache>
                <c:formatCode>General</c:formatCode>
                <c:ptCount val="11"/>
                <c:pt idx="0">
                  <c:v>0</c:v>
                </c:pt>
                <c:pt idx="1">
                  <c:v>0.49099999999999999</c:v>
                </c:pt>
                <c:pt idx="2">
                  <c:v>0.59</c:v>
                </c:pt>
                <c:pt idx="3">
                  <c:v>0.63</c:v>
                </c:pt>
                <c:pt idx="4">
                  <c:v>0.65300000000000002</c:v>
                </c:pt>
                <c:pt idx="5">
                  <c:v>0.66300000000000003</c:v>
                </c:pt>
                <c:pt idx="6">
                  <c:v>0.67100000000000004</c:v>
                </c:pt>
                <c:pt idx="7">
                  <c:v>0.67600000000000005</c:v>
                </c:pt>
                <c:pt idx="8">
                  <c:v>0.68</c:v>
                </c:pt>
                <c:pt idx="9">
                  <c:v>0.68400000000000005</c:v>
                </c:pt>
                <c:pt idx="10">
                  <c:v>0.68700000000000006</c:v>
                </c:pt>
              </c:numCache>
            </c:numRef>
          </c:xVal>
          <c:yVal>
            <c:numRef>
              <c:f>Tr3入力特性!$C$4:$C$14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1.1000000000000001</c:v>
                </c:pt>
                <c:pt idx="3">
                  <c:v>5.5</c:v>
                </c:pt>
                <c:pt idx="4">
                  <c:v>10.3</c:v>
                </c:pt>
                <c:pt idx="5">
                  <c:v>15.1</c:v>
                </c:pt>
                <c:pt idx="6">
                  <c:v>20.5</c:v>
                </c:pt>
                <c:pt idx="7">
                  <c:v>25</c:v>
                </c:pt>
                <c:pt idx="8">
                  <c:v>29.9</c:v>
                </c:pt>
                <c:pt idx="9">
                  <c:v>34.799999999999997</c:v>
                </c:pt>
                <c:pt idx="10">
                  <c:v>39.799999999999997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F1-42FD-A25B-1868B381E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89712"/>
        <c:axId val="448692336"/>
      </c:scatterChart>
      <c:valAx>
        <c:axId val="44868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8692336"/>
        <c:crosses val="autoZero"/>
        <c:crossBetween val="midCat"/>
      </c:valAx>
      <c:valAx>
        <c:axId val="44869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868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Tr3入力特性!$D$4:$D$15</c:f>
              <c:numCache>
                <c:formatCode>General</c:formatCode>
                <c:ptCount val="12"/>
                <c:pt idx="0">
                  <c:v>0</c:v>
                </c:pt>
                <c:pt idx="1">
                  <c:v>0.56200000000000006</c:v>
                </c:pt>
                <c:pt idx="2">
                  <c:v>0.61899999999999999</c:v>
                </c:pt>
                <c:pt idx="3">
                  <c:v>0.63200000000000001</c:v>
                </c:pt>
                <c:pt idx="4">
                  <c:v>0.65300000000000002</c:v>
                </c:pt>
                <c:pt idx="5">
                  <c:v>0.66200000000000003</c:v>
                </c:pt>
                <c:pt idx="6">
                  <c:v>0.66900000000000004</c:v>
                </c:pt>
                <c:pt idx="7">
                  <c:v>0.67300000000000004</c:v>
                </c:pt>
                <c:pt idx="8">
                  <c:v>0.67600000000000005</c:v>
                </c:pt>
                <c:pt idx="9">
                  <c:v>0.67800000000000005</c:v>
                </c:pt>
                <c:pt idx="10">
                  <c:v>0.67900000000000005</c:v>
                </c:pt>
                <c:pt idx="11">
                  <c:v>0.68</c:v>
                </c:pt>
              </c:numCache>
            </c:numRef>
          </c:xVal>
          <c:yVal>
            <c:numRef>
              <c:f>Tr3入力特性!$E$4:$E$15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2.8</c:v>
                </c:pt>
                <c:pt idx="3">
                  <c:v>4.5</c:v>
                </c:pt>
                <c:pt idx="4">
                  <c:v>10.199999999999999</c:v>
                </c:pt>
                <c:pt idx="5">
                  <c:v>15.1</c:v>
                </c:pt>
                <c:pt idx="6">
                  <c:v>20.100000000000001</c:v>
                </c:pt>
                <c:pt idx="7">
                  <c:v>25</c:v>
                </c:pt>
                <c:pt idx="8">
                  <c:v>30</c:v>
                </c:pt>
                <c:pt idx="9">
                  <c:v>34.9</c:v>
                </c:pt>
                <c:pt idx="10">
                  <c:v>39.799999999999997</c:v>
                </c:pt>
                <c:pt idx="11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43-490A-B4C9-81E2989CE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99224"/>
        <c:axId val="448681512"/>
      </c:scatterChart>
      <c:valAx>
        <c:axId val="44869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8681512"/>
        <c:crosses val="autoZero"/>
        <c:crossBetween val="midCat"/>
      </c:valAx>
      <c:valAx>
        <c:axId val="44868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8699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533984</xdr:colOff>
      <xdr:row>1</xdr:row>
      <xdr:rowOff>87474</xdr:rowOff>
    </xdr:from>
    <xdr:to>
      <xdr:col>15</xdr:col>
      <xdr:colOff>305383</xdr:colOff>
      <xdr:row>12</xdr:row>
      <xdr:rowOff>211300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590938</xdr:colOff>
      <xdr:row>12</xdr:row>
      <xdr:rowOff>27992</xdr:rowOff>
    </xdr:from>
    <xdr:to>
      <xdr:col>15</xdr:col>
      <xdr:colOff>332402</xdr:colOff>
      <xdr:row>23</xdr:row>
      <xdr:rowOff>98360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561782</xdr:colOff>
      <xdr:row>23</xdr:row>
      <xdr:rowOff>57150</xdr:rowOff>
    </xdr:from>
    <xdr:to>
      <xdr:col>15</xdr:col>
      <xdr:colOff>303246</xdr:colOff>
      <xdr:row>34</xdr:row>
      <xdr:rowOff>127518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0</xdr:row>
      <xdr:rowOff>57150</xdr:rowOff>
    </xdr:from>
    <xdr:to>
      <xdr:col>15</xdr:col>
      <xdr:colOff>476250</xdr:colOff>
      <xdr:row>11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16803</xdr:colOff>
      <xdr:row>4</xdr:row>
      <xdr:rowOff>80909</xdr:rowOff>
    </xdr:from>
    <xdr:to>
      <xdr:col>15</xdr:col>
      <xdr:colOff>474003</xdr:colOff>
      <xdr:row>15</xdr:row>
      <xdr:rowOff>204734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29967</xdr:colOff>
      <xdr:row>7</xdr:row>
      <xdr:rowOff>170272</xdr:rowOff>
    </xdr:from>
    <xdr:to>
      <xdr:col>15</xdr:col>
      <xdr:colOff>487167</xdr:colOff>
      <xdr:row>19</xdr:row>
      <xdr:rowOff>55972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581025</xdr:colOff>
      <xdr:row>18</xdr:row>
      <xdr:rowOff>219075</xdr:rowOff>
    </xdr:from>
    <xdr:to>
      <xdr:col>7</xdr:col>
      <xdr:colOff>352425</xdr:colOff>
      <xdr:row>30</xdr:row>
      <xdr:rowOff>104775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196454</xdr:colOff>
      <xdr:row>24</xdr:row>
      <xdr:rowOff>0</xdr:rowOff>
    </xdr:from>
    <xdr:to>
      <xdr:col>5</xdr:col>
      <xdr:colOff>338016</xdr:colOff>
      <xdr:row>24</xdr:row>
      <xdr:rowOff>0</xdr:rowOff>
    </xdr:to>
    <xdr:cxnSp macro="">
      <xdr:nvCxnSpPr>
        <xdr:cNvPr id="7" name="直線コネクタ 6"/>
        <xdr:cNvCxnSpPr/>
      </xdr:nvCxnSpPr>
      <xdr:spPr>
        <a:xfrm>
          <a:off x="881063" y="5738813"/>
          <a:ext cx="28800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460700</xdr:colOff>
      <xdr:row>23</xdr:row>
      <xdr:rowOff>233326</xdr:rowOff>
    </xdr:from>
    <xdr:to>
      <xdr:col>5</xdr:col>
      <xdr:colOff>460700</xdr:colOff>
      <xdr:row>30</xdr:row>
      <xdr:rowOff>42451</xdr:rowOff>
    </xdr:to>
    <xdr:cxnSp macro="">
      <xdr:nvCxnSpPr>
        <xdr:cNvPr id="9" name="直線コネクタ 8"/>
        <xdr:cNvCxnSpPr/>
      </xdr:nvCxnSpPr>
      <xdr:spPr>
        <a:xfrm>
          <a:off x="3890411" y="5731526"/>
          <a:ext cx="0" cy="14760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2</xdr:row>
      <xdr:rowOff>28575</xdr:rowOff>
    </xdr:from>
    <xdr:to>
      <xdr:col>14</xdr:col>
      <xdr:colOff>190500</xdr:colOff>
      <xdr:row>13</xdr:row>
      <xdr:rowOff>142875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5</xdr:row>
      <xdr:rowOff>66675</xdr:rowOff>
    </xdr:from>
    <xdr:to>
      <xdr:col>14</xdr:col>
      <xdr:colOff>190500</xdr:colOff>
      <xdr:row>16</xdr:row>
      <xdr:rowOff>190500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419100</xdr:colOff>
      <xdr:row>8</xdr:row>
      <xdr:rowOff>57150</xdr:rowOff>
    </xdr:from>
    <xdr:to>
      <xdr:col>14</xdr:col>
      <xdr:colOff>190500</xdr:colOff>
      <xdr:row>19</xdr:row>
      <xdr:rowOff>180975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4</xdr:row>
      <xdr:rowOff>76200</xdr:rowOff>
    </xdr:from>
    <xdr:to>
      <xdr:col>14</xdr:col>
      <xdr:colOff>581025</xdr:colOff>
      <xdr:row>15</xdr:row>
      <xdr:rowOff>200025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657225</xdr:colOff>
      <xdr:row>28</xdr:row>
      <xdr:rowOff>180975</xdr:rowOff>
    </xdr:from>
    <xdr:to>
      <xdr:col>13</xdr:col>
      <xdr:colOff>628650</xdr:colOff>
      <xdr:row>48</xdr:row>
      <xdr:rowOff>57150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523875</xdr:colOff>
      <xdr:row>55</xdr:row>
      <xdr:rowOff>180975</xdr:rowOff>
    </xdr:from>
    <xdr:to>
      <xdr:col>8</xdr:col>
      <xdr:colOff>295275</xdr:colOff>
      <xdr:row>67</xdr:row>
      <xdr:rowOff>66675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95250</xdr:colOff>
      <xdr:row>36</xdr:row>
      <xdr:rowOff>171450</xdr:rowOff>
    </xdr:from>
    <xdr:to>
      <xdr:col>10</xdr:col>
      <xdr:colOff>257175</xdr:colOff>
      <xdr:row>44</xdr:row>
      <xdr:rowOff>76200</xdr:rowOff>
    </xdr:to>
    <xdr:cxnSp macro="">
      <xdr:nvCxnSpPr>
        <xdr:cNvPr id="10" name="直線コネクタ 9"/>
        <xdr:cNvCxnSpPr/>
      </xdr:nvCxnSpPr>
      <xdr:spPr>
        <a:xfrm>
          <a:off x="4210050" y="8820150"/>
          <a:ext cx="2905125" cy="1809750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0.13178</cdr:x>
      <cdr:y>0.28513</cdr:y>
    </cdr:from>
    <cdr:to>
      <cdr:x>0.45426</cdr:x>
      <cdr:y>0.80652</cdr:y>
    </cdr:to>
    <cdr:cxnSp macro="">
      <cdr:nvCxnSpPr>
        <cdr:cNvPr id="3" name="直線コネクタ 2"/>
        <cdr:cNvCxnSpPr>
          <a:cxnSpLocks xmlns:a="http://schemas.openxmlformats.org/drawingml/2006/main"/>
        </cdr:cNvCxnSpPr>
      </cdr:nvCxnSpPr>
      <cdr:spPr>
        <a:xfrm xmlns:a="http://schemas.openxmlformats.org/drawingml/2006/main">
          <a:off x="809625" y="1333500"/>
          <a:ext cx="1981200" cy="2438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28</xdr:row>
      <xdr:rowOff>209550</xdr:rowOff>
    </xdr:from>
    <xdr:to>
      <xdr:col>11</xdr:col>
      <xdr:colOff>542925</xdr:colOff>
      <xdr:row>40</xdr:row>
      <xdr:rowOff>95250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0</xdr:row>
      <xdr:rowOff>200025</xdr:rowOff>
    </xdr:from>
    <xdr:to>
      <xdr:col>12</xdr:col>
      <xdr:colOff>152400</xdr:colOff>
      <xdr:row>12</xdr:row>
      <xdr:rowOff>85725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44739</xdr:colOff>
      <xdr:row>15</xdr:row>
      <xdr:rowOff>143740</xdr:rowOff>
    </xdr:from>
    <xdr:to>
      <xdr:col>11</xdr:col>
      <xdr:colOff>460375</xdr:colOff>
      <xdr:row>26</xdr:row>
      <xdr:rowOff>188190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1</xdr:row>
      <xdr:rowOff>133350</xdr:rowOff>
    </xdr:from>
    <xdr:to>
      <xdr:col>11</xdr:col>
      <xdr:colOff>161925</xdr:colOff>
      <xdr:row>13</xdr:row>
      <xdr:rowOff>19050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276225</xdr:colOff>
      <xdr:row>26</xdr:row>
      <xdr:rowOff>209550</xdr:rowOff>
    </xdr:from>
    <xdr:to>
      <xdr:col>12</xdr:col>
      <xdr:colOff>47625</xdr:colOff>
      <xdr:row>38</xdr:row>
      <xdr:rowOff>95250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190500</xdr:rowOff>
    </xdr:from>
    <xdr:to>
      <xdr:col>11</xdr:col>
      <xdr:colOff>342900</xdr:colOff>
      <xdr:row>14</xdr:row>
      <xdr:rowOff>76200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151304</xdr:rowOff>
    </xdr:from>
    <xdr:to>
      <xdr:col>6</xdr:col>
      <xdr:colOff>454325</xdr:colOff>
      <xdr:row>15</xdr:row>
      <xdr:rowOff>37004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25324</xdr:rowOff>
    </xdr:from>
    <xdr:to>
      <xdr:col>12</xdr:col>
      <xdr:colOff>459989</xdr:colOff>
      <xdr:row>26</xdr:row>
      <xdr:rowOff>85262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595071</xdr:colOff>
      <xdr:row>3</xdr:row>
      <xdr:rowOff>96154</xdr:rowOff>
    </xdr:from>
    <xdr:to>
      <xdr:col>18</xdr:col>
      <xdr:colOff>380148</xdr:colOff>
      <xdr:row>14</xdr:row>
      <xdr:rowOff>152115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49583</xdr:colOff>
      <xdr:row>15</xdr:row>
      <xdr:rowOff>50627</xdr:rowOff>
    </xdr:from>
    <xdr:to>
      <xdr:col>23</xdr:col>
      <xdr:colOff>472337</xdr:colOff>
      <xdr:row>26</xdr:row>
      <xdr:rowOff>210334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7"/>
  <sheetViews>
    <sheetView zoomScale="89" zoomScaleNormal="89" workbookViewId="0">
      <selection activeCell="D9" sqref="D9"/>
    </sheetView>
  </sheetViews>
  <sheetFormatPr defaultRowHeight="18.75" x14ac:dyDescent="0.4"/>
  <sheetData>
    <row r="1" spans="2:8" ht="19.5" thickBot="1" x14ac:dyDescent="0.45"/>
    <row r="2" spans="2:8" x14ac:dyDescent="0.4">
      <c r="B2" s="34" t="s">
        <v>5</v>
      </c>
      <c r="C2" s="1" t="s">
        <v>4</v>
      </c>
      <c r="D2" s="34" t="s">
        <v>0</v>
      </c>
      <c r="E2" s="1" t="s">
        <v>2</v>
      </c>
      <c r="F2" s="34" t="s">
        <v>0</v>
      </c>
      <c r="G2" s="1" t="s">
        <v>3</v>
      </c>
    </row>
    <row r="3" spans="2:8" ht="19.5" thickBot="1" x14ac:dyDescent="0.45">
      <c r="B3" s="35"/>
      <c r="C3" s="2" t="s">
        <v>6</v>
      </c>
      <c r="D3" s="35"/>
      <c r="E3" s="2" t="s">
        <v>1</v>
      </c>
      <c r="F3" s="35"/>
      <c r="G3" s="2" t="s">
        <v>1</v>
      </c>
    </row>
    <row r="4" spans="2:8" x14ac:dyDescent="0.4"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2:8" x14ac:dyDescent="0.4">
      <c r="B5">
        <v>9.9000000000000005E-2</v>
      </c>
      <c r="C5">
        <v>0</v>
      </c>
      <c r="D5">
        <v>0.56200000000000006</v>
      </c>
      <c r="E5">
        <v>0.5</v>
      </c>
      <c r="F5">
        <v>0.56000000000000005</v>
      </c>
      <c r="G5">
        <v>0.5</v>
      </c>
    </row>
    <row r="6" spans="2:8" x14ac:dyDescent="0.4">
      <c r="B6">
        <v>0.19800000000000001</v>
      </c>
      <c r="C6">
        <v>0</v>
      </c>
      <c r="D6">
        <v>0.62</v>
      </c>
      <c r="E6">
        <v>2.8</v>
      </c>
      <c r="F6">
        <v>0.624</v>
      </c>
      <c r="G6">
        <v>3.8</v>
      </c>
    </row>
    <row r="7" spans="2:8" x14ac:dyDescent="0.4">
      <c r="B7">
        <v>0.29699999999999999</v>
      </c>
      <c r="C7">
        <v>0</v>
      </c>
      <c r="D7">
        <v>0.64200000000000002</v>
      </c>
      <c r="E7">
        <v>6</v>
      </c>
      <c r="F7">
        <v>0.64300000000000002</v>
      </c>
      <c r="G7">
        <v>7.5</v>
      </c>
    </row>
    <row r="8" spans="2:8" x14ac:dyDescent="0.4">
      <c r="B8">
        <v>0.39700000000000002</v>
      </c>
      <c r="C8">
        <v>0</v>
      </c>
      <c r="D8">
        <v>0.65400000000000003</v>
      </c>
      <c r="E8">
        <v>10.199999999999999</v>
      </c>
      <c r="F8">
        <v>0.65400000000000003</v>
      </c>
      <c r="G8">
        <v>11.4</v>
      </c>
    </row>
    <row r="9" spans="2:8" x14ac:dyDescent="0.4">
      <c r="B9">
        <v>0.49299999999999999</v>
      </c>
      <c r="C9">
        <v>0.1</v>
      </c>
      <c r="D9">
        <v>0.66400000000000003</v>
      </c>
      <c r="E9">
        <v>15.1</v>
      </c>
      <c r="F9">
        <v>0.66700000000000004</v>
      </c>
      <c r="G9">
        <v>17.399999999999999</v>
      </c>
    </row>
    <row r="10" spans="2:8" x14ac:dyDescent="0.4">
      <c r="B10">
        <v>0.55500000000000005</v>
      </c>
      <c r="C10">
        <v>0.5</v>
      </c>
      <c r="D10">
        <v>0.67100000000000004</v>
      </c>
      <c r="E10">
        <v>20.100000000000001</v>
      </c>
      <c r="F10">
        <v>0.67</v>
      </c>
      <c r="G10">
        <v>22.2</v>
      </c>
    </row>
    <row r="11" spans="2:8" x14ac:dyDescent="0.4">
      <c r="B11">
        <v>0.58899999999999997</v>
      </c>
      <c r="C11">
        <v>1.1000000000000001</v>
      </c>
      <c r="D11">
        <v>0.67600000000000005</v>
      </c>
      <c r="E11">
        <v>25</v>
      </c>
      <c r="F11">
        <v>0.67200000000000004</v>
      </c>
      <c r="G11">
        <v>26.1</v>
      </c>
    </row>
    <row r="12" spans="2:8" x14ac:dyDescent="0.4">
      <c r="B12">
        <v>0.60799999999999998</v>
      </c>
      <c r="C12">
        <v>1.9</v>
      </c>
      <c r="D12">
        <v>0.68</v>
      </c>
      <c r="E12">
        <v>29.9</v>
      </c>
      <c r="F12">
        <v>0.67500000000000004</v>
      </c>
      <c r="G12">
        <v>31.2</v>
      </c>
    </row>
    <row r="13" spans="2:8" x14ac:dyDescent="0.4">
      <c r="B13">
        <v>0.62</v>
      </c>
      <c r="C13">
        <v>2.8</v>
      </c>
      <c r="D13">
        <v>0.68300000000000005</v>
      </c>
      <c r="E13">
        <v>34.799999999999997</v>
      </c>
      <c r="F13">
        <v>0.65600000000000003</v>
      </c>
      <c r="G13">
        <v>36</v>
      </c>
      <c r="H13" t="s">
        <v>16</v>
      </c>
    </row>
    <row r="14" spans="2:8" x14ac:dyDescent="0.4">
      <c r="B14">
        <v>0.628</v>
      </c>
      <c r="C14">
        <v>3.8</v>
      </c>
      <c r="D14">
        <v>0.68600000000000005</v>
      </c>
      <c r="E14">
        <v>39.799999999999997</v>
      </c>
    </row>
    <row r="15" spans="2:8" x14ac:dyDescent="0.4">
      <c r="B15">
        <v>0.63400000000000001</v>
      </c>
      <c r="C15">
        <v>4.5</v>
      </c>
      <c r="D15">
        <v>0.68799999999999994</v>
      </c>
      <c r="E15">
        <v>44.9</v>
      </c>
    </row>
    <row r="16" spans="2:8" x14ac:dyDescent="0.4">
      <c r="B16">
        <v>0.64300000000000002</v>
      </c>
      <c r="C16">
        <v>6.3</v>
      </c>
      <c r="D16">
        <v>0.68899999999999995</v>
      </c>
      <c r="E16">
        <v>50</v>
      </c>
    </row>
    <row r="17" spans="2:3" x14ac:dyDescent="0.4">
      <c r="B17">
        <v>0.64600000000000002</v>
      </c>
      <c r="C17">
        <v>7.3</v>
      </c>
    </row>
    <row r="18" spans="2:3" x14ac:dyDescent="0.4">
      <c r="B18">
        <v>0.64900000000000002</v>
      </c>
      <c r="C18">
        <v>8.1999999999999993</v>
      </c>
    </row>
    <row r="19" spans="2:3" x14ac:dyDescent="0.4">
      <c r="B19">
        <v>0.65200000000000002</v>
      </c>
      <c r="C19">
        <v>9.1999999999999993</v>
      </c>
    </row>
    <row r="20" spans="2:3" x14ac:dyDescent="0.4">
      <c r="B20">
        <v>0.66</v>
      </c>
      <c r="C20">
        <v>13</v>
      </c>
    </row>
    <row r="21" spans="2:3" x14ac:dyDescent="0.4">
      <c r="B21">
        <v>0.66500000000000004</v>
      </c>
      <c r="C21">
        <v>16.100000000000001</v>
      </c>
    </row>
    <row r="22" spans="2:3" x14ac:dyDescent="0.4">
      <c r="B22">
        <v>0.67100000000000004</v>
      </c>
      <c r="C22">
        <v>20.100000000000001</v>
      </c>
    </row>
    <row r="23" spans="2:3" x14ac:dyDescent="0.4">
      <c r="B23">
        <v>0.67500000000000004</v>
      </c>
      <c r="C23">
        <v>24</v>
      </c>
    </row>
    <row r="24" spans="2:3" x14ac:dyDescent="0.4">
      <c r="B24">
        <v>0.68</v>
      </c>
      <c r="C24">
        <v>28.9</v>
      </c>
    </row>
    <row r="25" spans="2:3" x14ac:dyDescent="0.4">
      <c r="B25">
        <v>0.68500000000000005</v>
      </c>
      <c r="C25">
        <v>35.9</v>
      </c>
    </row>
    <row r="26" spans="2:3" x14ac:dyDescent="0.4">
      <c r="B26">
        <v>0.68659999999999999</v>
      </c>
      <c r="C26">
        <v>46.8</v>
      </c>
    </row>
    <row r="27" spans="2:3" x14ac:dyDescent="0.4">
      <c r="B27">
        <v>0.68869999999999998</v>
      </c>
      <c r="C27">
        <v>49.9</v>
      </c>
    </row>
  </sheetData>
  <mergeCells count="3">
    <mergeCell ref="B2:B3"/>
    <mergeCell ref="D2:D3"/>
    <mergeCell ref="F2:F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O10" sqref="O10"/>
    </sheetView>
  </sheetViews>
  <sheetFormatPr defaultRowHeight="18.75" x14ac:dyDescent="0.4"/>
  <sheetData>
    <row r="1" spans="1:3" x14ac:dyDescent="0.4">
      <c r="A1" t="s">
        <v>61</v>
      </c>
    </row>
    <row r="2" spans="1:3" x14ac:dyDescent="0.4">
      <c r="B2" t="s">
        <v>58</v>
      </c>
      <c r="C2" t="s">
        <v>59</v>
      </c>
    </row>
    <row r="3" spans="1:3" x14ac:dyDescent="0.4">
      <c r="B3">
        <v>0</v>
      </c>
      <c r="C3">
        <v>0</v>
      </c>
    </row>
    <row r="4" spans="1:3" x14ac:dyDescent="0.4">
      <c r="B4">
        <v>1.0999999999999999E-2</v>
      </c>
      <c r="C4">
        <v>1.2</v>
      </c>
    </row>
    <row r="5" spans="1:3" x14ac:dyDescent="0.4">
      <c r="B5">
        <v>0.02</v>
      </c>
      <c r="C5">
        <v>2</v>
      </c>
    </row>
    <row r="6" spans="1:3" x14ac:dyDescent="0.4">
      <c r="B6">
        <v>0.03</v>
      </c>
      <c r="C6">
        <v>2.8</v>
      </c>
    </row>
    <row r="7" spans="1:3" x14ac:dyDescent="0.4">
      <c r="B7">
        <v>0.04</v>
      </c>
      <c r="C7">
        <v>3.22</v>
      </c>
    </row>
    <row r="8" spans="1:3" x14ac:dyDescent="0.4">
      <c r="B8">
        <v>0.05</v>
      </c>
      <c r="C8">
        <v>3.5</v>
      </c>
    </row>
    <row r="9" spans="1:3" x14ac:dyDescent="0.4">
      <c r="B9">
        <v>0.06</v>
      </c>
      <c r="C9">
        <v>3.62</v>
      </c>
    </row>
    <row r="10" spans="1:3" x14ac:dyDescent="0.4">
      <c r="B10">
        <v>7.0000000000000007E-2</v>
      </c>
      <c r="C10">
        <v>3.78</v>
      </c>
    </row>
    <row r="11" spans="1:3" x14ac:dyDescent="0.4">
      <c r="B11">
        <v>0.08</v>
      </c>
      <c r="C11">
        <v>3.82</v>
      </c>
    </row>
    <row r="12" spans="1:3" x14ac:dyDescent="0.4">
      <c r="B12">
        <v>0.09</v>
      </c>
      <c r="C12">
        <v>3.92</v>
      </c>
    </row>
    <row r="13" spans="1:3" x14ac:dyDescent="0.4">
      <c r="B13">
        <v>0.10100000000000001</v>
      </c>
      <c r="C13">
        <v>3.98</v>
      </c>
    </row>
    <row r="14" spans="1:3" x14ac:dyDescent="0.4">
      <c r="B14">
        <v>0.11</v>
      </c>
      <c r="C14">
        <v>4</v>
      </c>
    </row>
    <row r="15" spans="1:3" x14ac:dyDescent="0.4">
      <c r="B15">
        <v>0.121</v>
      </c>
      <c r="C15">
        <v>4.0199999999999996</v>
      </c>
    </row>
    <row r="16" spans="1:3" x14ac:dyDescent="0.4">
      <c r="B16">
        <v>0.13</v>
      </c>
      <c r="C16">
        <v>4.04</v>
      </c>
    </row>
    <row r="17" spans="2:3" x14ac:dyDescent="0.4">
      <c r="B17">
        <v>0.14000000000000001</v>
      </c>
      <c r="C17">
        <v>4.0599999999999996</v>
      </c>
    </row>
    <row r="18" spans="2:3" x14ac:dyDescent="0.4">
      <c r="B18">
        <v>0.15</v>
      </c>
      <c r="C18">
        <v>4.0999999999999996</v>
      </c>
    </row>
    <row r="19" spans="2:3" x14ac:dyDescent="0.4">
      <c r="B19">
        <v>0.16</v>
      </c>
      <c r="C19">
        <v>4.0999999999999996</v>
      </c>
    </row>
    <row r="20" spans="2:3" x14ac:dyDescent="0.4">
      <c r="B20">
        <v>0.17100000000000001</v>
      </c>
      <c r="C20">
        <v>4.1399999999999997</v>
      </c>
    </row>
    <row r="21" spans="2:3" x14ac:dyDescent="0.4">
      <c r="B21">
        <v>0.18</v>
      </c>
      <c r="C21">
        <v>4.1399999999999997</v>
      </c>
    </row>
    <row r="22" spans="2:3" x14ac:dyDescent="0.4">
      <c r="B22">
        <v>0.19</v>
      </c>
      <c r="C22">
        <v>4.16</v>
      </c>
    </row>
    <row r="23" spans="2:3" x14ac:dyDescent="0.4">
      <c r="B23">
        <v>0.20300000000000001</v>
      </c>
      <c r="C23">
        <v>4.18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37"/>
  <sheetViews>
    <sheetView tabSelected="1" topLeftCell="C1" zoomScale="73" zoomScaleNormal="73" workbookViewId="0">
      <selection activeCell="T35" sqref="T35"/>
    </sheetView>
  </sheetViews>
  <sheetFormatPr defaultRowHeight="18.75" x14ac:dyDescent="0.4"/>
  <sheetData>
    <row r="2" spans="2:24" x14ac:dyDescent="0.4">
      <c r="B2" s="40" t="s">
        <v>86</v>
      </c>
      <c r="C2" s="40"/>
      <c r="H2" s="40" t="s">
        <v>89</v>
      </c>
      <c r="I2" s="40"/>
      <c r="N2" s="40" t="s">
        <v>90</v>
      </c>
      <c r="O2" s="40"/>
      <c r="T2" s="40" t="s">
        <v>91</v>
      </c>
      <c r="U2" s="40"/>
    </row>
    <row r="3" spans="2:24" x14ac:dyDescent="0.4">
      <c r="B3" t="s">
        <v>87</v>
      </c>
      <c r="C3" t="s">
        <v>88</v>
      </c>
      <c r="D3" t="s">
        <v>60</v>
      </c>
      <c r="F3" t="s">
        <v>69</v>
      </c>
      <c r="H3" t="s">
        <v>75</v>
      </c>
      <c r="I3" t="s">
        <v>72</v>
      </c>
      <c r="J3" t="s">
        <v>60</v>
      </c>
      <c r="L3" t="s">
        <v>76</v>
      </c>
      <c r="N3" t="s">
        <v>73</v>
      </c>
      <c r="O3" t="s">
        <v>74</v>
      </c>
      <c r="P3" t="s">
        <v>60</v>
      </c>
      <c r="R3" t="s">
        <v>70</v>
      </c>
      <c r="T3" t="s">
        <v>77</v>
      </c>
      <c r="U3" t="s">
        <v>78</v>
      </c>
      <c r="V3" t="s">
        <v>60</v>
      </c>
      <c r="X3" t="s">
        <v>71</v>
      </c>
    </row>
    <row r="4" spans="2:24" x14ac:dyDescent="0.4">
      <c r="B4">
        <f>10*10^(-3)</f>
        <v>0.01</v>
      </c>
      <c r="C4">
        <f>27.6*10^(-3)</f>
        <v>2.7600000000000003E-2</v>
      </c>
      <c r="D4">
        <v>10</v>
      </c>
      <c r="E4">
        <f>C4/B4</f>
        <v>2.7600000000000002</v>
      </c>
      <c r="F4">
        <f>20*LOG10(E4)</f>
        <v>8.8181816413043546</v>
      </c>
      <c r="H4">
        <f>10*10^(-3)</f>
        <v>0.01</v>
      </c>
      <c r="I4">
        <v>5.5E-2</v>
      </c>
      <c r="J4">
        <v>10</v>
      </c>
      <c r="K4">
        <f>I4/H4</f>
        <v>5.5</v>
      </c>
      <c r="L4">
        <f>20*LOG10(K4)</f>
        <v>14.807253789884879</v>
      </c>
      <c r="N4">
        <f>10*10^(-3)</f>
        <v>0.01</v>
      </c>
      <c r="O4">
        <v>0.01</v>
      </c>
      <c r="P4">
        <v>10</v>
      </c>
      <c r="Q4">
        <f>O4/N4</f>
        <v>1</v>
      </c>
      <c r="R4">
        <f>20*LOG10(Q4)</f>
        <v>0</v>
      </c>
      <c r="T4">
        <f>10*10^(-3)</f>
        <v>0.01</v>
      </c>
      <c r="U4">
        <v>4.1000000000000002E-2</v>
      </c>
      <c r="V4">
        <v>10</v>
      </c>
      <c r="W4">
        <f>U4/T4</f>
        <v>4.0999999999999996</v>
      </c>
      <c r="X4">
        <f>20*LOG10(W4)</f>
        <v>12.255677134394709</v>
      </c>
    </row>
    <row r="5" spans="2:24" x14ac:dyDescent="0.4">
      <c r="B5">
        <f t="shared" ref="B5:B37" si="0">10*10^(-3)</f>
        <v>0.01</v>
      </c>
      <c r="C5">
        <f>0.0828</f>
        <v>8.2799999999999999E-2</v>
      </c>
      <c r="D5">
        <v>20</v>
      </c>
      <c r="E5">
        <f t="shared" ref="E5:E37" si="1">C5/B5</f>
        <v>8.2799999999999994</v>
      </c>
      <c r="F5">
        <f t="shared" ref="F5:F37" si="2">20*LOG10(E5)</f>
        <v>18.360606735697601</v>
      </c>
      <c r="H5">
        <f t="shared" ref="H5:H37" si="3">10*10^(-3)</f>
        <v>0.01</v>
      </c>
      <c r="I5">
        <v>0.17499999999999999</v>
      </c>
      <c r="J5">
        <v>25</v>
      </c>
      <c r="K5">
        <f>I5/H5</f>
        <v>17.5</v>
      </c>
      <c r="L5">
        <f t="shared" ref="L5:L37" si="4">20*LOG10(K5)</f>
        <v>24.860760973725888</v>
      </c>
      <c r="N5">
        <f t="shared" ref="N5:N37" si="5">10*10^(-3)</f>
        <v>0.01</v>
      </c>
      <c r="O5">
        <v>6.4000000000000001E-2</v>
      </c>
      <c r="P5">
        <v>25</v>
      </c>
      <c r="Q5">
        <f t="shared" ref="Q5:Q8" si="6">O5/N5</f>
        <v>6.4</v>
      </c>
      <c r="R5">
        <f t="shared" ref="R5:R37" si="7">20*LOG10(Q5)</f>
        <v>16.123599479677743</v>
      </c>
      <c r="T5">
        <f t="shared" ref="T5:T37" si="8">10*10^(-3)</f>
        <v>0.01</v>
      </c>
      <c r="U5">
        <v>0.14199999999999999</v>
      </c>
      <c r="V5">
        <v>25</v>
      </c>
      <c r="W5">
        <f>U5/T5</f>
        <v>14.2</v>
      </c>
      <c r="X5">
        <f t="shared" ref="X5:X37" si="9">20*LOG10(W5)</f>
        <v>23.045766887661131</v>
      </c>
    </row>
    <row r="6" spans="2:24" x14ac:dyDescent="0.4">
      <c r="B6">
        <f t="shared" si="0"/>
        <v>0.01</v>
      </c>
      <c r="C6">
        <v>0.13800000000000001</v>
      </c>
      <c r="D6">
        <v>30</v>
      </c>
      <c r="E6">
        <f t="shared" si="1"/>
        <v>13.8</v>
      </c>
      <c r="F6">
        <f t="shared" si="2"/>
        <v>22.797581728024731</v>
      </c>
      <c r="H6">
        <f t="shared" si="3"/>
        <v>0.01</v>
      </c>
      <c r="I6">
        <v>0.35799999999999998</v>
      </c>
      <c r="J6">
        <v>50</v>
      </c>
      <c r="K6">
        <f>I6/H6</f>
        <v>35.799999999999997</v>
      </c>
      <c r="L6">
        <f>20*LOG10(K6)</f>
        <v>31.077660532877488</v>
      </c>
      <c r="N6">
        <f t="shared" si="5"/>
        <v>0.01</v>
      </c>
      <c r="O6">
        <v>0.14799999999999999</v>
      </c>
      <c r="P6">
        <v>50</v>
      </c>
      <c r="Q6">
        <f t="shared" si="6"/>
        <v>14.799999999999999</v>
      </c>
      <c r="R6">
        <f t="shared" si="7"/>
        <v>23.405234307899146</v>
      </c>
      <c r="T6">
        <f t="shared" si="8"/>
        <v>0.01</v>
      </c>
      <c r="U6">
        <v>0.30499999999999999</v>
      </c>
      <c r="V6">
        <v>50</v>
      </c>
      <c r="W6">
        <f>U6/T6</f>
        <v>30.5</v>
      </c>
      <c r="X6">
        <f t="shared" si="9"/>
        <v>29.685996786935718</v>
      </c>
    </row>
    <row r="7" spans="2:24" x14ac:dyDescent="0.4">
      <c r="B7">
        <f t="shared" si="0"/>
        <v>0.01</v>
      </c>
      <c r="C7">
        <v>0.192</v>
      </c>
      <c r="D7">
        <v>40</v>
      </c>
      <c r="E7">
        <f t="shared" si="1"/>
        <v>19.2</v>
      </c>
      <c r="F7">
        <f t="shared" si="2"/>
        <v>25.666024574070995</v>
      </c>
      <c r="H7">
        <f t="shared" si="3"/>
        <v>0.01</v>
      </c>
      <c r="I7">
        <v>0.51</v>
      </c>
      <c r="J7">
        <v>75</v>
      </c>
      <c r="K7">
        <f>I7/H7</f>
        <v>51</v>
      </c>
      <c r="L7">
        <f t="shared" si="4"/>
        <v>34.151403521958727</v>
      </c>
      <c r="N7">
        <f t="shared" si="5"/>
        <v>0.01</v>
      </c>
      <c r="O7">
        <v>0.224</v>
      </c>
      <c r="P7">
        <v>75</v>
      </c>
      <c r="Q7">
        <f t="shared" si="6"/>
        <v>22.4</v>
      </c>
      <c r="R7">
        <f>20*LOG10(Q7)</f>
        <v>27.004960366683257</v>
      </c>
      <c r="T7">
        <f t="shared" si="8"/>
        <v>0.01</v>
      </c>
      <c r="U7">
        <v>0.438</v>
      </c>
      <c r="V7">
        <v>75</v>
      </c>
      <c r="W7">
        <f>U7/T7</f>
        <v>43.8</v>
      </c>
      <c r="X7">
        <f>20*LOG10(W7)</f>
        <v>32.829482210081991</v>
      </c>
    </row>
    <row r="8" spans="2:24" x14ac:dyDescent="0.4">
      <c r="B8">
        <f t="shared" si="0"/>
        <v>0.01</v>
      </c>
      <c r="C8">
        <v>0.24199999999999999</v>
      </c>
      <c r="D8">
        <v>50</v>
      </c>
      <c r="E8">
        <f t="shared" si="1"/>
        <v>24.2</v>
      </c>
      <c r="F8">
        <f t="shared" si="2"/>
        <v>27.676307319608625</v>
      </c>
      <c r="H8">
        <f t="shared" si="3"/>
        <v>0.01</v>
      </c>
      <c r="I8">
        <v>0.63</v>
      </c>
      <c r="J8">
        <v>100</v>
      </c>
      <c r="K8">
        <f>I8/H8</f>
        <v>63</v>
      </c>
      <c r="L8">
        <f t="shared" si="4"/>
        <v>35.986810989071635</v>
      </c>
      <c r="N8">
        <f t="shared" si="5"/>
        <v>0.01</v>
      </c>
      <c r="O8">
        <v>0.29799999999999999</v>
      </c>
      <c r="P8">
        <v>100</v>
      </c>
      <c r="Q8">
        <f t="shared" si="6"/>
        <v>29.799999999999997</v>
      </c>
      <c r="R8">
        <f t="shared" si="7"/>
        <v>29.484325281525106</v>
      </c>
      <c r="T8">
        <f t="shared" si="8"/>
        <v>0.01</v>
      </c>
      <c r="U8">
        <v>0.56799999999999995</v>
      </c>
      <c r="V8">
        <v>100</v>
      </c>
      <c r="W8">
        <f>U8/T8</f>
        <v>56.8</v>
      </c>
      <c r="X8">
        <f t="shared" si="9"/>
        <v>35.086966714220374</v>
      </c>
    </row>
    <row r="9" spans="2:24" x14ac:dyDescent="0.4">
      <c r="B9">
        <f t="shared" si="0"/>
        <v>0.01</v>
      </c>
      <c r="C9">
        <v>0.29199999999999998</v>
      </c>
      <c r="D9">
        <v>60</v>
      </c>
      <c r="E9">
        <f t="shared" si="1"/>
        <v>29.2</v>
      </c>
      <c r="F9">
        <f t="shared" si="2"/>
        <v>29.307657028968364</v>
      </c>
      <c r="H9">
        <f t="shared" si="3"/>
        <v>0.01</v>
      </c>
      <c r="I9">
        <v>1.01</v>
      </c>
      <c r="J9">
        <v>250</v>
      </c>
      <c r="K9">
        <f t="shared" ref="K9:K37" si="10">I9/H9</f>
        <v>101</v>
      </c>
      <c r="L9">
        <f t="shared" si="4"/>
        <v>40.086427475652854</v>
      </c>
      <c r="N9">
        <f t="shared" si="5"/>
        <v>0.01</v>
      </c>
      <c r="O9">
        <v>0.62</v>
      </c>
      <c r="P9">
        <v>250</v>
      </c>
      <c r="Q9">
        <f t="shared" ref="Q9:Q37" si="11">O9/N9</f>
        <v>62</v>
      </c>
      <c r="R9">
        <f t="shared" si="7"/>
        <v>35.84783378996508</v>
      </c>
      <c r="T9">
        <f t="shared" si="8"/>
        <v>0.01</v>
      </c>
      <c r="U9">
        <v>0.95799999999999996</v>
      </c>
      <c r="V9">
        <v>250</v>
      </c>
      <c r="W9">
        <f t="shared" ref="W9:W37" si="12">U9/T9</f>
        <v>95.8</v>
      </c>
      <c r="X9">
        <f t="shared" si="9"/>
        <v>39.627310181570891</v>
      </c>
    </row>
    <row r="10" spans="2:24" x14ac:dyDescent="0.4">
      <c r="B10">
        <f t="shared" si="0"/>
        <v>0.01</v>
      </c>
      <c r="C10">
        <v>0.34</v>
      </c>
      <c r="D10">
        <v>70</v>
      </c>
      <c r="E10">
        <f t="shared" si="1"/>
        <v>34</v>
      </c>
      <c r="F10">
        <f t="shared" si="2"/>
        <v>30.629578340845104</v>
      </c>
      <c r="H10">
        <f t="shared" si="3"/>
        <v>0.01</v>
      </c>
      <c r="I10">
        <v>1.1499999999999999</v>
      </c>
      <c r="J10">
        <v>500</v>
      </c>
      <c r="K10">
        <f t="shared" si="10"/>
        <v>114.99999999999999</v>
      </c>
      <c r="L10">
        <f t="shared" si="4"/>
        <v>41.213956807072236</v>
      </c>
      <c r="N10">
        <f t="shared" si="5"/>
        <v>0.01</v>
      </c>
      <c r="O10">
        <v>0.86</v>
      </c>
      <c r="P10">
        <v>500</v>
      </c>
      <c r="Q10">
        <f t="shared" si="11"/>
        <v>86</v>
      </c>
      <c r="R10">
        <f t="shared" si="7"/>
        <v>38.689969024871353</v>
      </c>
      <c r="T10">
        <f t="shared" si="8"/>
        <v>0.01</v>
      </c>
      <c r="U10">
        <v>1.1200000000000001</v>
      </c>
      <c r="V10">
        <v>500</v>
      </c>
      <c r="W10">
        <f t="shared" si="12"/>
        <v>112.00000000000001</v>
      </c>
      <c r="X10">
        <f t="shared" si="9"/>
        <v>40.984360453403632</v>
      </c>
    </row>
    <row r="11" spans="2:24" x14ac:dyDescent="0.4">
      <c r="B11">
        <f t="shared" si="0"/>
        <v>0.01</v>
      </c>
      <c r="C11">
        <v>0.38500000000000001</v>
      </c>
      <c r="D11">
        <v>80</v>
      </c>
      <c r="E11">
        <f t="shared" si="1"/>
        <v>38.5</v>
      </c>
      <c r="F11">
        <f t="shared" si="2"/>
        <v>31.709214590170014</v>
      </c>
      <c r="H11">
        <f t="shared" si="3"/>
        <v>0.01</v>
      </c>
      <c r="I11">
        <v>1.18</v>
      </c>
      <c r="J11">
        <v>750</v>
      </c>
      <c r="K11">
        <f t="shared" si="10"/>
        <v>117.99999999999999</v>
      </c>
      <c r="L11">
        <f t="shared" si="4"/>
        <v>41.437640146122511</v>
      </c>
      <c r="N11">
        <f t="shared" si="5"/>
        <v>0.01</v>
      </c>
      <c r="O11">
        <v>0.95</v>
      </c>
      <c r="P11">
        <v>750</v>
      </c>
      <c r="Q11">
        <f t="shared" si="11"/>
        <v>95</v>
      </c>
      <c r="R11">
        <f t="shared" si="7"/>
        <v>39.554472105776959</v>
      </c>
      <c r="T11">
        <f t="shared" si="8"/>
        <v>0.01</v>
      </c>
      <c r="U11">
        <v>1.1599999999999999</v>
      </c>
      <c r="V11">
        <v>750</v>
      </c>
      <c r="W11">
        <f t="shared" si="12"/>
        <v>115.99999999999999</v>
      </c>
      <c r="X11">
        <f t="shared" si="9"/>
        <v>41.28915978453837</v>
      </c>
    </row>
    <row r="12" spans="2:24" x14ac:dyDescent="0.4">
      <c r="B12">
        <f t="shared" si="0"/>
        <v>0.01</v>
      </c>
      <c r="C12">
        <v>0.42399999999999999</v>
      </c>
      <c r="D12">
        <v>90</v>
      </c>
      <c r="E12">
        <f t="shared" si="1"/>
        <v>42.4</v>
      </c>
      <c r="F12">
        <f t="shared" si="2"/>
        <v>32.547317131854655</v>
      </c>
      <c r="H12">
        <f t="shared" si="3"/>
        <v>0.01</v>
      </c>
      <c r="I12">
        <v>1.19</v>
      </c>
      <c r="J12">
        <v>1000</v>
      </c>
      <c r="K12">
        <f t="shared" si="10"/>
        <v>118.99999999999999</v>
      </c>
      <c r="L12">
        <f t="shared" si="4"/>
        <v>41.510939227850614</v>
      </c>
      <c r="N12">
        <f t="shared" si="5"/>
        <v>0.01</v>
      </c>
      <c r="O12">
        <v>0.99</v>
      </c>
      <c r="P12">
        <v>1000</v>
      </c>
      <c r="Q12">
        <f t="shared" si="11"/>
        <v>99</v>
      </c>
      <c r="R12">
        <f t="shared" si="7"/>
        <v>39.912703891950997</v>
      </c>
      <c r="T12">
        <f t="shared" si="8"/>
        <v>0.01</v>
      </c>
      <c r="U12">
        <v>1.19</v>
      </c>
      <c r="V12">
        <v>1000</v>
      </c>
      <c r="W12">
        <f t="shared" si="12"/>
        <v>118.99999999999999</v>
      </c>
      <c r="X12">
        <f t="shared" si="9"/>
        <v>41.510939227850614</v>
      </c>
    </row>
    <row r="13" spans="2:24" x14ac:dyDescent="0.4">
      <c r="B13">
        <f t="shared" si="0"/>
        <v>0.01</v>
      </c>
      <c r="C13">
        <v>0.47199999999999998</v>
      </c>
      <c r="D13">
        <v>100</v>
      </c>
      <c r="E13">
        <f t="shared" si="1"/>
        <v>47.199999999999996</v>
      </c>
      <c r="F13">
        <f t="shared" si="2"/>
        <v>33.478839972681754</v>
      </c>
      <c r="H13">
        <f t="shared" si="3"/>
        <v>0.01</v>
      </c>
      <c r="I13">
        <v>1.21</v>
      </c>
      <c r="J13">
        <v>2500</v>
      </c>
      <c r="K13">
        <f t="shared" si="10"/>
        <v>121</v>
      </c>
      <c r="L13">
        <f t="shared" si="4"/>
        <v>41.655707406329007</v>
      </c>
      <c r="N13">
        <f t="shared" si="5"/>
        <v>0.01</v>
      </c>
      <c r="O13">
        <v>1.4</v>
      </c>
      <c r="P13">
        <v>2500</v>
      </c>
      <c r="Q13">
        <f t="shared" si="11"/>
        <v>140</v>
      </c>
      <c r="R13">
        <f t="shared" si="7"/>
        <v>42.922560713564764</v>
      </c>
      <c r="T13">
        <f t="shared" si="8"/>
        <v>0.01</v>
      </c>
      <c r="U13">
        <v>1.21</v>
      </c>
      <c r="V13">
        <v>2500</v>
      </c>
      <c r="W13">
        <f t="shared" si="12"/>
        <v>121</v>
      </c>
      <c r="X13">
        <f t="shared" si="9"/>
        <v>41.655707406329007</v>
      </c>
    </row>
    <row r="14" spans="2:24" x14ac:dyDescent="0.4">
      <c r="B14">
        <f t="shared" si="0"/>
        <v>0.01</v>
      </c>
      <c r="C14">
        <v>0.78</v>
      </c>
      <c r="D14">
        <v>200</v>
      </c>
      <c r="E14">
        <f t="shared" si="1"/>
        <v>78</v>
      </c>
      <c r="F14">
        <f t="shared" si="2"/>
        <v>37.841892053809609</v>
      </c>
      <c r="H14">
        <f t="shared" si="3"/>
        <v>0.01</v>
      </c>
      <c r="I14">
        <v>1.21</v>
      </c>
      <c r="J14">
        <v>5000</v>
      </c>
      <c r="K14">
        <f t="shared" si="10"/>
        <v>121</v>
      </c>
      <c r="L14">
        <f t="shared" si="4"/>
        <v>41.655707406329007</v>
      </c>
      <c r="N14">
        <f t="shared" si="5"/>
        <v>0.01</v>
      </c>
      <c r="O14">
        <v>1.4</v>
      </c>
      <c r="P14">
        <v>5000</v>
      </c>
      <c r="Q14">
        <f t="shared" si="11"/>
        <v>140</v>
      </c>
      <c r="R14">
        <f t="shared" si="7"/>
        <v>42.922560713564764</v>
      </c>
      <c r="T14">
        <f t="shared" si="8"/>
        <v>0.01</v>
      </c>
      <c r="U14">
        <v>1.21</v>
      </c>
      <c r="V14">
        <v>5000</v>
      </c>
      <c r="W14">
        <f t="shared" si="12"/>
        <v>121</v>
      </c>
      <c r="X14">
        <f t="shared" si="9"/>
        <v>41.655707406329007</v>
      </c>
    </row>
    <row r="15" spans="2:24" x14ac:dyDescent="0.4">
      <c r="B15">
        <f t="shared" si="0"/>
        <v>0.01</v>
      </c>
      <c r="C15">
        <v>0.95</v>
      </c>
      <c r="D15">
        <v>300</v>
      </c>
      <c r="E15">
        <f t="shared" si="1"/>
        <v>95</v>
      </c>
      <c r="F15">
        <f t="shared" si="2"/>
        <v>39.554472105776959</v>
      </c>
      <c r="H15">
        <f t="shared" si="3"/>
        <v>0.01</v>
      </c>
      <c r="I15">
        <v>1.21</v>
      </c>
      <c r="J15">
        <v>7500</v>
      </c>
      <c r="K15">
        <f t="shared" si="10"/>
        <v>121</v>
      </c>
      <c r="L15">
        <f t="shared" si="4"/>
        <v>41.655707406329007</v>
      </c>
      <c r="N15">
        <f t="shared" si="5"/>
        <v>0.01</v>
      </c>
      <c r="O15">
        <v>1.4</v>
      </c>
      <c r="P15">
        <v>7500</v>
      </c>
      <c r="Q15">
        <f t="shared" si="11"/>
        <v>140</v>
      </c>
      <c r="R15">
        <f t="shared" si="7"/>
        <v>42.922560713564764</v>
      </c>
      <c r="T15">
        <f t="shared" si="8"/>
        <v>0.01</v>
      </c>
      <c r="U15">
        <v>1.21</v>
      </c>
      <c r="V15">
        <v>7500</v>
      </c>
      <c r="W15">
        <f t="shared" si="12"/>
        <v>121</v>
      </c>
      <c r="X15">
        <f t="shared" si="9"/>
        <v>41.655707406329007</v>
      </c>
    </row>
    <row r="16" spans="2:24" x14ac:dyDescent="0.4">
      <c r="B16">
        <f t="shared" si="0"/>
        <v>0.01</v>
      </c>
      <c r="C16">
        <v>1.04</v>
      </c>
      <c r="D16">
        <v>400</v>
      </c>
      <c r="E16">
        <f t="shared" si="1"/>
        <v>104</v>
      </c>
      <c r="F16">
        <f t="shared" si="2"/>
        <v>40.340666785975607</v>
      </c>
      <c r="H16">
        <f t="shared" si="3"/>
        <v>0.01</v>
      </c>
      <c r="I16">
        <v>1.21</v>
      </c>
      <c r="J16">
        <v>10000</v>
      </c>
      <c r="K16">
        <f t="shared" si="10"/>
        <v>121</v>
      </c>
      <c r="L16">
        <f t="shared" si="4"/>
        <v>41.655707406329007</v>
      </c>
      <c r="N16">
        <f t="shared" si="5"/>
        <v>0.01</v>
      </c>
      <c r="O16">
        <v>1.4</v>
      </c>
      <c r="P16">
        <v>10000</v>
      </c>
      <c r="Q16">
        <f t="shared" si="11"/>
        <v>140</v>
      </c>
      <c r="R16">
        <f t="shared" si="7"/>
        <v>42.922560713564764</v>
      </c>
      <c r="T16">
        <f t="shared" si="8"/>
        <v>0.01</v>
      </c>
      <c r="U16">
        <v>1.21</v>
      </c>
      <c r="V16">
        <v>10000</v>
      </c>
      <c r="W16">
        <f t="shared" si="12"/>
        <v>121</v>
      </c>
      <c r="X16">
        <f t="shared" si="9"/>
        <v>41.655707406329007</v>
      </c>
    </row>
    <row r="17" spans="2:24" x14ac:dyDescent="0.4">
      <c r="B17">
        <f t="shared" si="0"/>
        <v>0.01</v>
      </c>
      <c r="C17">
        <v>1.0900000000000001</v>
      </c>
      <c r="D17">
        <v>500</v>
      </c>
      <c r="E17">
        <f t="shared" si="1"/>
        <v>109</v>
      </c>
      <c r="F17">
        <f t="shared" si="2"/>
        <v>40.748529958812476</v>
      </c>
      <c r="H17">
        <f t="shared" si="3"/>
        <v>0.01</v>
      </c>
      <c r="I17">
        <v>1.21</v>
      </c>
      <c r="J17">
        <v>25000</v>
      </c>
      <c r="K17">
        <f t="shared" si="10"/>
        <v>121</v>
      </c>
      <c r="L17">
        <f t="shared" si="4"/>
        <v>41.655707406329007</v>
      </c>
      <c r="N17">
        <f t="shared" si="5"/>
        <v>0.01</v>
      </c>
      <c r="O17">
        <v>1.4</v>
      </c>
      <c r="P17">
        <v>25000</v>
      </c>
      <c r="Q17">
        <f t="shared" si="11"/>
        <v>140</v>
      </c>
      <c r="R17">
        <f t="shared" si="7"/>
        <v>42.922560713564764</v>
      </c>
      <c r="T17">
        <f t="shared" si="8"/>
        <v>0.01</v>
      </c>
      <c r="U17">
        <v>1.21</v>
      </c>
      <c r="V17">
        <v>25000</v>
      </c>
      <c r="W17">
        <f>U17/T17</f>
        <v>121</v>
      </c>
      <c r="X17">
        <f t="shared" si="9"/>
        <v>41.655707406329007</v>
      </c>
    </row>
    <row r="18" spans="2:24" x14ac:dyDescent="0.4">
      <c r="B18">
        <f t="shared" si="0"/>
        <v>0.01</v>
      </c>
      <c r="C18">
        <v>1.1399999999999999</v>
      </c>
      <c r="D18">
        <v>750</v>
      </c>
      <c r="E18">
        <f t="shared" si="1"/>
        <v>113.99999999999999</v>
      </c>
      <c r="F18">
        <f t="shared" si="2"/>
        <v>41.138097026729454</v>
      </c>
      <c r="H18">
        <f t="shared" si="3"/>
        <v>0.01</v>
      </c>
      <c r="I18">
        <v>1.21</v>
      </c>
      <c r="J18">
        <v>50000</v>
      </c>
      <c r="K18">
        <f t="shared" si="10"/>
        <v>121</v>
      </c>
      <c r="L18">
        <f t="shared" si="4"/>
        <v>41.655707406329007</v>
      </c>
      <c r="N18">
        <f t="shared" si="5"/>
        <v>0.01</v>
      </c>
      <c r="O18">
        <v>1.4</v>
      </c>
      <c r="P18">
        <v>50000</v>
      </c>
      <c r="Q18">
        <f t="shared" si="11"/>
        <v>140</v>
      </c>
      <c r="R18">
        <f t="shared" si="7"/>
        <v>42.922560713564764</v>
      </c>
      <c r="T18">
        <f t="shared" si="8"/>
        <v>0.01</v>
      </c>
      <c r="U18">
        <v>1.21</v>
      </c>
      <c r="V18">
        <v>50000</v>
      </c>
      <c r="W18">
        <f t="shared" ref="W18:W24" si="13">U18/T18</f>
        <v>121</v>
      </c>
      <c r="X18">
        <f t="shared" si="9"/>
        <v>41.655707406329007</v>
      </c>
    </row>
    <row r="19" spans="2:24" x14ac:dyDescent="0.4">
      <c r="B19">
        <f t="shared" si="0"/>
        <v>0.01</v>
      </c>
      <c r="C19">
        <v>1.17</v>
      </c>
      <c r="D19">
        <v>1000</v>
      </c>
      <c r="E19">
        <f t="shared" si="1"/>
        <v>116.99999999999999</v>
      </c>
      <c r="F19">
        <f t="shared" si="2"/>
        <v>41.363717234923236</v>
      </c>
      <c r="H19">
        <f t="shared" si="3"/>
        <v>0.01</v>
      </c>
      <c r="I19">
        <v>1.21</v>
      </c>
      <c r="J19">
        <v>75000</v>
      </c>
      <c r="K19">
        <f t="shared" si="10"/>
        <v>121</v>
      </c>
      <c r="L19">
        <f t="shared" si="4"/>
        <v>41.655707406329007</v>
      </c>
      <c r="N19">
        <f t="shared" si="5"/>
        <v>0.01</v>
      </c>
      <c r="O19">
        <v>1.4</v>
      </c>
      <c r="P19">
        <v>75000</v>
      </c>
      <c r="Q19">
        <f t="shared" si="11"/>
        <v>140</v>
      </c>
      <c r="R19">
        <f t="shared" si="7"/>
        <v>42.922560713564764</v>
      </c>
      <c r="T19">
        <f t="shared" si="8"/>
        <v>0.01</v>
      </c>
      <c r="U19">
        <v>1.21</v>
      </c>
      <c r="V19">
        <v>75000</v>
      </c>
      <c r="W19">
        <f t="shared" si="13"/>
        <v>121</v>
      </c>
      <c r="X19">
        <f t="shared" si="9"/>
        <v>41.655707406329007</v>
      </c>
    </row>
    <row r="20" spans="2:24" x14ac:dyDescent="0.4">
      <c r="B20">
        <f t="shared" si="0"/>
        <v>0.01</v>
      </c>
      <c r="C20">
        <v>1.2</v>
      </c>
      <c r="D20">
        <v>2000</v>
      </c>
      <c r="E20">
        <f t="shared" si="1"/>
        <v>120</v>
      </c>
      <c r="F20">
        <f t="shared" si="2"/>
        <v>41.583624920952495</v>
      </c>
      <c r="H20">
        <f t="shared" si="3"/>
        <v>0.01</v>
      </c>
      <c r="I20">
        <v>1.2</v>
      </c>
      <c r="J20">
        <v>100000</v>
      </c>
      <c r="K20">
        <f t="shared" si="10"/>
        <v>120</v>
      </c>
      <c r="L20">
        <f t="shared" si="4"/>
        <v>41.583624920952495</v>
      </c>
      <c r="N20">
        <f t="shared" si="5"/>
        <v>0.01</v>
      </c>
      <c r="O20">
        <v>1.4</v>
      </c>
      <c r="P20">
        <v>100000</v>
      </c>
      <c r="Q20">
        <f t="shared" si="11"/>
        <v>140</v>
      </c>
      <c r="R20">
        <f t="shared" si="7"/>
        <v>42.922560713564764</v>
      </c>
      <c r="T20">
        <f t="shared" si="8"/>
        <v>0.01</v>
      </c>
      <c r="U20">
        <v>1.19</v>
      </c>
      <c r="V20">
        <v>100000</v>
      </c>
      <c r="W20">
        <f t="shared" si="13"/>
        <v>118.99999999999999</v>
      </c>
      <c r="X20">
        <f t="shared" si="9"/>
        <v>41.510939227850614</v>
      </c>
    </row>
    <row r="21" spans="2:24" x14ac:dyDescent="0.4">
      <c r="B21">
        <f t="shared" si="0"/>
        <v>0.01</v>
      </c>
      <c r="C21">
        <v>1.2</v>
      </c>
      <c r="D21">
        <v>3000</v>
      </c>
      <c r="E21">
        <f t="shared" si="1"/>
        <v>120</v>
      </c>
      <c r="F21">
        <f t="shared" si="2"/>
        <v>41.583624920952495</v>
      </c>
      <c r="H21">
        <f t="shared" si="3"/>
        <v>0.01</v>
      </c>
      <c r="I21">
        <v>1.05</v>
      </c>
      <c r="J21">
        <v>250000</v>
      </c>
      <c r="K21">
        <f t="shared" si="10"/>
        <v>105</v>
      </c>
      <c r="L21">
        <f t="shared" si="4"/>
        <v>40.423785981398765</v>
      </c>
      <c r="N21">
        <f t="shared" si="5"/>
        <v>0.01</v>
      </c>
      <c r="O21">
        <v>0.94</v>
      </c>
      <c r="P21">
        <v>250000</v>
      </c>
      <c r="Q21">
        <f t="shared" si="11"/>
        <v>93.999999999999986</v>
      </c>
      <c r="R21">
        <f t="shared" si="7"/>
        <v>39.46255707199397</v>
      </c>
      <c r="T21">
        <f t="shared" si="8"/>
        <v>0.01</v>
      </c>
      <c r="U21">
        <v>1.04</v>
      </c>
      <c r="V21">
        <v>250000</v>
      </c>
      <c r="W21">
        <f t="shared" si="13"/>
        <v>104</v>
      </c>
      <c r="X21">
        <f>20*LOG10(W21)</f>
        <v>40.340666785975607</v>
      </c>
    </row>
    <row r="22" spans="2:24" x14ac:dyDescent="0.4">
      <c r="B22">
        <f t="shared" si="0"/>
        <v>0.01</v>
      </c>
      <c r="C22">
        <v>1.2</v>
      </c>
      <c r="D22">
        <v>5000</v>
      </c>
      <c r="E22">
        <f t="shared" si="1"/>
        <v>120</v>
      </c>
      <c r="F22">
        <f t="shared" si="2"/>
        <v>41.583624920952495</v>
      </c>
      <c r="H22">
        <f t="shared" si="3"/>
        <v>0.01</v>
      </c>
      <c r="I22">
        <v>0.75</v>
      </c>
      <c r="J22">
        <v>500000</v>
      </c>
      <c r="K22">
        <f t="shared" si="10"/>
        <v>75</v>
      </c>
      <c r="L22">
        <f t="shared" si="4"/>
        <v>37.501225267834002</v>
      </c>
      <c r="N22">
        <f t="shared" si="5"/>
        <v>0.01</v>
      </c>
      <c r="O22">
        <v>0.68</v>
      </c>
      <c r="P22">
        <v>500000</v>
      </c>
      <c r="Q22">
        <f t="shared" si="11"/>
        <v>68</v>
      </c>
      <c r="R22">
        <f t="shared" si="7"/>
        <v>36.650178254124725</v>
      </c>
      <c r="T22">
        <f t="shared" si="8"/>
        <v>0.01</v>
      </c>
      <c r="U22">
        <v>0.75</v>
      </c>
      <c r="V22">
        <v>500000</v>
      </c>
      <c r="W22">
        <f t="shared" si="13"/>
        <v>75</v>
      </c>
      <c r="X22">
        <f t="shared" si="9"/>
        <v>37.501225267834002</v>
      </c>
    </row>
    <row r="23" spans="2:24" x14ac:dyDescent="0.4">
      <c r="B23">
        <f t="shared" si="0"/>
        <v>0.01</v>
      </c>
      <c r="C23">
        <v>1.2</v>
      </c>
      <c r="D23">
        <v>7500</v>
      </c>
      <c r="E23">
        <f t="shared" si="1"/>
        <v>120</v>
      </c>
      <c r="F23">
        <f t="shared" si="2"/>
        <v>41.583624920952495</v>
      </c>
      <c r="H23">
        <f t="shared" si="3"/>
        <v>0.01</v>
      </c>
      <c r="I23">
        <v>0.54</v>
      </c>
      <c r="J23">
        <v>750000</v>
      </c>
      <c r="K23">
        <f t="shared" si="10"/>
        <v>54</v>
      </c>
      <c r="L23">
        <f t="shared" si="4"/>
        <v>34.647875196459374</v>
      </c>
      <c r="N23">
        <f t="shared" si="5"/>
        <v>0.01</v>
      </c>
      <c r="O23">
        <v>0.49</v>
      </c>
      <c r="P23">
        <v>750000</v>
      </c>
      <c r="Q23">
        <f t="shared" si="11"/>
        <v>49</v>
      </c>
      <c r="R23">
        <f t="shared" si="7"/>
        <v>33.80392160057027</v>
      </c>
      <c r="T23">
        <f t="shared" si="8"/>
        <v>0.01</v>
      </c>
      <c r="U23">
        <v>0.54</v>
      </c>
      <c r="V23">
        <v>750000</v>
      </c>
      <c r="W23">
        <f t="shared" si="13"/>
        <v>54</v>
      </c>
      <c r="X23">
        <f t="shared" si="9"/>
        <v>34.647875196459374</v>
      </c>
    </row>
    <row r="24" spans="2:24" x14ac:dyDescent="0.4">
      <c r="B24">
        <f t="shared" si="0"/>
        <v>0.01</v>
      </c>
      <c r="C24">
        <v>1.2</v>
      </c>
      <c r="D24">
        <v>10000</v>
      </c>
      <c r="E24">
        <f t="shared" si="1"/>
        <v>120</v>
      </c>
      <c r="F24">
        <f t="shared" si="2"/>
        <v>41.583624920952495</v>
      </c>
      <c r="H24">
        <f t="shared" si="3"/>
        <v>0.01</v>
      </c>
      <c r="I24">
        <v>0.4</v>
      </c>
      <c r="J24">
        <v>1000000</v>
      </c>
      <c r="K24">
        <f t="shared" si="10"/>
        <v>40</v>
      </c>
      <c r="L24">
        <f t="shared" si="4"/>
        <v>32.041199826559243</v>
      </c>
      <c r="N24">
        <f t="shared" si="5"/>
        <v>0.01</v>
      </c>
      <c r="O24">
        <v>0.38</v>
      </c>
      <c r="P24">
        <v>1000000</v>
      </c>
      <c r="Q24">
        <f t="shared" si="11"/>
        <v>38</v>
      </c>
      <c r="R24">
        <f t="shared" si="7"/>
        <v>31.595671932336202</v>
      </c>
      <c r="T24">
        <f t="shared" si="8"/>
        <v>0.01</v>
      </c>
      <c r="U24">
        <v>0.41</v>
      </c>
      <c r="V24">
        <v>1000000</v>
      </c>
      <c r="W24">
        <f>U24/T24</f>
        <v>41</v>
      </c>
      <c r="X24">
        <f>20*LOG10(W24)</f>
        <v>32.255677134394709</v>
      </c>
    </row>
    <row r="25" spans="2:24" x14ac:dyDescent="0.4">
      <c r="B25">
        <f t="shared" si="0"/>
        <v>0.01</v>
      </c>
      <c r="C25">
        <v>1.2</v>
      </c>
      <c r="D25">
        <v>25000</v>
      </c>
      <c r="E25">
        <f t="shared" si="1"/>
        <v>120</v>
      </c>
      <c r="F25">
        <f t="shared" si="2"/>
        <v>41.583624920952495</v>
      </c>
    </row>
    <row r="26" spans="2:24" x14ac:dyDescent="0.4">
      <c r="B26">
        <f t="shared" si="0"/>
        <v>0.01</v>
      </c>
      <c r="C26">
        <v>1.2</v>
      </c>
      <c r="D26">
        <v>50000</v>
      </c>
      <c r="E26">
        <f t="shared" si="1"/>
        <v>120</v>
      </c>
      <c r="F26">
        <f t="shared" si="2"/>
        <v>41.583624920952495</v>
      </c>
    </row>
    <row r="27" spans="2:24" x14ac:dyDescent="0.4">
      <c r="B27">
        <f t="shared" si="0"/>
        <v>0.01</v>
      </c>
      <c r="C27">
        <v>1.2</v>
      </c>
      <c r="D27">
        <v>75000</v>
      </c>
      <c r="E27">
        <f t="shared" si="1"/>
        <v>120</v>
      </c>
      <c r="F27">
        <f t="shared" si="2"/>
        <v>41.583624920952495</v>
      </c>
    </row>
    <row r="28" spans="2:24" x14ac:dyDescent="0.4">
      <c r="B28">
        <f t="shared" si="0"/>
        <v>0.01</v>
      </c>
      <c r="C28">
        <v>1.18</v>
      </c>
      <c r="D28">
        <v>100000</v>
      </c>
      <c r="E28">
        <f t="shared" si="1"/>
        <v>117.99999999999999</v>
      </c>
      <c r="F28">
        <f t="shared" si="2"/>
        <v>41.437640146122511</v>
      </c>
    </row>
    <row r="29" spans="2:24" x14ac:dyDescent="0.4">
      <c r="B29">
        <f t="shared" si="0"/>
        <v>0.01</v>
      </c>
      <c r="C29">
        <v>1.1000000000000001</v>
      </c>
      <c r="D29">
        <v>200000</v>
      </c>
      <c r="E29">
        <f t="shared" si="1"/>
        <v>110</v>
      </c>
      <c r="F29">
        <f t="shared" si="2"/>
        <v>40.8278537031645</v>
      </c>
    </row>
    <row r="30" spans="2:24" x14ac:dyDescent="0.4">
      <c r="B30">
        <f t="shared" si="0"/>
        <v>0.01</v>
      </c>
      <c r="C30">
        <v>0.98</v>
      </c>
      <c r="D30">
        <v>300000</v>
      </c>
      <c r="E30">
        <f t="shared" si="1"/>
        <v>98</v>
      </c>
      <c r="F30">
        <f t="shared" si="2"/>
        <v>39.824521513849895</v>
      </c>
    </row>
    <row r="31" spans="2:24" x14ac:dyDescent="0.4">
      <c r="B31">
        <f t="shared" si="0"/>
        <v>0.01</v>
      </c>
      <c r="C31">
        <v>0.85</v>
      </c>
      <c r="D31">
        <v>400000</v>
      </c>
      <c r="E31">
        <f t="shared" si="1"/>
        <v>85</v>
      </c>
      <c r="F31">
        <f t="shared" si="2"/>
        <v>38.58837851428585</v>
      </c>
    </row>
    <row r="32" spans="2:24" x14ac:dyDescent="0.4">
      <c r="B32">
        <f t="shared" si="0"/>
        <v>0.01</v>
      </c>
      <c r="C32">
        <v>0.75</v>
      </c>
      <c r="D32">
        <v>500000</v>
      </c>
      <c r="E32">
        <f t="shared" si="1"/>
        <v>75</v>
      </c>
      <c r="F32">
        <f t="shared" si="2"/>
        <v>37.501225267834002</v>
      </c>
    </row>
    <row r="33" spans="2:6" x14ac:dyDescent="0.4">
      <c r="B33">
        <f t="shared" si="0"/>
        <v>0.01</v>
      </c>
      <c r="C33">
        <v>0.65</v>
      </c>
      <c r="D33">
        <v>600000</v>
      </c>
      <c r="E33">
        <f t="shared" si="1"/>
        <v>65</v>
      </c>
      <c r="F33">
        <f t="shared" si="2"/>
        <v>36.258267132857107</v>
      </c>
    </row>
    <row r="34" spans="2:6" x14ac:dyDescent="0.4">
      <c r="B34">
        <f t="shared" si="0"/>
        <v>0.01</v>
      </c>
      <c r="C34">
        <v>0.56999999999999995</v>
      </c>
      <c r="D34">
        <v>700000</v>
      </c>
      <c r="E34">
        <f t="shared" si="1"/>
        <v>56.999999999999993</v>
      </c>
      <c r="F34">
        <f t="shared" si="2"/>
        <v>35.117497113449822</v>
      </c>
    </row>
    <row r="35" spans="2:6" x14ac:dyDescent="0.4">
      <c r="B35">
        <f t="shared" si="0"/>
        <v>0.01</v>
      </c>
      <c r="C35">
        <v>0.5</v>
      </c>
      <c r="D35">
        <v>800000</v>
      </c>
      <c r="E35">
        <f t="shared" si="1"/>
        <v>50</v>
      </c>
      <c r="F35">
        <f t="shared" si="2"/>
        <v>33.979400086720375</v>
      </c>
    </row>
    <row r="36" spans="2:6" x14ac:dyDescent="0.4">
      <c r="B36">
        <f t="shared" si="0"/>
        <v>0.01</v>
      </c>
      <c r="C36">
        <v>0.44</v>
      </c>
      <c r="D36">
        <v>900000</v>
      </c>
      <c r="E36">
        <f t="shared" si="1"/>
        <v>44</v>
      </c>
      <c r="F36">
        <f t="shared" si="2"/>
        <v>32.86905352972375</v>
      </c>
    </row>
    <row r="37" spans="2:6" x14ac:dyDescent="0.4">
      <c r="B37">
        <f t="shared" si="0"/>
        <v>0.01</v>
      </c>
      <c r="C37">
        <v>0.4</v>
      </c>
      <c r="D37">
        <v>1000000</v>
      </c>
      <c r="E37">
        <f t="shared" si="1"/>
        <v>40</v>
      </c>
      <c r="F37">
        <f t="shared" si="2"/>
        <v>32.041199826559243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zoomScale="89" zoomScaleNormal="89" workbookViewId="0">
      <selection activeCell="N28" sqref="N28"/>
    </sheetView>
  </sheetViews>
  <sheetFormatPr defaultRowHeight="18.75" x14ac:dyDescent="0.4"/>
  <sheetData>
    <row r="1" spans="1:17" ht="19.5" thickBot="1" x14ac:dyDescent="0.4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x14ac:dyDescent="0.4">
      <c r="A2" s="4"/>
      <c r="B2" s="34" t="s">
        <v>5</v>
      </c>
      <c r="C2" s="1" t="s">
        <v>4</v>
      </c>
      <c r="D2" s="34" t="s">
        <v>0</v>
      </c>
      <c r="E2" s="1" t="s">
        <v>2</v>
      </c>
      <c r="F2" s="34" t="s">
        <v>0</v>
      </c>
      <c r="G2" s="1" t="s">
        <v>3</v>
      </c>
      <c r="H2" s="6"/>
      <c r="I2" s="5"/>
      <c r="J2" s="6"/>
      <c r="K2" s="5"/>
      <c r="L2" s="6"/>
      <c r="M2" s="5"/>
      <c r="N2" s="6"/>
      <c r="O2" s="5"/>
      <c r="P2" s="4"/>
      <c r="Q2" s="4"/>
    </row>
    <row r="3" spans="1:17" ht="19.5" thickBot="1" x14ac:dyDescent="0.45">
      <c r="A3" s="4"/>
      <c r="B3" s="35"/>
      <c r="C3" s="2" t="s">
        <v>6</v>
      </c>
      <c r="D3" s="35"/>
      <c r="E3" s="2" t="s">
        <v>1</v>
      </c>
      <c r="F3" s="35"/>
      <c r="G3" s="2" t="s">
        <v>1</v>
      </c>
      <c r="H3" s="6"/>
      <c r="I3" s="5"/>
      <c r="J3" s="6"/>
      <c r="K3" s="5"/>
      <c r="L3" s="6"/>
      <c r="M3" s="5"/>
      <c r="N3" s="6"/>
      <c r="O3" s="5"/>
      <c r="P3" s="4"/>
      <c r="Q3" s="4"/>
    </row>
    <row r="4" spans="1:17" x14ac:dyDescent="0.4">
      <c r="A4" s="4"/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4">
      <c r="B5">
        <v>0.19800000000000001</v>
      </c>
      <c r="C5">
        <v>0</v>
      </c>
      <c r="D5">
        <v>0.56200000000000006</v>
      </c>
      <c r="E5">
        <v>0.5</v>
      </c>
      <c r="F5">
        <v>0.58799999999999997</v>
      </c>
      <c r="G5">
        <v>1.2</v>
      </c>
    </row>
    <row r="6" spans="1:17" x14ac:dyDescent="0.4">
      <c r="B6">
        <v>0.39600000000000002</v>
      </c>
      <c r="C6">
        <v>0</v>
      </c>
      <c r="D6">
        <v>0.61799999999999999</v>
      </c>
      <c r="E6">
        <v>2.7</v>
      </c>
      <c r="F6">
        <v>0.63300000000000001</v>
      </c>
      <c r="G6">
        <v>5.5</v>
      </c>
    </row>
    <row r="7" spans="1:17" x14ac:dyDescent="0.4">
      <c r="B7">
        <v>0.55900000000000005</v>
      </c>
      <c r="C7">
        <v>0.5</v>
      </c>
      <c r="D7">
        <v>0.64300000000000002</v>
      </c>
      <c r="E7">
        <v>6.5</v>
      </c>
      <c r="F7">
        <v>0.65200000000000002</v>
      </c>
      <c r="G7">
        <v>11.2</v>
      </c>
    </row>
    <row r="8" spans="1:17" x14ac:dyDescent="0.4">
      <c r="B8">
        <v>0.60899999999999999</v>
      </c>
      <c r="C8">
        <v>1.9</v>
      </c>
      <c r="D8">
        <v>0.65700000000000003</v>
      </c>
      <c r="E8">
        <v>11.2</v>
      </c>
      <c r="F8">
        <v>0.66100000000000003</v>
      </c>
      <c r="G8">
        <v>16.2</v>
      </c>
    </row>
    <row r="9" spans="1:17" x14ac:dyDescent="0.4">
      <c r="B9">
        <v>0.63900000000000001</v>
      </c>
      <c r="C9">
        <v>5.5</v>
      </c>
      <c r="D9">
        <v>0.66700000000000004</v>
      </c>
      <c r="E9">
        <v>17</v>
      </c>
      <c r="F9">
        <v>0.66500000000000004</v>
      </c>
      <c r="G9">
        <v>22.1</v>
      </c>
    </row>
    <row r="10" spans="1:17" x14ac:dyDescent="0.4">
      <c r="B10">
        <v>0.64700000000000002</v>
      </c>
      <c r="C10">
        <v>7.5</v>
      </c>
      <c r="D10" s="33">
        <v>0.67100000000000004</v>
      </c>
      <c r="E10" s="33">
        <v>20.100000000000001</v>
      </c>
      <c r="F10">
        <v>0.66200000000000003</v>
      </c>
      <c r="G10">
        <v>28</v>
      </c>
      <c r="H10" t="s">
        <v>17</v>
      </c>
    </row>
    <row r="11" spans="1:17" x14ac:dyDescent="0.4">
      <c r="B11">
        <v>0.65300000000000002</v>
      </c>
      <c r="C11">
        <v>9.1999999999999993</v>
      </c>
      <c r="D11">
        <v>0.67600000000000005</v>
      </c>
      <c r="E11">
        <v>24.9</v>
      </c>
    </row>
    <row r="12" spans="1:17" x14ac:dyDescent="0.4">
      <c r="B12">
        <v>0.66</v>
      </c>
      <c r="C12">
        <v>12.1</v>
      </c>
      <c r="D12" s="33">
        <v>0.68</v>
      </c>
      <c r="E12" s="33">
        <v>29.9</v>
      </c>
    </row>
    <row r="13" spans="1:17" x14ac:dyDescent="0.4">
      <c r="B13">
        <v>0.66300000000000003</v>
      </c>
      <c r="C13">
        <v>14.2</v>
      </c>
      <c r="D13">
        <v>0.68300000000000005</v>
      </c>
      <c r="E13">
        <v>34.799999999999997</v>
      </c>
    </row>
    <row r="14" spans="1:17" x14ac:dyDescent="0.4">
      <c r="B14">
        <v>0.67</v>
      </c>
      <c r="C14">
        <v>21</v>
      </c>
      <c r="D14">
        <v>0.68600000000000005</v>
      </c>
      <c r="E14">
        <v>40.6</v>
      </c>
    </row>
    <row r="15" spans="1:17" x14ac:dyDescent="0.4">
      <c r="B15">
        <v>0.68200000000000005</v>
      </c>
      <c r="C15">
        <v>29.8</v>
      </c>
      <c r="D15">
        <v>0.68799999999999994</v>
      </c>
      <c r="E15">
        <v>46.8</v>
      </c>
    </row>
    <row r="16" spans="1:17" x14ac:dyDescent="0.4">
      <c r="B16">
        <v>0.68500000000000005</v>
      </c>
      <c r="C16">
        <v>34.799999999999997</v>
      </c>
    </row>
    <row r="17" spans="2:10" x14ac:dyDescent="0.4">
      <c r="B17">
        <v>0.68799999999999994</v>
      </c>
      <c r="C17">
        <v>39.700000000000003</v>
      </c>
    </row>
    <row r="18" spans="2:10" x14ac:dyDescent="0.4">
      <c r="B18">
        <v>0.69</v>
      </c>
      <c r="C18">
        <v>44.8</v>
      </c>
    </row>
    <row r="19" spans="2:10" x14ac:dyDescent="0.4">
      <c r="B19">
        <v>0.69199999999999995</v>
      </c>
      <c r="C19">
        <v>49.8</v>
      </c>
    </row>
    <row r="21" spans="2:10" x14ac:dyDescent="0.4">
      <c r="I21" s="33" t="s">
        <v>41</v>
      </c>
      <c r="J21" s="33">
        <f>((D12-D10)*(10^6))/(E12-E10)</f>
        <v>918.36734693877656</v>
      </c>
    </row>
  </sheetData>
  <mergeCells count="3">
    <mergeCell ref="B2:B3"/>
    <mergeCell ref="D2:D3"/>
    <mergeCell ref="F2:F3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"/>
  <sheetViews>
    <sheetView workbookViewId="0">
      <selection activeCell="F25" sqref="F25"/>
    </sheetView>
  </sheetViews>
  <sheetFormatPr defaultRowHeight="18.75" x14ac:dyDescent="0.4"/>
  <sheetData>
    <row r="1" spans="2:7" ht="19.5" thickBot="1" x14ac:dyDescent="0.45"/>
    <row r="2" spans="2:7" x14ac:dyDescent="0.4">
      <c r="B2" s="34" t="s">
        <v>5</v>
      </c>
      <c r="C2" s="1" t="s">
        <v>4</v>
      </c>
      <c r="D2" s="34" t="s">
        <v>0</v>
      </c>
      <c r="E2" s="1" t="s">
        <v>2</v>
      </c>
      <c r="F2" s="34" t="s">
        <v>0</v>
      </c>
      <c r="G2" s="1" t="s">
        <v>3</v>
      </c>
    </row>
    <row r="3" spans="2:7" ht="19.5" thickBot="1" x14ac:dyDescent="0.45">
      <c r="B3" s="35"/>
      <c r="C3" s="2" t="s">
        <v>6</v>
      </c>
      <c r="D3" s="35"/>
      <c r="E3" s="2" t="s">
        <v>1</v>
      </c>
      <c r="F3" s="35"/>
      <c r="G3" s="2" t="s">
        <v>1</v>
      </c>
    </row>
    <row r="4" spans="2:7" x14ac:dyDescent="0.4"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2:7" x14ac:dyDescent="0.4">
      <c r="B5">
        <v>0.49099999999999999</v>
      </c>
      <c r="C5">
        <v>0</v>
      </c>
      <c r="D5">
        <v>0.56200000000000006</v>
      </c>
      <c r="E5">
        <v>0.5</v>
      </c>
      <c r="F5">
        <v>0.56100000000000005</v>
      </c>
      <c r="G5">
        <v>0.5</v>
      </c>
    </row>
    <row r="6" spans="2:7" x14ac:dyDescent="0.4">
      <c r="B6">
        <v>0.59</v>
      </c>
      <c r="C6">
        <v>1.1000000000000001</v>
      </c>
      <c r="D6">
        <v>0.61899999999999999</v>
      </c>
      <c r="E6">
        <v>2.8</v>
      </c>
      <c r="F6">
        <v>0.64</v>
      </c>
      <c r="G6">
        <v>6.5</v>
      </c>
    </row>
    <row r="7" spans="2:7" x14ac:dyDescent="0.4">
      <c r="B7">
        <v>0.63</v>
      </c>
      <c r="C7">
        <v>5.5</v>
      </c>
      <c r="D7">
        <v>0.63200000000000001</v>
      </c>
      <c r="E7">
        <v>4.5</v>
      </c>
      <c r="F7">
        <v>0.65500000000000003</v>
      </c>
      <c r="G7">
        <v>12.2</v>
      </c>
    </row>
    <row r="8" spans="2:7" x14ac:dyDescent="0.4">
      <c r="B8">
        <v>0.65300000000000002</v>
      </c>
      <c r="C8">
        <v>10.3</v>
      </c>
      <c r="D8">
        <v>0.65300000000000002</v>
      </c>
      <c r="E8">
        <v>10.199999999999999</v>
      </c>
      <c r="F8">
        <v>0.65600000000000003</v>
      </c>
      <c r="G8">
        <v>17.100000000000001</v>
      </c>
    </row>
    <row r="9" spans="2:7" x14ac:dyDescent="0.4">
      <c r="B9">
        <v>0.66300000000000003</v>
      </c>
      <c r="C9">
        <v>15.1</v>
      </c>
      <c r="D9">
        <v>0.66200000000000003</v>
      </c>
      <c r="E9">
        <v>15.1</v>
      </c>
      <c r="F9">
        <v>0.67100000000000004</v>
      </c>
      <c r="G9">
        <v>24.1</v>
      </c>
    </row>
    <row r="10" spans="2:7" x14ac:dyDescent="0.4">
      <c r="B10">
        <v>0.67100000000000004</v>
      </c>
      <c r="C10">
        <v>20.5</v>
      </c>
      <c r="D10">
        <v>0.66900000000000004</v>
      </c>
      <c r="E10">
        <v>20.100000000000001</v>
      </c>
      <c r="F10">
        <v>0.67500000000000004</v>
      </c>
      <c r="G10">
        <v>29.1</v>
      </c>
    </row>
    <row r="11" spans="2:7" x14ac:dyDescent="0.4">
      <c r="B11">
        <v>0.67600000000000005</v>
      </c>
      <c r="C11">
        <v>25</v>
      </c>
      <c r="D11">
        <v>0.67300000000000004</v>
      </c>
      <c r="E11">
        <v>25</v>
      </c>
      <c r="F11">
        <v>0.67200000000000004</v>
      </c>
      <c r="G11">
        <v>35</v>
      </c>
    </row>
    <row r="12" spans="2:7" x14ac:dyDescent="0.4">
      <c r="B12">
        <v>0.68</v>
      </c>
      <c r="C12">
        <v>29.9</v>
      </c>
      <c r="D12">
        <v>0.67600000000000005</v>
      </c>
      <c r="E12">
        <v>30</v>
      </c>
    </row>
    <row r="13" spans="2:7" x14ac:dyDescent="0.4">
      <c r="B13">
        <v>0.68400000000000005</v>
      </c>
      <c r="C13">
        <v>34.799999999999997</v>
      </c>
      <c r="D13">
        <v>0.67800000000000005</v>
      </c>
      <c r="E13">
        <v>34.9</v>
      </c>
    </row>
    <row r="14" spans="2:7" x14ac:dyDescent="0.4">
      <c r="B14">
        <v>0.68700000000000006</v>
      </c>
      <c r="C14">
        <v>39.799999999999997</v>
      </c>
      <c r="D14">
        <v>0.67900000000000005</v>
      </c>
      <c r="E14">
        <v>39.799999999999997</v>
      </c>
    </row>
    <row r="15" spans="2:7" x14ac:dyDescent="0.4">
      <c r="B15">
        <v>0.68899999999999995</v>
      </c>
      <c r="C15">
        <v>44.8</v>
      </c>
      <c r="D15">
        <v>0.68</v>
      </c>
      <c r="E15">
        <v>50</v>
      </c>
    </row>
    <row r="16" spans="2:7" x14ac:dyDescent="0.4">
      <c r="B16">
        <v>0.69099999999999995</v>
      </c>
      <c r="C16">
        <v>49.9</v>
      </c>
    </row>
  </sheetData>
  <mergeCells count="3">
    <mergeCell ref="B2:B3"/>
    <mergeCell ref="D2:D3"/>
    <mergeCell ref="F2:F3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0"/>
  <sheetViews>
    <sheetView topLeftCell="B22" workbookViewId="0">
      <selection activeCell="L27" sqref="L27"/>
    </sheetView>
  </sheetViews>
  <sheetFormatPr defaultRowHeight="18.75" x14ac:dyDescent="0.4"/>
  <sheetData>
    <row r="1" spans="2:15" x14ac:dyDescent="0.4">
      <c r="B1" t="s">
        <v>21</v>
      </c>
      <c r="D1" t="s">
        <v>22</v>
      </c>
    </row>
    <row r="2" spans="2:15" ht="20.25" x14ac:dyDescent="0.4">
      <c r="B2" s="36" t="s">
        <v>7</v>
      </c>
      <c r="C2" s="18" t="s">
        <v>8</v>
      </c>
      <c r="D2" s="36" t="s">
        <v>7</v>
      </c>
      <c r="E2" s="18" t="s">
        <v>9</v>
      </c>
      <c r="F2" s="36" t="s">
        <v>7</v>
      </c>
      <c r="G2" s="18" t="s">
        <v>10</v>
      </c>
      <c r="H2" s="36" t="s">
        <v>7</v>
      </c>
      <c r="I2" s="18" t="s">
        <v>11</v>
      </c>
      <c r="J2" s="36" t="s">
        <v>7</v>
      </c>
      <c r="K2" s="18" t="s">
        <v>12</v>
      </c>
      <c r="L2" s="36" t="s">
        <v>7</v>
      </c>
      <c r="M2" s="18" t="s">
        <v>13</v>
      </c>
      <c r="N2" s="36" t="s">
        <v>7</v>
      </c>
      <c r="O2" s="18" t="s">
        <v>14</v>
      </c>
    </row>
    <row r="3" spans="2:15" ht="20.25" x14ac:dyDescent="0.4">
      <c r="B3" s="37"/>
      <c r="C3" s="3" t="s">
        <v>15</v>
      </c>
      <c r="D3" s="37"/>
      <c r="E3" s="3" t="s">
        <v>20</v>
      </c>
      <c r="F3" s="37"/>
      <c r="G3" s="3" t="s">
        <v>15</v>
      </c>
      <c r="H3" s="37"/>
      <c r="I3" s="3" t="s">
        <v>15</v>
      </c>
      <c r="J3" s="37"/>
      <c r="K3" s="3" t="s">
        <v>15</v>
      </c>
      <c r="L3" s="37"/>
      <c r="M3" s="3" t="s">
        <v>15</v>
      </c>
      <c r="N3" s="37"/>
      <c r="O3" s="3" t="s">
        <v>15</v>
      </c>
    </row>
    <row r="4" spans="2:15" x14ac:dyDescent="0.4">
      <c r="B4" s="12">
        <v>0</v>
      </c>
      <c r="C4" s="20">
        <v>0</v>
      </c>
      <c r="D4" s="19">
        <v>0</v>
      </c>
      <c r="E4" s="20">
        <v>0</v>
      </c>
      <c r="F4" s="19">
        <v>0</v>
      </c>
      <c r="G4" s="20">
        <v>0</v>
      </c>
      <c r="H4" s="19">
        <v>0</v>
      </c>
      <c r="I4" s="20">
        <v>0</v>
      </c>
      <c r="J4" s="21">
        <v>0</v>
      </c>
      <c r="K4" s="21">
        <v>0</v>
      </c>
      <c r="L4" s="19">
        <v>0</v>
      </c>
      <c r="M4" s="20">
        <v>0</v>
      </c>
      <c r="N4" s="21">
        <v>0</v>
      </c>
      <c r="O4" s="20">
        <v>0</v>
      </c>
    </row>
    <row r="5" spans="2:15" x14ac:dyDescent="0.4">
      <c r="B5" s="12">
        <v>1.0009999999999999</v>
      </c>
      <c r="C5" s="13">
        <v>0</v>
      </c>
      <c r="D5" s="12">
        <v>5.0000000000000001E-3</v>
      </c>
      <c r="E5" s="13">
        <v>0</v>
      </c>
      <c r="F5" s="12">
        <v>6.0000000000000001E-3</v>
      </c>
      <c r="G5" s="13">
        <v>0</v>
      </c>
      <c r="H5" s="12">
        <v>6.0000000000000001E-3</v>
      </c>
      <c r="I5" s="13">
        <v>0</v>
      </c>
      <c r="J5" s="4">
        <v>6.0000000000000001E-3</v>
      </c>
      <c r="K5" s="4">
        <v>0.02</v>
      </c>
      <c r="L5" s="12">
        <v>6.0000000000000001E-3</v>
      </c>
      <c r="M5" s="13">
        <v>0.02</v>
      </c>
      <c r="N5" s="4">
        <v>5.0000000000000001E-3</v>
      </c>
      <c r="O5" s="13">
        <v>0.02</v>
      </c>
    </row>
    <row r="6" spans="2:15" x14ac:dyDescent="0.4">
      <c r="B6" s="12">
        <v>2.0009999999999999</v>
      </c>
      <c r="C6" s="13">
        <v>0</v>
      </c>
      <c r="D6" s="12">
        <v>9.9000000000000005E-2</v>
      </c>
      <c r="E6" s="13">
        <v>0.23799999999999999</v>
      </c>
      <c r="F6" s="17">
        <v>6.8000000000000005E-2</v>
      </c>
      <c r="G6" s="13">
        <v>0.26</v>
      </c>
      <c r="H6" s="17">
        <v>7.3999999999999996E-2</v>
      </c>
      <c r="I6" s="13">
        <v>0.68</v>
      </c>
      <c r="J6" s="9">
        <v>6.7000000000000004E-2</v>
      </c>
      <c r="K6" s="9">
        <v>0.84</v>
      </c>
      <c r="L6" s="12">
        <v>6.0999999999999999E-2</v>
      </c>
      <c r="M6" s="13">
        <v>1</v>
      </c>
      <c r="N6" s="4">
        <v>5.7000000000000002E-2</v>
      </c>
      <c r="O6" s="13">
        <v>1.1000000000000001</v>
      </c>
    </row>
    <row r="7" spans="2:15" x14ac:dyDescent="0.4">
      <c r="B7" s="12">
        <v>3</v>
      </c>
      <c r="C7" s="13">
        <v>0</v>
      </c>
      <c r="D7" s="12">
        <v>0.17</v>
      </c>
      <c r="E7" s="13">
        <v>0.61799999999999999</v>
      </c>
      <c r="F7" s="17">
        <v>0.107</v>
      </c>
      <c r="G7" s="13">
        <v>0.71</v>
      </c>
      <c r="H7" s="17">
        <v>0.124</v>
      </c>
      <c r="I7" s="13">
        <v>1.88</v>
      </c>
      <c r="J7" s="9">
        <v>0.109</v>
      </c>
      <c r="K7" s="4">
        <v>2.2200000000000002</v>
      </c>
      <c r="L7" s="12">
        <v>9.9000000000000005E-2</v>
      </c>
      <c r="M7" s="13">
        <v>2.2999999999999998</v>
      </c>
      <c r="N7" s="4">
        <v>9.1999999999999998E-2</v>
      </c>
      <c r="O7" s="13">
        <v>2.68</v>
      </c>
    </row>
    <row r="8" spans="2:15" x14ac:dyDescent="0.4">
      <c r="B8" s="12">
        <v>4</v>
      </c>
      <c r="C8" s="13">
        <v>0</v>
      </c>
      <c r="D8" s="12">
        <v>0.21</v>
      </c>
      <c r="E8" s="13">
        <v>0.68</v>
      </c>
      <c r="F8" s="17">
        <v>0.14499999999999999</v>
      </c>
      <c r="G8" s="13">
        <v>1.17</v>
      </c>
      <c r="H8" s="17">
        <v>0.183</v>
      </c>
      <c r="I8" s="13">
        <v>2.9</v>
      </c>
      <c r="J8" s="4">
        <v>0.151</v>
      </c>
      <c r="K8" s="4">
        <v>3.64</v>
      </c>
      <c r="L8" s="12">
        <v>0.13400000000000001</v>
      </c>
      <c r="M8" s="13">
        <v>4.08</v>
      </c>
      <c r="N8" s="4">
        <v>0.122</v>
      </c>
      <c r="O8" s="13">
        <v>4.38</v>
      </c>
    </row>
    <row r="9" spans="2:15" x14ac:dyDescent="0.4">
      <c r="B9" s="12">
        <v>5</v>
      </c>
      <c r="C9" s="13">
        <v>0</v>
      </c>
      <c r="D9" s="12">
        <v>0.308</v>
      </c>
      <c r="E9" s="13">
        <v>0.7</v>
      </c>
      <c r="F9" s="17">
        <v>0.20499999999999999</v>
      </c>
      <c r="G9" s="13">
        <v>1.47</v>
      </c>
      <c r="H9" s="17">
        <v>0.27200000000000002</v>
      </c>
      <c r="I9" s="13">
        <v>3.18</v>
      </c>
      <c r="J9" s="4">
        <v>0.21299999999999999</v>
      </c>
      <c r="K9" s="4">
        <v>4.5999999999999996</v>
      </c>
      <c r="L9" s="12">
        <v>0.17499999999999999</v>
      </c>
      <c r="M9" s="13">
        <v>4.5</v>
      </c>
      <c r="N9" s="4">
        <v>0.155</v>
      </c>
      <c r="O9" s="13">
        <v>5.98</v>
      </c>
    </row>
    <row r="10" spans="2:15" x14ac:dyDescent="0.4">
      <c r="B10" s="12">
        <v>6</v>
      </c>
      <c r="C10" s="13">
        <v>0</v>
      </c>
      <c r="D10" s="12">
        <v>0.40799999999999997</v>
      </c>
      <c r="E10" s="13">
        <v>0.7</v>
      </c>
      <c r="F10" s="17">
        <v>0.29799999999999999</v>
      </c>
      <c r="G10" s="13">
        <v>1.52</v>
      </c>
      <c r="H10" s="17">
        <v>0.371</v>
      </c>
      <c r="I10" s="13">
        <v>3.2</v>
      </c>
      <c r="J10" s="4">
        <v>0.30299999999999999</v>
      </c>
      <c r="K10" s="4">
        <v>4.82</v>
      </c>
      <c r="L10" s="12">
        <v>0.24199999999999999</v>
      </c>
      <c r="M10" s="13">
        <v>6.28</v>
      </c>
      <c r="N10" s="4">
        <v>0.20200000000000001</v>
      </c>
      <c r="O10" s="13">
        <v>7.26</v>
      </c>
    </row>
    <row r="11" spans="2:15" x14ac:dyDescent="0.4">
      <c r="B11" s="12">
        <v>7</v>
      </c>
      <c r="C11" s="13">
        <v>0</v>
      </c>
      <c r="D11" s="12">
        <v>0.50800000000000001</v>
      </c>
      <c r="E11" s="13">
        <v>0.7</v>
      </c>
      <c r="F11" s="12">
        <v>0.39800000000000002</v>
      </c>
      <c r="G11" s="13">
        <v>1.52</v>
      </c>
      <c r="H11" s="12">
        <v>0.47099999999999997</v>
      </c>
      <c r="I11" s="13">
        <v>3.2</v>
      </c>
      <c r="J11" s="4">
        <v>0.40300000000000002</v>
      </c>
      <c r="K11" s="4">
        <v>4.82</v>
      </c>
      <c r="L11" s="12">
        <v>0.33500000000000002</v>
      </c>
      <c r="M11" s="13">
        <v>6.48</v>
      </c>
      <c r="N11" s="4">
        <v>0.27700000000000002</v>
      </c>
      <c r="O11" s="13">
        <v>7.84</v>
      </c>
    </row>
    <row r="12" spans="2:15" x14ac:dyDescent="0.4">
      <c r="B12" s="12">
        <v>8</v>
      </c>
      <c r="C12" s="13">
        <v>0</v>
      </c>
      <c r="D12" s="17">
        <v>1.508</v>
      </c>
      <c r="E12" s="8">
        <v>0.71</v>
      </c>
      <c r="F12" s="17">
        <v>0.497</v>
      </c>
      <c r="G12" s="8">
        <v>1.53</v>
      </c>
      <c r="H12" s="17">
        <v>0.57099999999999995</v>
      </c>
      <c r="I12" s="8">
        <v>3.2</v>
      </c>
      <c r="J12" s="9">
        <v>0.503</v>
      </c>
      <c r="K12" s="9">
        <v>4.84</v>
      </c>
      <c r="L12" s="17">
        <v>0.434</v>
      </c>
      <c r="M12" s="8">
        <v>6.5</v>
      </c>
      <c r="N12" s="9">
        <v>0.36899999999999999</v>
      </c>
      <c r="O12" s="8">
        <v>8.02</v>
      </c>
    </row>
    <row r="13" spans="2:15" x14ac:dyDescent="0.4">
      <c r="B13" s="12">
        <v>9</v>
      </c>
      <c r="C13" s="13">
        <v>0</v>
      </c>
      <c r="D13" s="17">
        <v>2.5059999999999998</v>
      </c>
      <c r="E13" s="8">
        <v>0.71</v>
      </c>
      <c r="F13" s="17">
        <v>0.59699999999999998</v>
      </c>
      <c r="G13" s="8">
        <v>1.53</v>
      </c>
      <c r="H13" s="17">
        <v>1.57</v>
      </c>
      <c r="I13" s="8">
        <v>3.2</v>
      </c>
      <c r="J13" s="9">
        <v>1.5</v>
      </c>
      <c r="K13" s="9">
        <v>4.9000000000000004</v>
      </c>
      <c r="L13" s="17">
        <v>0.53300000000000003</v>
      </c>
      <c r="M13" s="8">
        <v>6.52</v>
      </c>
      <c r="N13" s="9">
        <v>0.46800000000000003</v>
      </c>
      <c r="O13" s="8">
        <v>8.08</v>
      </c>
    </row>
    <row r="14" spans="2:15" x14ac:dyDescent="0.4">
      <c r="B14" s="12">
        <v>10</v>
      </c>
      <c r="C14" s="13">
        <v>0</v>
      </c>
      <c r="D14" s="17">
        <v>3.5059999999999998</v>
      </c>
      <c r="E14" s="8">
        <v>0.72</v>
      </c>
      <c r="F14" s="17">
        <v>1.5960000000000001</v>
      </c>
      <c r="G14" s="8">
        <v>1.54</v>
      </c>
      <c r="H14" s="17">
        <v>2.5680000000000001</v>
      </c>
      <c r="I14" s="8">
        <v>3.22</v>
      </c>
      <c r="J14" s="9">
        <v>2.4980000000000002</v>
      </c>
      <c r="K14" s="9">
        <v>4.96</v>
      </c>
      <c r="L14" s="17">
        <v>1.53</v>
      </c>
      <c r="M14" s="8">
        <v>6.58</v>
      </c>
      <c r="N14" s="9">
        <v>0.56699999999999995</v>
      </c>
      <c r="O14" s="8">
        <v>8.1</v>
      </c>
    </row>
    <row r="15" spans="2:15" x14ac:dyDescent="0.4">
      <c r="B15" s="12">
        <v>11</v>
      </c>
      <c r="C15" s="13">
        <v>0</v>
      </c>
      <c r="D15" s="17">
        <v>4.51</v>
      </c>
      <c r="E15" s="8">
        <v>0.72</v>
      </c>
      <c r="F15" s="17">
        <v>2.5950000000000002</v>
      </c>
      <c r="G15" s="8">
        <v>1.55</v>
      </c>
      <c r="H15" s="17">
        <v>3.5670000000000002</v>
      </c>
      <c r="I15" s="8">
        <v>3.23</v>
      </c>
      <c r="J15" s="9">
        <v>3.496</v>
      </c>
      <c r="K15" s="9">
        <v>5</v>
      </c>
      <c r="L15" s="17">
        <v>2.5270000000000001</v>
      </c>
      <c r="M15" s="8">
        <v>6.68</v>
      </c>
      <c r="N15" s="9">
        <v>1.5629999999999999</v>
      </c>
      <c r="O15" s="8">
        <v>8.18</v>
      </c>
    </row>
    <row r="16" spans="2:15" x14ac:dyDescent="0.4">
      <c r="B16" s="12">
        <v>12</v>
      </c>
      <c r="C16" s="13">
        <v>0</v>
      </c>
      <c r="D16" s="17">
        <v>6.5</v>
      </c>
      <c r="E16" s="8">
        <v>0.72</v>
      </c>
      <c r="F16" s="17">
        <v>3.593</v>
      </c>
      <c r="G16" s="8">
        <v>1.55</v>
      </c>
      <c r="H16" s="17">
        <v>4.57</v>
      </c>
      <c r="I16" s="8">
        <v>3.24</v>
      </c>
      <c r="J16" s="9">
        <v>4.5</v>
      </c>
      <c r="K16" s="9">
        <v>5.04</v>
      </c>
      <c r="L16" s="17">
        <v>3.5230000000000001</v>
      </c>
      <c r="M16" s="8">
        <v>6.76</v>
      </c>
      <c r="N16" s="9">
        <v>2.5590000000000002</v>
      </c>
      <c r="O16" s="8">
        <v>8.26</v>
      </c>
    </row>
    <row r="17" spans="2:16" x14ac:dyDescent="0.4">
      <c r="B17" s="12">
        <v>13</v>
      </c>
      <c r="C17" s="13">
        <v>0</v>
      </c>
      <c r="D17" s="17">
        <v>8.5</v>
      </c>
      <c r="E17" s="8">
        <v>0.73</v>
      </c>
      <c r="F17" s="17">
        <v>4.59</v>
      </c>
      <c r="G17" s="8">
        <v>1.56</v>
      </c>
      <c r="H17" s="17">
        <v>6.56</v>
      </c>
      <c r="I17" s="8">
        <v>3.26</v>
      </c>
      <c r="J17" s="9">
        <v>6.49</v>
      </c>
      <c r="K17" s="9">
        <v>5.18</v>
      </c>
      <c r="L17" s="17">
        <v>4.5199999999999996</v>
      </c>
      <c r="M17" s="8">
        <v>6.8</v>
      </c>
      <c r="N17" s="9">
        <v>3.5550000000000002</v>
      </c>
      <c r="O17" s="8">
        <v>8.4</v>
      </c>
    </row>
    <row r="18" spans="2:16" x14ac:dyDescent="0.4">
      <c r="B18" s="12">
        <v>14</v>
      </c>
      <c r="C18" s="13">
        <v>0</v>
      </c>
      <c r="D18" s="17">
        <v>10.5</v>
      </c>
      <c r="E18" s="8">
        <v>0.74</v>
      </c>
      <c r="F18" s="12">
        <v>6.59</v>
      </c>
      <c r="G18" s="8">
        <v>1.58</v>
      </c>
      <c r="H18" s="17">
        <v>8.56</v>
      </c>
      <c r="I18" s="8">
        <v>3.39</v>
      </c>
      <c r="J18" s="9">
        <v>8.49</v>
      </c>
      <c r="K18" s="9">
        <v>5.22</v>
      </c>
      <c r="L18" s="17">
        <v>6.51</v>
      </c>
      <c r="M18" s="8">
        <v>6.96</v>
      </c>
      <c r="N18" s="9">
        <v>4.55</v>
      </c>
      <c r="O18" s="8">
        <v>8.56</v>
      </c>
    </row>
    <row r="19" spans="2:16" x14ac:dyDescent="0.4">
      <c r="B19" s="12">
        <v>15</v>
      </c>
      <c r="C19" s="13">
        <v>0</v>
      </c>
      <c r="D19" s="17">
        <v>12.5</v>
      </c>
      <c r="E19" s="8">
        <v>0.74</v>
      </c>
      <c r="F19" s="17">
        <v>8.59</v>
      </c>
      <c r="G19" s="8">
        <v>1.59</v>
      </c>
      <c r="H19" s="17">
        <v>10.56</v>
      </c>
      <c r="I19" s="8">
        <v>3.4</v>
      </c>
      <c r="J19" s="9">
        <v>10.46</v>
      </c>
      <c r="K19" s="9">
        <v>5.3</v>
      </c>
      <c r="L19" s="17">
        <v>8.51</v>
      </c>
      <c r="M19" s="8">
        <v>7.1</v>
      </c>
      <c r="N19" s="9">
        <v>6.54</v>
      </c>
      <c r="O19" s="8">
        <v>8.76</v>
      </c>
    </row>
    <row r="20" spans="2:16" x14ac:dyDescent="0.4">
      <c r="B20" s="12">
        <v>16</v>
      </c>
      <c r="C20" s="13">
        <v>0</v>
      </c>
      <c r="D20" s="17">
        <v>14.5</v>
      </c>
      <c r="E20" s="8">
        <v>0.75</v>
      </c>
      <c r="F20" s="17">
        <v>10.59</v>
      </c>
      <c r="G20" s="8">
        <v>1.6</v>
      </c>
      <c r="H20" s="17">
        <v>12.56</v>
      </c>
      <c r="I20" s="8">
        <v>3.46</v>
      </c>
      <c r="J20" s="9">
        <v>12.48</v>
      </c>
      <c r="K20" s="9">
        <v>5.4</v>
      </c>
      <c r="L20" s="17">
        <v>10.5</v>
      </c>
      <c r="M20" s="8">
        <v>7.24</v>
      </c>
      <c r="N20" s="9">
        <v>8.5299999999999994</v>
      </c>
      <c r="O20" s="8">
        <v>9</v>
      </c>
    </row>
    <row r="21" spans="2:16" x14ac:dyDescent="0.4">
      <c r="B21" s="12"/>
      <c r="C21" s="13">
        <v>0</v>
      </c>
      <c r="D21" s="17">
        <v>16.5</v>
      </c>
      <c r="E21" s="8">
        <v>0.75</v>
      </c>
      <c r="F21" s="17">
        <v>12.58</v>
      </c>
      <c r="G21" s="8">
        <v>1.61</v>
      </c>
      <c r="H21" s="17">
        <v>14.56</v>
      </c>
      <c r="I21" s="8">
        <v>3.5</v>
      </c>
      <c r="J21" s="9">
        <v>14.47</v>
      </c>
      <c r="K21" s="9">
        <v>5.52</v>
      </c>
      <c r="L21" s="17">
        <v>12.5</v>
      </c>
      <c r="M21" s="8">
        <v>7.44</v>
      </c>
      <c r="N21" s="9">
        <v>10.52</v>
      </c>
      <c r="O21" s="8">
        <v>9.24</v>
      </c>
    </row>
    <row r="22" spans="2:16" x14ac:dyDescent="0.4">
      <c r="B22" s="12"/>
      <c r="C22" s="13"/>
      <c r="D22" s="12"/>
      <c r="E22" s="13"/>
      <c r="F22" s="17">
        <v>14.58</v>
      </c>
      <c r="G22" s="8">
        <v>1.63</v>
      </c>
      <c r="H22" s="17">
        <v>16.55</v>
      </c>
      <c r="I22" s="8">
        <v>3.58</v>
      </c>
      <c r="J22" s="9">
        <v>16.47</v>
      </c>
      <c r="K22" s="9">
        <v>5.6</v>
      </c>
      <c r="L22" s="17">
        <v>14.49</v>
      </c>
      <c r="M22" s="8">
        <v>7.6</v>
      </c>
      <c r="N22" s="9">
        <v>12.5</v>
      </c>
      <c r="O22" s="8">
        <v>9.48</v>
      </c>
    </row>
    <row r="23" spans="2:16" x14ac:dyDescent="0.4">
      <c r="B23" s="12"/>
      <c r="C23" s="13"/>
      <c r="D23" s="12"/>
      <c r="E23" s="13"/>
      <c r="F23" s="17">
        <v>16.579999999999998</v>
      </c>
      <c r="G23" s="8">
        <v>1.66</v>
      </c>
      <c r="H23" s="12"/>
      <c r="I23" s="13"/>
      <c r="J23" s="4"/>
      <c r="K23" s="4"/>
      <c r="L23" s="17">
        <v>16.48</v>
      </c>
      <c r="M23" s="8">
        <v>7.8</v>
      </c>
      <c r="N23" s="9">
        <v>14.5</v>
      </c>
      <c r="O23" s="8">
        <v>9.7799999999999994</v>
      </c>
    </row>
    <row r="24" spans="2:16" x14ac:dyDescent="0.4">
      <c r="B24" s="14"/>
      <c r="C24" s="15"/>
      <c r="D24" s="14"/>
      <c r="E24" s="15"/>
      <c r="F24" s="14"/>
      <c r="G24" s="15"/>
      <c r="H24" s="14"/>
      <c r="I24" s="15"/>
      <c r="J24" s="11"/>
      <c r="K24" s="11"/>
      <c r="L24" s="14"/>
      <c r="M24" s="15"/>
      <c r="N24" s="10">
        <v>16.489999999999998</v>
      </c>
      <c r="O24" s="22">
        <v>10.3</v>
      </c>
    </row>
    <row r="28" spans="2:16" x14ac:dyDescent="0.4">
      <c r="B28" s="29" t="s">
        <v>18</v>
      </c>
    </row>
    <row r="29" spans="2:16" ht="20.25" x14ac:dyDescent="0.4">
      <c r="B29" s="36" t="s">
        <v>7</v>
      </c>
      <c r="C29" s="18" t="s">
        <v>8</v>
      </c>
      <c r="D29" s="36" t="s">
        <v>7</v>
      </c>
      <c r="E29" s="18" t="s">
        <v>9</v>
      </c>
      <c r="F29" s="36" t="s">
        <v>7</v>
      </c>
      <c r="G29" s="18" t="s">
        <v>10</v>
      </c>
      <c r="H29" s="36" t="s">
        <v>7</v>
      </c>
      <c r="I29" s="18" t="s">
        <v>11</v>
      </c>
      <c r="J29" s="36" t="s">
        <v>7</v>
      </c>
      <c r="K29" s="18" t="s">
        <v>12</v>
      </c>
      <c r="L29" s="36" t="s">
        <v>7</v>
      </c>
      <c r="M29" s="18" t="s">
        <v>13</v>
      </c>
      <c r="N29" s="36" t="s">
        <v>7</v>
      </c>
      <c r="O29" s="18" t="s">
        <v>14</v>
      </c>
    </row>
    <row r="30" spans="2:16" ht="20.25" x14ac:dyDescent="0.4">
      <c r="B30" s="36"/>
      <c r="C30" s="18" t="s">
        <v>15</v>
      </c>
      <c r="D30" s="36"/>
      <c r="E30" s="18" t="s">
        <v>15</v>
      </c>
      <c r="F30" s="36"/>
      <c r="G30" s="18" t="s">
        <v>15</v>
      </c>
      <c r="H30" s="36"/>
      <c r="I30" s="18" t="s">
        <v>15</v>
      </c>
      <c r="J30" s="36"/>
      <c r="K30" s="18" t="s">
        <v>15</v>
      </c>
      <c r="L30" s="36"/>
      <c r="M30" s="18" t="s">
        <v>15</v>
      </c>
      <c r="N30" s="36"/>
      <c r="O30" s="18" t="s">
        <v>15</v>
      </c>
    </row>
    <row r="31" spans="2:16" x14ac:dyDescent="0.4">
      <c r="B31" s="12">
        <v>0</v>
      </c>
      <c r="C31" s="4">
        <v>0</v>
      </c>
      <c r="D31" s="12">
        <v>0</v>
      </c>
      <c r="E31" s="4">
        <v>0</v>
      </c>
      <c r="F31" s="12">
        <v>0</v>
      </c>
      <c r="G31" s="4">
        <v>0</v>
      </c>
      <c r="H31" s="12">
        <v>0</v>
      </c>
      <c r="I31" s="4">
        <v>0</v>
      </c>
      <c r="J31" s="12">
        <v>0</v>
      </c>
      <c r="K31" s="4">
        <v>0</v>
      </c>
      <c r="L31" s="12">
        <v>0</v>
      </c>
      <c r="M31" s="4">
        <v>0</v>
      </c>
      <c r="N31" s="12">
        <v>0</v>
      </c>
      <c r="O31" s="4">
        <v>0</v>
      </c>
      <c r="P31" s="4"/>
    </row>
    <row r="32" spans="2:16" x14ac:dyDescent="0.4">
      <c r="B32" s="12">
        <v>1.0009999999999999</v>
      </c>
      <c r="C32" s="4">
        <v>0</v>
      </c>
      <c r="D32" s="12">
        <v>4.0000000000000001E-3</v>
      </c>
      <c r="E32" s="9">
        <v>0</v>
      </c>
      <c r="F32" s="12">
        <v>6.0000000000000001E-3</v>
      </c>
      <c r="G32" s="9">
        <v>0</v>
      </c>
      <c r="H32" s="12">
        <v>6.0000000000000001E-3</v>
      </c>
      <c r="I32" s="9">
        <v>0</v>
      </c>
      <c r="J32" s="12">
        <v>6.0000000000000001E-3</v>
      </c>
      <c r="K32" s="9">
        <v>0</v>
      </c>
      <c r="L32" s="12">
        <v>6.0000000000000001E-3</v>
      </c>
      <c r="M32" s="9">
        <v>0</v>
      </c>
      <c r="N32" s="12">
        <v>6.0000000000000001E-3</v>
      </c>
      <c r="O32" s="9">
        <v>0</v>
      </c>
      <c r="P32" s="12"/>
    </row>
    <row r="33" spans="2:16" x14ac:dyDescent="0.4">
      <c r="B33" s="12">
        <v>2.0009999999999999</v>
      </c>
      <c r="C33" s="4">
        <v>0</v>
      </c>
      <c r="D33" s="12">
        <v>0.99099999999999999</v>
      </c>
      <c r="E33" s="9">
        <v>0.72</v>
      </c>
      <c r="F33" s="12">
        <v>0.79600000000000004</v>
      </c>
      <c r="G33" s="9">
        <v>1.58</v>
      </c>
      <c r="H33" s="12">
        <v>0.86899999999999999</v>
      </c>
      <c r="I33" s="9">
        <v>3.2</v>
      </c>
      <c r="J33" s="12">
        <v>0.79700000000000004</v>
      </c>
      <c r="K33" s="9">
        <v>4.9400000000000004</v>
      </c>
      <c r="L33" s="12">
        <v>0.72799999999999998</v>
      </c>
      <c r="M33" s="9">
        <v>6.56</v>
      </c>
      <c r="N33" s="12">
        <v>0.65900000000000003</v>
      </c>
      <c r="O33" s="9">
        <v>8.24</v>
      </c>
      <c r="P33" s="12"/>
    </row>
    <row r="34" spans="2:16" x14ac:dyDescent="0.4">
      <c r="B34" s="12">
        <v>3</v>
      </c>
      <c r="C34" s="4">
        <v>0</v>
      </c>
      <c r="D34" s="17">
        <v>1.9039999999999999</v>
      </c>
      <c r="E34" s="9">
        <v>0.72</v>
      </c>
      <c r="F34" s="12">
        <v>1.794</v>
      </c>
      <c r="G34" s="9">
        <v>1.6</v>
      </c>
      <c r="H34" s="12">
        <v>1.86</v>
      </c>
      <c r="I34" s="9">
        <v>3.4</v>
      </c>
      <c r="J34" s="12">
        <v>1.796</v>
      </c>
      <c r="K34" s="9">
        <v>4.9800000000000004</v>
      </c>
      <c r="L34" s="12">
        <v>1.728</v>
      </c>
      <c r="M34" s="9">
        <v>6.6</v>
      </c>
      <c r="N34" s="12">
        <v>1.657</v>
      </c>
      <c r="O34" s="9">
        <v>8.2799999999999994</v>
      </c>
      <c r="P34" s="12"/>
    </row>
    <row r="35" spans="2:16" x14ac:dyDescent="0.4">
      <c r="B35" s="12">
        <v>4</v>
      </c>
      <c r="C35" s="4">
        <v>0</v>
      </c>
      <c r="D35" s="12">
        <v>2.903</v>
      </c>
      <c r="E35" s="9">
        <v>0.73</v>
      </c>
      <c r="F35" s="12">
        <v>2.7919999999999998</v>
      </c>
      <c r="G35" s="9">
        <v>1.6</v>
      </c>
      <c r="H35" s="12">
        <v>2.859</v>
      </c>
      <c r="I35" s="9">
        <v>3.4</v>
      </c>
      <c r="J35" s="12">
        <v>2.7949999999999999</v>
      </c>
      <c r="K35" s="9">
        <v>4.99</v>
      </c>
      <c r="L35" s="12">
        <v>2.7269999999999999</v>
      </c>
      <c r="M35" s="9">
        <v>6.68</v>
      </c>
      <c r="N35" s="12">
        <v>2.6539999999999999</v>
      </c>
      <c r="O35" s="9">
        <v>8.36</v>
      </c>
      <c r="P35" s="12"/>
    </row>
    <row r="36" spans="2:16" x14ac:dyDescent="0.4">
      <c r="B36" s="12">
        <v>5</v>
      </c>
      <c r="C36" s="4">
        <v>0</v>
      </c>
      <c r="D36" s="12">
        <v>3.903</v>
      </c>
      <c r="E36" s="9">
        <v>0.73</v>
      </c>
      <c r="F36" s="12">
        <v>3.7909999999999999</v>
      </c>
      <c r="G36" s="9">
        <v>1.62</v>
      </c>
      <c r="H36" s="12">
        <v>3.8570000000000002</v>
      </c>
      <c r="I36" s="9">
        <v>3.46</v>
      </c>
      <c r="J36" s="12">
        <v>3.7930000000000001</v>
      </c>
      <c r="K36" s="9">
        <v>5</v>
      </c>
      <c r="L36" s="12">
        <v>3.722</v>
      </c>
      <c r="M36" s="9">
        <v>6.72</v>
      </c>
      <c r="N36" s="12">
        <v>3.6509999999999998</v>
      </c>
      <c r="O36" s="9">
        <v>8.4</v>
      </c>
      <c r="P36" s="12"/>
    </row>
    <row r="37" spans="2:16" x14ac:dyDescent="0.4">
      <c r="B37" s="12">
        <v>6</v>
      </c>
      <c r="C37" s="4">
        <v>0</v>
      </c>
      <c r="D37" s="12">
        <v>4.9000000000000004</v>
      </c>
      <c r="E37" s="9">
        <v>0.73</v>
      </c>
      <c r="F37" s="12">
        <v>4.79</v>
      </c>
      <c r="G37" s="9">
        <v>1.62</v>
      </c>
      <c r="H37" s="12">
        <v>4.8600000000000003</v>
      </c>
      <c r="I37" s="9">
        <v>3.46</v>
      </c>
      <c r="J37" s="12">
        <v>4.8</v>
      </c>
      <c r="K37" s="9">
        <v>5.04</v>
      </c>
      <c r="L37" s="12">
        <v>4.72</v>
      </c>
      <c r="M37" s="9">
        <v>6.8</v>
      </c>
      <c r="N37" s="12">
        <v>4.6500000000000004</v>
      </c>
      <c r="O37" s="9">
        <v>8.52</v>
      </c>
      <c r="P37" s="12"/>
    </row>
    <row r="38" spans="2:16" x14ac:dyDescent="0.4">
      <c r="B38" s="12">
        <v>7</v>
      </c>
      <c r="C38" s="4">
        <v>0</v>
      </c>
      <c r="D38" s="12">
        <v>6.9</v>
      </c>
      <c r="E38" s="9">
        <v>0.74</v>
      </c>
      <c r="F38" s="12">
        <v>6.79</v>
      </c>
      <c r="G38" s="9">
        <v>1.68</v>
      </c>
      <c r="H38" s="12">
        <v>6.85</v>
      </c>
      <c r="I38" s="9">
        <v>3.5</v>
      </c>
      <c r="J38" s="12">
        <v>6.79</v>
      </c>
      <c r="K38" s="9">
        <v>5.16</v>
      </c>
      <c r="L38" s="12">
        <v>6.72</v>
      </c>
      <c r="M38" s="9">
        <v>6.9</v>
      </c>
      <c r="N38" s="12">
        <v>6.64</v>
      </c>
      <c r="O38" s="9">
        <v>8.76</v>
      </c>
      <c r="P38" s="12"/>
    </row>
    <row r="39" spans="2:16" x14ac:dyDescent="0.4">
      <c r="B39" s="12">
        <v>8</v>
      </c>
      <c r="C39" s="4">
        <v>0</v>
      </c>
      <c r="D39" s="12">
        <v>8.9</v>
      </c>
      <c r="E39" s="9">
        <v>0.74</v>
      </c>
      <c r="F39" s="12">
        <v>8.7899999999999991</v>
      </c>
      <c r="G39" s="9">
        <v>1.7</v>
      </c>
      <c r="H39" s="12">
        <v>8.85</v>
      </c>
      <c r="I39" s="9">
        <v>3.56</v>
      </c>
      <c r="J39" s="12">
        <v>8.7799999999999994</v>
      </c>
      <c r="K39" s="9">
        <v>5.2</v>
      </c>
      <c r="L39" s="12">
        <v>8.7100000000000009</v>
      </c>
      <c r="M39" s="9">
        <v>7</v>
      </c>
      <c r="N39" s="12">
        <v>8.6300000000000008</v>
      </c>
      <c r="O39" s="9">
        <v>8.92</v>
      </c>
      <c r="P39" s="12"/>
    </row>
    <row r="40" spans="2:16" x14ac:dyDescent="0.4">
      <c r="B40" s="12">
        <v>9</v>
      </c>
      <c r="C40" s="4">
        <v>0</v>
      </c>
      <c r="D40" s="12">
        <v>10.9</v>
      </c>
      <c r="E40" s="9">
        <v>0.74</v>
      </c>
      <c r="F40" s="12">
        <v>10.78</v>
      </c>
      <c r="G40" s="9">
        <v>1.72</v>
      </c>
      <c r="H40" s="12">
        <v>10.85</v>
      </c>
      <c r="I40" s="9">
        <v>3.6</v>
      </c>
      <c r="J40" s="12">
        <v>10.78</v>
      </c>
      <c r="K40" s="9">
        <v>5.32</v>
      </c>
      <c r="L40" s="12">
        <v>10.71</v>
      </c>
      <c r="M40" s="9">
        <v>7.2</v>
      </c>
      <c r="N40" s="12">
        <v>10.62</v>
      </c>
      <c r="O40" s="9">
        <v>9.08</v>
      </c>
      <c r="P40" s="12"/>
    </row>
    <row r="41" spans="2:16" x14ac:dyDescent="0.4">
      <c r="B41" s="12">
        <v>10</v>
      </c>
      <c r="C41" s="4">
        <v>0</v>
      </c>
      <c r="D41" s="12">
        <v>12.9</v>
      </c>
      <c r="E41" s="9">
        <v>0.75</v>
      </c>
      <c r="F41" s="12">
        <v>12.78</v>
      </c>
      <c r="G41" s="9">
        <v>1.74</v>
      </c>
      <c r="H41" s="12">
        <v>12.85</v>
      </c>
      <c r="I41" s="9">
        <v>3.66</v>
      </c>
      <c r="J41" s="12">
        <v>12.78</v>
      </c>
      <c r="K41" s="9">
        <v>5.4</v>
      </c>
      <c r="L41" s="12">
        <v>12.7</v>
      </c>
      <c r="M41" s="9">
        <v>7.4</v>
      </c>
      <c r="N41" s="12">
        <v>12.61</v>
      </c>
      <c r="O41" s="9">
        <v>9.4</v>
      </c>
      <c r="P41" s="12"/>
    </row>
    <row r="42" spans="2:16" x14ac:dyDescent="0.4">
      <c r="B42" s="12">
        <v>11</v>
      </c>
      <c r="C42" s="4">
        <v>0</v>
      </c>
      <c r="D42" s="12">
        <v>14.9</v>
      </c>
      <c r="E42" s="9">
        <v>0.75</v>
      </c>
      <c r="F42" s="12">
        <v>14.78</v>
      </c>
      <c r="G42" s="9">
        <v>1.78</v>
      </c>
      <c r="H42" s="12">
        <v>14.85</v>
      </c>
      <c r="I42" s="9">
        <v>3.72</v>
      </c>
      <c r="J42" s="12">
        <v>14.77</v>
      </c>
      <c r="K42" s="9">
        <v>5.48</v>
      </c>
      <c r="L42" s="12">
        <v>14.69</v>
      </c>
      <c r="M42" s="9">
        <v>7.6</v>
      </c>
      <c r="N42" s="12">
        <v>14.6</v>
      </c>
      <c r="O42" s="9">
        <v>9.6999999999999993</v>
      </c>
      <c r="P42" s="12"/>
    </row>
    <row r="43" spans="2:16" x14ac:dyDescent="0.4">
      <c r="B43" s="12">
        <v>12</v>
      </c>
      <c r="C43" s="4">
        <v>0</v>
      </c>
      <c r="D43" s="12">
        <v>16.899999999999999</v>
      </c>
      <c r="E43" s="9">
        <v>0.76</v>
      </c>
      <c r="F43" s="12">
        <v>16.78</v>
      </c>
      <c r="G43" s="9">
        <v>1.8</v>
      </c>
      <c r="H43" s="12">
        <v>16.84</v>
      </c>
      <c r="I43" s="9">
        <v>3.78</v>
      </c>
      <c r="J43" s="12">
        <v>16.77</v>
      </c>
      <c r="K43" s="9">
        <v>5.6</v>
      </c>
      <c r="L43" s="12">
        <v>16.68</v>
      </c>
      <c r="M43" s="9">
        <v>7.78</v>
      </c>
      <c r="N43" s="12">
        <v>16.59</v>
      </c>
      <c r="O43" s="9">
        <v>10.199999999999999</v>
      </c>
      <c r="P43" s="12"/>
    </row>
    <row r="44" spans="2:16" x14ac:dyDescent="0.4">
      <c r="B44" s="12">
        <v>13</v>
      </c>
      <c r="C44" s="4">
        <v>0</v>
      </c>
      <c r="D44" s="12"/>
      <c r="E44" s="4"/>
      <c r="F44" s="12"/>
      <c r="G44" s="4"/>
      <c r="H44" s="12"/>
      <c r="I44" s="4"/>
      <c r="J44" s="12"/>
      <c r="K44" s="4"/>
      <c r="L44" s="12"/>
      <c r="M44" s="4"/>
      <c r="N44" s="12"/>
      <c r="O44" s="4"/>
      <c r="P44" s="12"/>
    </row>
    <row r="45" spans="2:16" x14ac:dyDescent="0.4">
      <c r="B45" s="12">
        <v>14</v>
      </c>
      <c r="C45" s="4">
        <v>0</v>
      </c>
      <c r="J45" s="12"/>
      <c r="K45" s="4"/>
      <c r="L45" s="12"/>
      <c r="M45" s="4"/>
      <c r="N45" s="12"/>
      <c r="O45" s="4"/>
      <c r="P45" s="12"/>
    </row>
    <row r="46" spans="2:16" x14ac:dyDescent="0.4">
      <c r="B46" s="12">
        <v>15</v>
      </c>
      <c r="C46" s="4">
        <v>0</v>
      </c>
    </row>
    <row r="47" spans="2:16" x14ac:dyDescent="0.4">
      <c r="B47" s="12">
        <v>16</v>
      </c>
      <c r="C47" s="4">
        <v>0</v>
      </c>
    </row>
    <row r="51" spans="2:16" x14ac:dyDescent="0.4">
      <c r="B51" t="s">
        <v>19</v>
      </c>
    </row>
    <row r="52" spans="2:16" ht="20.25" x14ac:dyDescent="0.4">
      <c r="B52" s="36" t="s">
        <v>7</v>
      </c>
      <c r="C52" s="18" t="s">
        <v>8</v>
      </c>
      <c r="D52" s="36" t="s">
        <v>7</v>
      </c>
      <c r="E52" s="18" t="s">
        <v>9</v>
      </c>
      <c r="F52" s="36" t="s">
        <v>7</v>
      </c>
      <c r="G52" s="18" t="s">
        <v>10</v>
      </c>
      <c r="H52" s="36" t="s">
        <v>7</v>
      </c>
      <c r="I52" s="18" t="s">
        <v>11</v>
      </c>
      <c r="J52" s="36" t="s">
        <v>7</v>
      </c>
      <c r="K52" s="18" t="s">
        <v>12</v>
      </c>
      <c r="L52" s="36" t="s">
        <v>7</v>
      </c>
      <c r="M52" s="18" t="s">
        <v>13</v>
      </c>
      <c r="N52" s="36" t="s">
        <v>7</v>
      </c>
      <c r="O52" s="18" t="s">
        <v>14</v>
      </c>
    </row>
    <row r="53" spans="2:16" ht="20.25" x14ac:dyDescent="0.4">
      <c r="B53" s="36"/>
      <c r="C53" s="18" t="s">
        <v>15</v>
      </c>
      <c r="D53" s="36"/>
      <c r="E53" s="18" t="s">
        <v>15</v>
      </c>
      <c r="F53" s="36"/>
      <c r="G53" s="18" t="s">
        <v>15</v>
      </c>
      <c r="H53" s="36"/>
      <c r="I53" s="18" t="s">
        <v>15</v>
      </c>
      <c r="J53" s="36"/>
      <c r="K53" s="18" t="s">
        <v>15</v>
      </c>
      <c r="L53" s="36"/>
      <c r="M53" s="18" t="s">
        <v>15</v>
      </c>
      <c r="N53" s="36"/>
      <c r="O53" s="18" t="s">
        <v>15</v>
      </c>
    </row>
    <row r="54" spans="2:16" x14ac:dyDescent="0.4">
      <c r="B54" s="12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/>
    </row>
    <row r="55" spans="2:16" x14ac:dyDescent="0.4">
      <c r="B55" s="12">
        <v>1.0009999999999999</v>
      </c>
      <c r="C55" s="4">
        <v>0</v>
      </c>
      <c r="D55" s="4">
        <v>4.0000000000000001E-3</v>
      </c>
      <c r="E55" s="9">
        <v>0</v>
      </c>
      <c r="F55" s="9">
        <v>6.0000000000000001E-3</v>
      </c>
      <c r="G55" s="9">
        <v>0</v>
      </c>
      <c r="H55" s="9">
        <v>6.0000000000000001E-3</v>
      </c>
      <c r="I55" s="9">
        <v>0</v>
      </c>
      <c r="J55" s="9">
        <v>6.0000000000000001E-3</v>
      </c>
      <c r="K55" s="9">
        <v>0</v>
      </c>
      <c r="L55" s="9">
        <v>6.0000000000000001E-3</v>
      </c>
      <c r="M55" s="9">
        <v>0</v>
      </c>
      <c r="N55" s="9">
        <v>5.0000000000000001E-3</v>
      </c>
      <c r="O55" s="9">
        <v>0</v>
      </c>
      <c r="P55" s="4"/>
    </row>
    <row r="56" spans="2:16" x14ac:dyDescent="0.4">
      <c r="B56" s="12">
        <v>2.0009999999999999</v>
      </c>
      <c r="C56" s="4">
        <v>0</v>
      </c>
      <c r="D56" s="4">
        <v>0.73699999999999999</v>
      </c>
      <c r="E56" s="9">
        <v>0.7</v>
      </c>
      <c r="F56" s="9">
        <v>0.79</v>
      </c>
      <c r="G56" s="9">
        <v>1.56</v>
      </c>
      <c r="H56" s="9">
        <v>0.85499999999999998</v>
      </c>
      <c r="I56" s="9">
        <v>3.52</v>
      </c>
      <c r="J56" s="9">
        <v>0.78800000000000003</v>
      </c>
      <c r="K56" s="9">
        <v>5.12</v>
      </c>
      <c r="L56" s="9">
        <v>0.71499999999999997</v>
      </c>
      <c r="M56" s="9">
        <v>6.88</v>
      </c>
      <c r="N56" s="9">
        <v>0.64300000000000002</v>
      </c>
      <c r="O56" s="9">
        <v>8.6</v>
      </c>
      <c r="P56" s="4"/>
    </row>
    <row r="57" spans="2:16" x14ac:dyDescent="0.4">
      <c r="B57" s="12">
        <v>3</v>
      </c>
      <c r="C57" s="4">
        <v>0</v>
      </c>
      <c r="D57" s="9">
        <v>1.7350000000000001</v>
      </c>
      <c r="E57" s="9">
        <v>0.70399999999999996</v>
      </c>
      <c r="F57" s="9">
        <v>1.7889999999999999</v>
      </c>
      <c r="G57" s="9">
        <v>1.57</v>
      </c>
      <c r="H57" s="9">
        <v>1.853</v>
      </c>
      <c r="I57" s="9">
        <v>3.56</v>
      </c>
      <c r="J57" s="9">
        <v>1.788</v>
      </c>
      <c r="K57" s="9">
        <v>5.16</v>
      </c>
      <c r="L57" s="9">
        <v>1.7150000000000001</v>
      </c>
      <c r="M57" s="9">
        <v>6.88</v>
      </c>
      <c r="N57" s="9">
        <v>1.643</v>
      </c>
      <c r="O57" s="9">
        <v>8.6199999999999992</v>
      </c>
      <c r="P57" s="4"/>
    </row>
    <row r="58" spans="2:16" x14ac:dyDescent="0.4">
      <c r="B58" s="12">
        <v>4</v>
      </c>
      <c r="C58" s="4">
        <v>0</v>
      </c>
      <c r="D58" s="9">
        <v>2.7330000000000001</v>
      </c>
      <c r="E58" s="9">
        <v>0.70799999999999996</v>
      </c>
      <c r="F58" s="9">
        <v>2.7890000000000001</v>
      </c>
      <c r="G58" s="9">
        <v>1.58</v>
      </c>
      <c r="H58" s="9">
        <v>2.5299999999999998</v>
      </c>
      <c r="I58" s="9">
        <v>3.58</v>
      </c>
      <c r="J58" s="9">
        <v>2.7869999999999999</v>
      </c>
      <c r="K58" s="9">
        <v>5.18</v>
      </c>
      <c r="L58" s="9">
        <v>2.7130000000000001</v>
      </c>
      <c r="M58" s="9">
        <v>6.92</v>
      </c>
      <c r="N58" s="9">
        <v>2.641</v>
      </c>
      <c r="O58" s="9">
        <v>8.68</v>
      </c>
      <c r="P58" s="4"/>
    </row>
    <row r="59" spans="2:16" x14ac:dyDescent="0.4">
      <c r="B59" s="12">
        <v>5</v>
      </c>
      <c r="C59" s="4">
        <v>0</v>
      </c>
      <c r="D59" s="9">
        <v>3.7320000000000002</v>
      </c>
      <c r="E59" s="9">
        <v>0.71199999999999997</v>
      </c>
      <c r="F59" s="9">
        <v>3.7869999999999999</v>
      </c>
      <c r="G59" s="9">
        <v>1.59</v>
      </c>
      <c r="H59" s="9">
        <v>3.8519999999999999</v>
      </c>
      <c r="I59" s="9">
        <v>3.6</v>
      </c>
      <c r="J59" s="9">
        <v>3.7850000000000001</v>
      </c>
      <c r="K59" s="9">
        <v>5.2</v>
      </c>
      <c r="L59" s="9">
        <v>3.7120000000000002</v>
      </c>
      <c r="M59" s="9">
        <v>6.96</v>
      </c>
      <c r="N59" s="9">
        <v>3.6389999999999998</v>
      </c>
      <c r="O59" s="9">
        <v>8.7200000000000006</v>
      </c>
      <c r="P59" s="4"/>
    </row>
    <row r="60" spans="2:16" x14ac:dyDescent="0.4">
      <c r="B60" s="12">
        <v>6</v>
      </c>
      <c r="C60" s="4">
        <v>0</v>
      </c>
      <c r="D60" s="9">
        <v>4.7300000000000004</v>
      </c>
      <c r="E60" s="9">
        <v>0.71599999999999997</v>
      </c>
      <c r="F60" s="9">
        <v>4.79</v>
      </c>
      <c r="G60" s="9">
        <v>1.6</v>
      </c>
      <c r="H60" s="9">
        <v>4.8499999999999996</v>
      </c>
      <c r="I60" s="9">
        <v>3.62</v>
      </c>
      <c r="J60" s="9">
        <v>4.79</v>
      </c>
      <c r="K60" s="9">
        <v>5.22</v>
      </c>
      <c r="L60" s="9">
        <v>4.71</v>
      </c>
      <c r="M60" s="9">
        <v>7.02</v>
      </c>
      <c r="N60" s="9">
        <v>4.6399999999999997</v>
      </c>
      <c r="O60" s="9">
        <v>8.8000000000000007</v>
      </c>
      <c r="P60" s="4"/>
    </row>
    <row r="61" spans="2:16" x14ac:dyDescent="0.4">
      <c r="B61" s="12">
        <v>7</v>
      </c>
      <c r="C61" s="4">
        <v>0</v>
      </c>
      <c r="D61" s="9">
        <v>6.73</v>
      </c>
      <c r="E61" s="9">
        <v>0.72</v>
      </c>
      <c r="F61" s="9">
        <v>6.78</v>
      </c>
      <c r="G61" s="9">
        <v>1.62</v>
      </c>
      <c r="H61" s="9">
        <v>6.85</v>
      </c>
      <c r="I61" s="9">
        <v>3.68</v>
      </c>
      <c r="J61" s="9">
        <v>6.78</v>
      </c>
      <c r="K61" s="9">
        <v>5.3</v>
      </c>
      <c r="L61" s="9">
        <v>6.7</v>
      </c>
      <c r="M61" s="9">
        <v>7.12</v>
      </c>
      <c r="N61" s="9">
        <v>6.63</v>
      </c>
      <c r="O61" s="9">
        <v>8.98</v>
      </c>
      <c r="P61" s="4"/>
    </row>
    <row r="62" spans="2:16" x14ac:dyDescent="0.4">
      <c r="B62" s="12">
        <v>8</v>
      </c>
      <c r="C62" s="4">
        <v>0</v>
      </c>
      <c r="D62" s="9">
        <v>8.73</v>
      </c>
      <c r="E62" s="9">
        <v>0.72799999999999998</v>
      </c>
      <c r="F62" s="9">
        <v>8.7799999999999994</v>
      </c>
      <c r="G62" s="9">
        <v>1.63</v>
      </c>
      <c r="H62" s="9">
        <v>8.85</v>
      </c>
      <c r="I62" s="9">
        <v>3.7</v>
      </c>
      <c r="J62" s="9">
        <v>8.7799999999999994</v>
      </c>
      <c r="K62" s="9">
        <v>5.4</v>
      </c>
      <c r="L62" s="9">
        <v>8.6999999999999993</v>
      </c>
      <c r="M62" s="9">
        <v>7.28</v>
      </c>
      <c r="N62" s="9">
        <v>8.6199999999999992</v>
      </c>
      <c r="O62" s="9">
        <v>9.1999999999999993</v>
      </c>
      <c r="P62" s="4"/>
    </row>
    <row r="63" spans="2:16" x14ac:dyDescent="0.4">
      <c r="B63" s="12">
        <v>9</v>
      </c>
      <c r="C63" s="4">
        <v>0</v>
      </c>
      <c r="D63" s="9">
        <v>10.72</v>
      </c>
      <c r="E63" s="9">
        <v>0.73199999999999998</v>
      </c>
      <c r="F63" s="9">
        <v>10.8</v>
      </c>
      <c r="G63" s="9">
        <v>1.64</v>
      </c>
      <c r="H63" s="9">
        <v>10.84</v>
      </c>
      <c r="I63" s="9">
        <v>3.8</v>
      </c>
      <c r="J63" s="9">
        <v>10.77</v>
      </c>
      <c r="K63" s="9">
        <v>5.48</v>
      </c>
      <c r="L63" s="9">
        <v>10.69</v>
      </c>
      <c r="M63" s="9">
        <v>7.4</v>
      </c>
      <c r="N63" s="9">
        <v>10.61</v>
      </c>
      <c r="O63" s="9">
        <v>9.4</v>
      </c>
      <c r="P63" s="4"/>
    </row>
    <row r="64" spans="2:16" x14ac:dyDescent="0.4">
      <c r="B64" s="12">
        <v>10</v>
      </c>
      <c r="C64" s="4">
        <v>0</v>
      </c>
      <c r="D64" s="9">
        <v>12.72</v>
      </c>
      <c r="E64" s="9">
        <v>0.73799999999999999</v>
      </c>
      <c r="F64" s="9">
        <v>12.78</v>
      </c>
      <c r="G64" s="9">
        <v>1.65</v>
      </c>
      <c r="H64" s="9">
        <v>12.84</v>
      </c>
      <c r="I64" s="9">
        <v>3.88</v>
      </c>
      <c r="J64" s="9">
        <v>12.77</v>
      </c>
      <c r="K64" s="9">
        <v>5.6</v>
      </c>
      <c r="L64" s="9">
        <v>12.69</v>
      </c>
      <c r="M64" s="9">
        <v>7.58</v>
      </c>
      <c r="N64" s="9">
        <v>12.6</v>
      </c>
      <c r="O64" s="9">
        <v>9.56</v>
      </c>
      <c r="P64" s="4"/>
    </row>
    <row r="65" spans="2:16" x14ac:dyDescent="0.4">
      <c r="B65" s="12">
        <v>11</v>
      </c>
      <c r="C65" s="4">
        <v>0</v>
      </c>
      <c r="D65" s="9">
        <v>14.72</v>
      </c>
      <c r="E65" s="9">
        <v>0.74</v>
      </c>
      <c r="F65" s="9">
        <v>14.78</v>
      </c>
      <c r="G65" s="9">
        <v>1.66</v>
      </c>
      <c r="H65" s="9">
        <v>14.84</v>
      </c>
      <c r="I65" s="9">
        <v>3.92</v>
      </c>
      <c r="J65" s="9">
        <v>14.76</v>
      </c>
      <c r="K65" s="9">
        <v>5.72</v>
      </c>
      <c r="L65" s="9">
        <v>14.68</v>
      </c>
      <c r="M65" s="9">
        <v>7.78</v>
      </c>
      <c r="N65" s="9">
        <v>14.58</v>
      </c>
      <c r="O65" s="9">
        <v>10</v>
      </c>
      <c r="P65" s="4"/>
    </row>
    <row r="66" spans="2:16" x14ac:dyDescent="0.4">
      <c r="B66" s="12">
        <v>12</v>
      </c>
      <c r="C66" s="4">
        <v>0</v>
      </c>
      <c r="D66" s="9">
        <v>16.72</v>
      </c>
      <c r="E66" s="9">
        <v>0.74399999999999999</v>
      </c>
      <c r="F66" s="9">
        <v>16.77</v>
      </c>
      <c r="G66" s="4">
        <v>1.68</v>
      </c>
      <c r="H66" s="9">
        <v>16.829999999999998</v>
      </c>
      <c r="I66" s="9">
        <v>3.96</v>
      </c>
      <c r="J66" s="9">
        <v>16.760000000000002</v>
      </c>
      <c r="K66" s="9">
        <v>5.82</v>
      </c>
      <c r="L66" s="9">
        <v>16.670000000000002</v>
      </c>
      <c r="M66" s="9">
        <v>7.96</v>
      </c>
      <c r="N66" s="9">
        <v>16.57</v>
      </c>
      <c r="O66" s="9">
        <v>10.35</v>
      </c>
      <c r="P66" s="4"/>
    </row>
    <row r="67" spans="2:16" x14ac:dyDescent="0.4">
      <c r="B67" s="12">
        <v>13</v>
      </c>
      <c r="C67" s="4">
        <v>0</v>
      </c>
    </row>
    <row r="68" spans="2:16" x14ac:dyDescent="0.4">
      <c r="B68" s="12">
        <v>14</v>
      </c>
      <c r="C68" s="4">
        <v>0</v>
      </c>
    </row>
    <row r="69" spans="2:16" x14ac:dyDescent="0.4">
      <c r="B69" s="12">
        <v>15</v>
      </c>
      <c r="C69" s="4">
        <v>0</v>
      </c>
    </row>
    <row r="70" spans="2:16" x14ac:dyDescent="0.4">
      <c r="B70" s="12">
        <v>16</v>
      </c>
      <c r="C70" s="4">
        <v>0</v>
      </c>
    </row>
  </sheetData>
  <mergeCells count="21">
    <mergeCell ref="L29:L30"/>
    <mergeCell ref="N29:N30"/>
    <mergeCell ref="B52:B53"/>
    <mergeCell ref="D52:D53"/>
    <mergeCell ref="F52:F53"/>
    <mergeCell ref="H52:H53"/>
    <mergeCell ref="J52:J53"/>
    <mergeCell ref="L52:L53"/>
    <mergeCell ref="N52:N53"/>
    <mergeCell ref="B29:B30"/>
    <mergeCell ref="D29:D30"/>
    <mergeCell ref="F29:F30"/>
    <mergeCell ref="H29:H30"/>
    <mergeCell ref="J29:J30"/>
    <mergeCell ref="N2:N3"/>
    <mergeCell ref="B2:B3"/>
    <mergeCell ref="D2:D3"/>
    <mergeCell ref="F2:F3"/>
    <mergeCell ref="H2:H3"/>
    <mergeCell ref="J2:J3"/>
    <mergeCell ref="L2:L3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9"/>
  <sheetViews>
    <sheetView workbookViewId="0">
      <selection activeCell="D21" sqref="D21"/>
    </sheetView>
  </sheetViews>
  <sheetFormatPr defaultRowHeight="18.75" x14ac:dyDescent="0.4"/>
  <sheetData>
    <row r="2" spans="2:26" x14ac:dyDescent="0.4">
      <c r="B2" s="6" t="s">
        <v>23</v>
      </c>
      <c r="C2" s="5"/>
      <c r="D2" s="6"/>
      <c r="E2" s="5" t="s">
        <v>28</v>
      </c>
      <c r="F2" s="6"/>
      <c r="G2" s="5"/>
      <c r="H2" s="6" t="s">
        <v>29</v>
      </c>
      <c r="I2" s="5"/>
      <c r="J2" s="6"/>
      <c r="K2" s="5"/>
      <c r="L2" s="6"/>
      <c r="M2" s="5"/>
      <c r="N2" s="6"/>
      <c r="O2" s="5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2:26" x14ac:dyDescent="0.4">
      <c r="B3" s="6" t="s">
        <v>24</v>
      </c>
      <c r="C3" s="5" t="s">
        <v>26</v>
      </c>
      <c r="D3" s="6"/>
      <c r="E3" s="5" t="s">
        <v>24</v>
      </c>
      <c r="F3" s="6" t="s">
        <v>25</v>
      </c>
      <c r="G3" s="5"/>
      <c r="H3" s="6" t="s">
        <v>24</v>
      </c>
      <c r="I3" s="23" t="s">
        <v>27</v>
      </c>
      <c r="J3" s="6"/>
      <c r="K3" s="5"/>
      <c r="L3" s="6"/>
      <c r="M3" s="5"/>
      <c r="N3" s="6"/>
      <c r="O3" s="5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2:26" x14ac:dyDescent="0.4">
      <c r="B4" s="4">
        <v>0.3</v>
      </c>
      <c r="C4" s="4">
        <v>942</v>
      </c>
      <c r="D4" s="4"/>
      <c r="E4" s="4">
        <v>0.3</v>
      </c>
      <c r="F4" s="9">
        <v>2.9910000000000001</v>
      </c>
      <c r="G4" s="4"/>
      <c r="H4" s="9">
        <v>10</v>
      </c>
      <c r="I4" s="9">
        <v>6.89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2:26" x14ac:dyDescent="0.4">
      <c r="B5" s="4">
        <v>1</v>
      </c>
      <c r="C5" s="4">
        <v>379</v>
      </c>
      <c r="D5" s="4"/>
      <c r="E5" s="4">
        <v>1</v>
      </c>
      <c r="F5" s="9">
        <v>9.98</v>
      </c>
      <c r="G5" s="4"/>
      <c r="H5" s="9">
        <v>30</v>
      </c>
      <c r="I5" s="9">
        <v>6.77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2:26" x14ac:dyDescent="0.4">
      <c r="B6" s="4">
        <v>3</v>
      </c>
      <c r="C6" s="4">
        <v>136.1</v>
      </c>
      <c r="D6" s="4"/>
      <c r="E6" s="4">
        <v>3</v>
      </c>
      <c r="F6" s="9">
        <v>29.92</v>
      </c>
      <c r="G6" s="4"/>
      <c r="H6" s="9">
        <v>100</v>
      </c>
      <c r="I6" s="9">
        <v>2.5009999999999999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2:26" x14ac:dyDescent="0.4">
      <c r="B7" s="9">
        <v>10</v>
      </c>
      <c r="C7" s="9">
        <v>43</v>
      </c>
      <c r="D7" s="4"/>
      <c r="E7" s="9">
        <v>10</v>
      </c>
      <c r="F7" s="9">
        <v>100.1</v>
      </c>
      <c r="G7" s="4"/>
      <c r="H7" s="9">
        <v>300</v>
      </c>
      <c r="I7" s="9">
        <v>0.879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2:26" x14ac:dyDescent="0.4">
      <c r="B8" s="9">
        <v>30</v>
      </c>
      <c r="C8" s="9">
        <v>14.94</v>
      </c>
      <c r="D8" s="4"/>
      <c r="E8" s="9">
        <v>30</v>
      </c>
      <c r="F8" s="9">
        <v>300.2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2:26" x14ac:dyDescent="0.4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="66" zoomScaleNormal="66" workbookViewId="0">
      <selection activeCell="W7" sqref="W7"/>
    </sheetView>
  </sheetViews>
  <sheetFormatPr defaultRowHeight="18.75" x14ac:dyDescent="0.4"/>
  <sheetData>
    <row r="1" spans="1:16" x14ac:dyDescent="0.4">
      <c r="A1" s="4"/>
      <c r="B1" s="4" t="s">
        <v>33</v>
      </c>
      <c r="C1" s="4"/>
      <c r="N1" s="4"/>
      <c r="O1" s="4"/>
      <c r="P1" s="4"/>
    </row>
    <row r="2" spans="1:16" x14ac:dyDescent="0.4">
      <c r="A2" s="4"/>
      <c r="B2" s="38" t="s">
        <v>30</v>
      </c>
      <c r="C2" s="38"/>
      <c r="N2" s="6"/>
      <c r="O2" s="5"/>
      <c r="P2" s="4"/>
    </row>
    <row r="3" spans="1:16" x14ac:dyDescent="0.4">
      <c r="A3" s="4"/>
      <c r="B3" s="16" t="s">
        <v>31</v>
      </c>
      <c r="C3" s="25" t="s">
        <v>32</v>
      </c>
      <c r="N3" s="6"/>
      <c r="O3" s="5"/>
      <c r="P3" s="4"/>
    </row>
    <row r="4" spans="1:16" x14ac:dyDescent="0.4">
      <c r="A4" s="4"/>
      <c r="B4">
        <v>0</v>
      </c>
      <c r="C4">
        <v>0</v>
      </c>
      <c r="N4" s="7"/>
      <c r="O4" s="5"/>
      <c r="P4" s="4"/>
    </row>
    <row r="5" spans="1:16" x14ac:dyDescent="0.4">
      <c r="A5" s="4"/>
      <c r="B5">
        <v>10</v>
      </c>
      <c r="C5">
        <v>1.78</v>
      </c>
      <c r="N5" s="4"/>
      <c r="O5" s="4"/>
      <c r="P5" s="4"/>
    </row>
    <row r="6" spans="1:16" x14ac:dyDescent="0.4">
      <c r="A6" s="4"/>
      <c r="B6">
        <v>20</v>
      </c>
      <c r="C6">
        <v>3.48</v>
      </c>
      <c r="N6" s="4"/>
      <c r="O6" s="4"/>
      <c r="P6" s="4"/>
    </row>
    <row r="7" spans="1:16" x14ac:dyDescent="0.4">
      <c r="A7" s="4"/>
      <c r="B7">
        <v>30</v>
      </c>
      <c r="C7">
        <v>5.19</v>
      </c>
      <c r="N7" s="4"/>
      <c r="O7" s="4"/>
      <c r="P7" s="4"/>
    </row>
    <row r="8" spans="1:16" x14ac:dyDescent="0.4">
      <c r="A8" s="4"/>
      <c r="B8">
        <v>40</v>
      </c>
      <c r="C8">
        <v>6.79</v>
      </c>
      <c r="N8" s="4"/>
      <c r="O8" s="4"/>
      <c r="P8" s="4"/>
    </row>
    <row r="9" spans="1:16" x14ac:dyDescent="0.4">
      <c r="A9" s="4"/>
      <c r="B9">
        <v>50</v>
      </c>
      <c r="C9">
        <v>7.89</v>
      </c>
      <c r="N9" s="4"/>
      <c r="O9" s="4"/>
      <c r="P9" s="4"/>
    </row>
    <row r="10" spans="1:16" x14ac:dyDescent="0.4">
      <c r="A10" s="4"/>
      <c r="B10">
        <v>60</v>
      </c>
      <c r="C10">
        <v>7.96</v>
      </c>
      <c r="N10" s="4"/>
      <c r="O10" s="4"/>
      <c r="P10" s="4"/>
    </row>
    <row r="11" spans="1:16" x14ac:dyDescent="0.4">
      <c r="A11" s="4"/>
      <c r="B11">
        <v>70</v>
      </c>
      <c r="C11">
        <v>7.99</v>
      </c>
      <c r="N11" s="4"/>
      <c r="O11" s="4"/>
      <c r="P11" s="4"/>
    </row>
    <row r="12" spans="1:16" x14ac:dyDescent="0.4">
      <c r="A12" s="4"/>
      <c r="N12" s="4"/>
      <c r="O12" s="4"/>
      <c r="P12" s="4"/>
    </row>
    <row r="13" spans="1:16" x14ac:dyDescent="0.4">
      <c r="A13" s="4"/>
      <c r="N13" s="4"/>
      <c r="O13" s="4"/>
      <c r="P13" s="4"/>
    </row>
    <row r="14" spans="1:16" x14ac:dyDescent="0.4">
      <c r="A14" s="4"/>
      <c r="B14" s="30" t="s">
        <v>34</v>
      </c>
      <c r="C14" s="4"/>
      <c r="N14" s="9"/>
      <c r="O14" s="9"/>
      <c r="P14" s="4"/>
    </row>
    <row r="15" spans="1:16" x14ac:dyDescent="0.4">
      <c r="A15" s="4"/>
      <c r="B15" s="38" t="s">
        <v>30</v>
      </c>
      <c r="C15" s="38"/>
      <c r="N15" s="31"/>
      <c r="O15" s="31"/>
      <c r="P15" s="4"/>
    </row>
    <row r="16" spans="1:16" x14ac:dyDescent="0.4">
      <c r="A16" s="4"/>
      <c r="B16" s="16" t="s">
        <v>31</v>
      </c>
      <c r="C16" s="25" t="s">
        <v>32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9"/>
      <c r="O16" s="9"/>
      <c r="P16" s="4"/>
    </row>
    <row r="17" spans="1:16" x14ac:dyDescent="0.4">
      <c r="A17" s="4"/>
      <c r="B17" s="4">
        <v>0</v>
      </c>
      <c r="C17" s="4">
        <v>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9"/>
      <c r="O17" s="9"/>
      <c r="P17" s="4"/>
    </row>
    <row r="18" spans="1:16" x14ac:dyDescent="0.4">
      <c r="A18" s="4"/>
      <c r="B18" s="4">
        <v>10</v>
      </c>
      <c r="C18" s="4">
        <v>1.7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9"/>
      <c r="O18" s="9"/>
      <c r="P18" s="4"/>
    </row>
    <row r="19" spans="1:16" x14ac:dyDescent="0.4">
      <c r="B19" s="4">
        <v>20</v>
      </c>
      <c r="C19">
        <v>3.42</v>
      </c>
      <c r="N19" s="9"/>
      <c r="O19" s="9"/>
    </row>
    <row r="20" spans="1:16" x14ac:dyDescent="0.4">
      <c r="B20" s="9">
        <v>22</v>
      </c>
      <c r="C20">
        <v>3.75</v>
      </c>
      <c r="N20" s="9"/>
      <c r="O20" s="9"/>
    </row>
    <row r="21" spans="1:16" x14ac:dyDescent="0.4">
      <c r="A21" t="s">
        <v>40</v>
      </c>
      <c r="B21" s="32">
        <v>23</v>
      </c>
      <c r="C21" s="33">
        <v>3.95</v>
      </c>
      <c r="N21" s="9"/>
      <c r="O21" s="9"/>
    </row>
    <row r="22" spans="1:16" x14ac:dyDescent="0.4">
      <c r="B22" s="9">
        <v>24</v>
      </c>
      <c r="C22">
        <v>4.0999999999999996</v>
      </c>
      <c r="N22" s="9"/>
      <c r="O22" s="9"/>
    </row>
    <row r="23" spans="1:16" x14ac:dyDescent="0.4">
      <c r="B23" s="9">
        <v>25</v>
      </c>
      <c r="C23">
        <v>4.3</v>
      </c>
      <c r="N23" s="9"/>
      <c r="O23" s="9"/>
    </row>
    <row r="24" spans="1:16" x14ac:dyDescent="0.4">
      <c r="B24" s="9">
        <v>30</v>
      </c>
      <c r="C24">
        <v>5.13</v>
      </c>
      <c r="N24" s="9"/>
      <c r="O24" s="9"/>
    </row>
    <row r="25" spans="1:16" x14ac:dyDescent="0.4">
      <c r="B25" s="9">
        <v>40</v>
      </c>
      <c r="C25">
        <v>6.7</v>
      </c>
      <c r="N25" s="9"/>
      <c r="O25" s="9"/>
    </row>
    <row r="26" spans="1:16" x14ac:dyDescent="0.4">
      <c r="B26" s="9">
        <v>50</v>
      </c>
      <c r="C26">
        <v>7.9</v>
      </c>
      <c r="N26" s="9"/>
      <c r="O26" s="9"/>
    </row>
    <row r="27" spans="1:16" x14ac:dyDescent="0.4">
      <c r="B27" s="9">
        <v>60</v>
      </c>
      <c r="C27">
        <v>7.95</v>
      </c>
      <c r="N27" s="9"/>
      <c r="O27" s="9"/>
    </row>
    <row r="28" spans="1:16" x14ac:dyDescent="0.4">
      <c r="B28" s="9">
        <v>70</v>
      </c>
      <c r="C28">
        <v>7.99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9"/>
      <c r="O28" s="9"/>
    </row>
    <row r="29" spans="1:16" x14ac:dyDescent="0.4">
      <c r="D29" s="6"/>
      <c r="E29" s="5"/>
      <c r="F29" s="6"/>
      <c r="G29" s="5"/>
      <c r="H29" s="6"/>
      <c r="I29" s="5"/>
      <c r="J29" s="6"/>
      <c r="K29" s="5"/>
      <c r="L29" s="6"/>
      <c r="M29" s="5"/>
      <c r="N29" s="9"/>
      <c r="O29" s="9"/>
    </row>
    <row r="30" spans="1:16" x14ac:dyDescent="0.4">
      <c r="B30" t="s">
        <v>39</v>
      </c>
      <c r="D30" s="6"/>
      <c r="E30" s="5"/>
      <c r="F30" s="6"/>
      <c r="G30" s="5"/>
      <c r="H30" s="6"/>
      <c r="I30" s="5"/>
      <c r="J30" s="6"/>
      <c r="K30" s="5"/>
      <c r="L30" s="6"/>
      <c r="M30" s="5"/>
    </row>
    <row r="31" spans="1:16" x14ac:dyDescent="0.4">
      <c r="B31" s="39" t="s">
        <v>30</v>
      </c>
      <c r="C31" s="39"/>
      <c r="D31" s="7"/>
      <c r="E31" s="5"/>
      <c r="F31" s="7"/>
      <c r="G31" s="5"/>
      <c r="H31" s="7"/>
      <c r="I31" s="24"/>
      <c r="J31" s="7"/>
      <c r="K31" s="24"/>
      <c r="L31" s="7"/>
      <c r="M31" s="5"/>
    </row>
    <row r="32" spans="1:16" x14ac:dyDescent="0.4">
      <c r="B32" s="16" t="s">
        <v>31</v>
      </c>
      <c r="C32" s="25" t="s">
        <v>32</v>
      </c>
      <c r="D32" s="4"/>
      <c r="E32" s="4"/>
      <c r="F32" s="9"/>
      <c r="G32" s="4"/>
      <c r="H32" s="4"/>
      <c r="I32" s="9"/>
      <c r="J32" s="4"/>
      <c r="K32" s="9"/>
      <c r="L32" s="4"/>
      <c r="M32" s="9"/>
    </row>
    <row r="33" spans="2:13" x14ac:dyDescent="0.4">
      <c r="B33" s="7">
        <v>0</v>
      </c>
      <c r="C33" s="5">
        <v>0</v>
      </c>
      <c r="D33" s="4"/>
      <c r="E33" s="4"/>
      <c r="F33" s="9"/>
      <c r="G33" s="4"/>
      <c r="H33" s="4"/>
      <c r="I33" s="9"/>
      <c r="J33" s="4"/>
      <c r="K33" s="9"/>
      <c r="L33" s="4"/>
      <c r="M33" s="9"/>
    </row>
    <row r="34" spans="2:13" x14ac:dyDescent="0.4">
      <c r="B34" s="7">
        <v>10</v>
      </c>
      <c r="C34" s="4">
        <v>1.8</v>
      </c>
      <c r="D34" s="4"/>
      <c r="E34" s="4"/>
      <c r="F34" s="9"/>
      <c r="G34" s="4"/>
      <c r="H34" s="4"/>
      <c r="I34" s="9"/>
      <c r="J34" s="4"/>
      <c r="K34" s="9"/>
      <c r="L34" s="4"/>
      <c r="M34" s="9"/>
    </row>
    <row r="35" spans="2:13" x14ac:dyDescent="0.4">
      <c r="B35" s="4">
        <v>20</v>
      </c>
      <c r="C35" s="4">
        <v>3.56</v>
      </c>
      <c r="D35" s="4"/>
      <c r="E35" s="4"/>
      <c r="F35" s="9"/>
      <c r="G35" s="4"/>
      <c r="H35" s="4"/>
      <c r="I35" s="9"/>
      <c r="J35" s="4"/>
      <c r="K35" s="9"/>
      <c r="L35" s="4"/>
      <c r="M35" s="9"/>
    </row>
    <row r="36" spans="2:13" x14ac:dyDescent="0.4">
      <c r="B36" s="4">
        <v>30</v>
      </c>
      <c r="C36" s="9">
        <v>5.28</v>
      </c>
      <c r="D36" s="4"/>
      <c r="E36" s="4"/>
      <c r="F36" s="9"/>
      <c r="G36" s="4"/>
      <c r="H36" s="4"/>
      <c r="I36" s="9"/>
      <c r="J36" s="4"/>
      <c r="K36" s="9"/>
      <c r="L36" s="4"/>
      <c r="M36" s="9"/>
    </row>
    <row r="37" spans="2:13" x14ac:dyDescent="0.4">
      <c r="B37" s="9">
        <v>40</v>
      </c>
      <c r="C37" s="9">
        <v>7.93</v>
      </c>
      <c r="D37" s="4"/>
      <c r="E37" s="4"/>
      <c r="F37" s="4"/>
      <c r="G37" s="4"/>
      <c r="H37" s="4"/>
      <c r="I37" s="9"/>
      <c r="J37" s="4"/>
      <c r="K37" s="9"/>
      <c r="L37" s="4"/>
      <c r="M37" s="9"/>
    </row>
    <row r="38" spans="2:13" x14ac:dyDescent="0.4">
      <c r="B38" s="9">
        <v>50</v>
      </c>
      <c r="C38" s="9">
        <v>7.94</v>
      </c>
      <c r="D38" s="4"/>
      <c r="E38" s="4"/>
      <c r="F38" s="9"/>
      <c r="G38" s="4"/>
      <c r="H38" s="4"/>
      <c r="I38" s="9"/>
      <c r="J38" s="4"/>
      <c r="K38" s="9"/>
      <c r="L38" s="4"/>
      <c r="M38" s="9"/>
    </row>
    <row r="39" spans="2:13" x14ac:dyDescent="0.4">
      <c r="B39" s="9">
        <v>60</v>
      </c>
      <c r="C39" s="9">
        <v>7.98</v>
      </c>
      <c r="D39" s="4"/>
      <c r="E39" s="4"/>
      <c r="F39" s="9"/>
      <c r="G39" s="4"/>
      <c r="H39" s="4"/>
      <c r="I39" s="4"/>
      <c r="J39" s="4"/>
      <c r="K39" s="4"/>
      <c r="L39" s="4"/>
      <c r="M39" s="4"/>
    </row>
    <row r="40" spans="2:13" x14ac:dyDescent="0.4">
      <c r="B40" s="9">
        <v>70</v>
      </c>
      <c r="C40" s="9">
        <v>7.99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2:13" x14ac:dyDescent="0.4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2:13" x14ac:dyDescent="0.4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</sheetData>
  <mergeCells count="3">
    <mergeCell ref="B2:C2"/>
    <mergeCell ref="B15:C15"/>
    <mergeCell ref="B31:C3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1"/>
  <sheetViews>
    <sheetView topLeftCell="A16" workbookViewId="0">
      <selection activeCell="N39" sqref="N39"/>
    </sheetView>
  </sheetViews>
  <sheetFormatPr defaultRowHeight="18.75" x14ac:dyDescent="0.4"/>
  <sheetData>
    <row r="1" spans="2:3" x14ac:dyDescent="0.4">
      <c r="B1" s="4" t="s">
        <v>33</v>
      </c>
    </row>
    <row r="2" spans="2:3" x14ac:dyDescent="0.4">
      <c r="B2" s="38" t="s">
        <v>35</v>
      </c>
      <c r="C2" s="38"/>
    </row>
    <row r="3" spans="2:3" x14ac:dyDescent="0.4">
      <c r="B3" s="16" t="s">
        <v>36</v>
      </c>
      <c r="C3" s="16" t="s">
        <v>37</v>
      </c>
    </row>
    <row r="4" spans="2:3" x14ac:dyDescent="0.4">
      <c r="B4" s="26">
        <v>0.1</v>
      </c>
      <c r="C4" s="27">
        <v>8.02</v>
      </c>
    </row>
    <row r="5" spans="2:3" x14ac:dyDescent="0.4">
      <c r="B5" s="12">
        <v>0.19900000000000001</v>
      </c>
      <c r="C5" s="13">
        <v>8.02</v>
      </c>
    </row>
    <row r="6" spans="2:3" x14ac:dyDescent="0.4">
      <c r="B6" s="12">
        <v>0.29799999999999999</v>
      </c>
      <c r="C6" s="13">
        <v>8.02</v>
      </c>
    </row>
    <row r="7" spans="2:3" x14ac:dyDescent="0.4">
      <c r="B7" s="12">
        <v>0.39800000000000002</v>
      </c>
      <c r="C7" s="13">
        <v>8.02</v>
      </c>
    </row>
    <row r="8" spans="2:3" x14ac:dyDescent="0.4">
      <c r="B8" s="12">
        <v>0.49299999999999999</v>
      </c>
      <c r="C8" s="13">
        <v>8.02</v>
      </c>
    </row>
    <row r="9" spans="2:3" x14ac:dyDescent="0.4">
      <c r="B9" s="12">
        <v>0.56200000000000006</v>
      </c>
      <c r="C9" s="13">
        <v>7.97</v>
      </c>
    </row>
    <row r="10" spans="2:3" x14ac:dyDescent="0.4">
      <c r="B10" s="12">
        <v>0.59499999999999997</v>
      </c>
      <c r="C10" s="13">
        <v>7.85</v>
      </c>
    </row>
    <row r="11" spans="2:3" x14ac:dyDescent="0.4">
      <c r="B11" s="12">
        <v>0.61099999999999999</v>
      </c>
      <c r="C11" s="13">
        <v>7.71</v>
      </c>
    </row>
    <row r="12" spans="2:3" x14ac:dyDescent="0.4">
      <c r="B12" s="12">
        <v>0.63600000000000001</v>
      </c>
      <c r="C12" s="13">
        <v>7.24</v>
      </c>
    </row>
    <row r="13" spans="2:3" x14ac:dyDescent="0.4">
      <c r="B13" s="12">
        <v>0.65300000000000002</v>
      </c>
      <c r="C13" s="13">
        <v>6.59</v>
      </c>
    </row>
    <row r="14" spans="2:3" x14ac:dyDescent="0.4">
      <c r="B14" s="12">
        <v>0.66600000000000004</v>
      </c>
      <c r="C14" s="13">
        <v>5.5</v>
      </c>
    </row>
    <row r="15" spans="2:3" x14ac:dyDescent="0.4">
      <c r="B15" s="12">
        <v>0.69</v>
      </c>
      <c r="C15" s="13">
        <v>2.9689999999999999</v>
      </c>
    </row>
    <row r="16" spans="2:3" x14ac:dyDescent="0.4">
      <c r="B16" s="12">
        <v>0.69599999999999995</v>
      </c>
      <c r="C16" s="13">
        <v>2.1720000000000002</v>
      </c>
    </row>
    <row r="17" spans="2:3" x14ac:dyDescent="0.4">
      <c r="B17" s="12">
        <v>0.70899999999999996</v>
      </c>
      <c r="C17" s="13">
        <v>0.81</v>
      </c>
    </row>
    <row r="18" spans="2:3" x14ac:dyDescent="0.4">
      <c r="B18" s="12">
        <v>0.71399999999999997</v>
      </c>
      <c r="C18" s="13">
        <v>0.23100000000000001</v>
      </c>
    </row>
    <row r="19" spans="2:3" x14ac:dyDescent="0.4">
      <c r="B19" s="14">
        <v>0.71799999999999997</v>
      </c>
      <c r="C19" s="15">
        <v>0.13100000000000001</v>
      </c>
    </row>
    <row r="21" spans="2:3" x14ac:dyDescent="0.4">
      <c r="B21" s="29" t="s">
        <v>38</v>
      </c>
    </row>
    <row r="22" spans="2:3" x14ac:dyDescent="0.4">
      <c r="B22" s="38" t="s">
        <v>35</v>
      </c>
      <c r="C22" s="38"/>
    </row>
    <row r="23" spans="2:3" x14ac:dyDescent="0.4">
      <c r="B23" s="16" t="s">
        <v>36</v>
      </c>
      <c r="C23" s="16" t="s">
        <v>37</v>
      </c>
    </row>
    <row r="24" spans="2:3" x14ac:dyDescent="0.4">
      <c r="B24" s="26">
        <v>0.1</v>
      </c>
      <c r="C24" s="27">
        <v>8.02</v>
      </c>
    </row>
    <row r="25" spans="2:3" x14ac:dyDescent="0.4">
      <c r="B25" s="12">
        <v>0.2</v>
      </c>
      <c r="C25" s="13">
        <v>8.02</v>
      </c>
    </row>
    <row r="26" spans="2:3" x14ac:dyDescent="0.4">
      <c r="B26" s="12">
        <v>0.3</v>
      </c>
      <c r="C26" s="13">
        <v>8.02</v>
      </c>
    </row>
    <row r="27" spans="2:3" x14ac:dyDescent="0.4">
      <c r="B27" s="12">
        <v>0.4</v>
      </c>
      <c r="C27" s="13">
        <v>8.02</v>
      </c>
    </row>
    <row r="28" spans="2:3" x14ac:dyDescent="0.4">
      <c r="B28" s="12">
        <v>0.5</v>
      </c>
      <c r="C28" s="13">
        <v>8.02</v>
      </c>
    </row>
    <row r="29" spans="2:3" x14ac:dyDescent="0.4">
      <c r="B29" s="12">
        <v>0.55900000000000005</v>
      </c>
      <c r="C29" s="13">
        <v>7.97</v>
      </c>
    </row>
    <row r="30" spans="2:3" x14ac:dyDescent="0.4">
      <c r="B30" s="12">
        <v>0.61</v>
      </c>
      <c r="C30" s="13">
        <v>7.71</v>
      </c>
    </row>
    <row r="31" spans="2:3" x14ac:dyDescent="0.4">
      <c r="B31" s="12">
        <v>0.629</v>
      </c>
      <c r="C31" s="13">
        <v>7.4</v>
      </c>
    </row>
    <row r="32" spans="2:3" x14ac:dyDescent="0.4">
      <c r="B32" s="12">
        <v>0.64100000000000001</v>
      </c>
      <c r="C32" s="13">
        <v>7.08</v>
      </c>
    </row>
    <row r="33" spans="2:3" x14ac:dyDescent="0.4">
      <c r="B33" s="12">
        <v>0.65300000000000002</v>
      </c>
      <c r="C33" s="13">
        <v>6.59</v>
      </c>
    </row>
    <row r="34" spans="2:3" x14ac:dyDescent="0.4">
      <c r="B34" s="12">
        <v>0.66800000000000004</v>
      </c>
      <c r="C34" s="13">
        <v>5.6</v>
      </c>
    </row>
    <row r="35" spans="2:3" x14ac:dyDescent="0.4">
      <c r="B35" s="12">
        <v>0.67500000000000004</v>
      </c>
      <c r="C35" s="13">
        <v>4.93</v>
      </c>
    </row>
    <row r="36" spans="2:3" x14ac:dyDescent="0.4">
      <c r="B36" s="12">
        <v>0.68500000000000005</v>
      </c>
      <c r="C36" s="13">
        <v>3.77</v>
      </c>
    </row>
    <row r="37" spans="2:3" x14ac:dyDescent="0.4">
      <c r="B37" s="12">
        <v>0.70099999999999996</v>
      </c>
      <c r="C37" s="13">
        <v>1.85</v>
      </c>
    </row>
    <row r="38" spans="2:3" x14ac:dyDescent="0.4">
      <c r="B38" s="12">
        <v>0.71199999999999997</v>
      </c>
      <c r="C38" s="13">
        <v>0.64500000000000002</v>
      </c>
    </row>
    <row r="39" spans="2:3" x14ac:dyDescent="0.4">
      <c r="B39" s="12">
        <v>0.71299999999999997</v>
      </c>
      <c r="C39" s="13">
        <v>0.245</v>
      </c>
    </row>
    <row r="40" spans="2:3" x14ac:dyDescent="0.4">
      <c r="B40" s="12">
        <v>0.71499999999999997</v>
      </c>
      <c r="C40" s="13">
        <v>0.159</v>
      </c>
    </row>
    <row r="41" spans="2:3" x14ac:dyDescent="0.4">
      <c r="B41" s="14">
        <v>0.71699999999999997</v>
      </c>
      <c r="C41" s="15">
        <v>0.127</v>
      </c>
    </row>
  </sheetData>
  <mergeCells count="2">
    <mergeCell ref="B2:C2"/>
    <mergeCell ref="B22:C22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"/>
  <sheetViews>
    <sheetView workbookViewId="0">
      <selection activeCell="H8" sqref="H8"/>
    </sheetView>
  </sheetViews>
  <sheetFormatPr defaultRowHeight="18.75" x14ac:dyDescent="0.4"/>
  <sheetData>
    <row r="1" spans="2:8" x14ac:dyDescent="0.4">
      <c r="C1" t="s">
        <v>57</v>
      </c>
      <c r="D1" t="s">
        <v>48</v>
      </c>
    </row>
    <row r="2" spans="2:8" x14ac:dyDescent="0.4">
      <c r="B2" t="s">
        <v>42</v>
      </c>
      <c r="C2" t="s">
        <v>53</v>
      </c>
      <c r="D2" t="s">
        <v>49</v>
      </c>
    </row>
    <row r="3" spans="2:8" x14ac:dyDescent="0.4">
      <c r="B3" t="s">
        <v>43</v>
      </c>
      <c r="C3" t="s">
        <v>54</v>
      </c>
      <c r="D3" t="s">
        <v>68</v>
      </c>
      <c r="E3" s="28" t="s">
        <v>62</v>
      </c>
      <c r="F3" t="s">
        <v>64</v>
      </c>
      <c r="G3" s="28" t="s">
        <v>63</v>
      </c>
      <c r="H3" t="s">
        <v>65</v>
      </c>
    </row>
    <row r="4" spans="2:8" x14ac:dyDescent="0.4">
      <c r="B4" t="s">
        <v>44</v>
      </c>
      <c r="C4" t="s">
        <v>55</v>
      </c>
      <c r="D4" t="s">
        <v>51</v>
      </c>
      <c r="G4" s="28" t="s">
        <v>66</v>
      </c>
    </row>
    <row r="5" spans="2:8" x14ac:dyDescent="0.4">
      <c r="B5" t="s">
        <v>45</v>
      </c>
      <c r="C5" t="s">
        <v>56</v>
      </c>
      <c r="D5" t="s">
        <v>52</v>
      </c>
      <c r="G5" s="28" t="s">
        <v>67</v>
      </c>
    </row>
    <row r="6" spans="2:8" x14ac:dyDescent="0.4">
      <c r="B6" t="s">
        <v>46</v>
      </c>
      <c r="C6" t="s">
        <v>50</v>
      </c>
      <c r="D6" t="s">
        <v>50</v>
      </c>
    </row>
    <row r="7" spans="2:8" x14ac:dyDescent="0.4">
      <c r="B7" t="s">
        <v>47</v>
      </c>
      <c r="C7" t="s">
        <v>50</v>
      </c>
      <c r="D7" t="s">
        <v>50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"/>
  <sheetViews>
    <sheetView workbookViewId="0">
      <selection activeCell="I24" sqref="I24"/>
    </sheetView>
  </sheetViews>
  <sheetFormatPr defaultRowHeight="18.75" x14ac:dyDescent="0.4"/>
  <sheetData>
    <row r="1" spans="2:17" ht="19.5" thickBot="1" x14ac:dyDescent="0.45"/>
    <row r="2" spans="2:17" ht="19.5" thickBot="1" x14ac:dyDescent="0.45">
      <c r="B2" s="51" t="s">
        <v>79</v>
      </c>
      <c r="C2" s="43" t="s">
        <v>80</v>
      </c>
      <c r="D2" s="44" t="s">
        <v>81</v>
      </c>
      <c r="E2" s="55" t="s">
        <v>79</v>
      </c>
      <c r="F2" s="59" t="s">
        <v>80</v>
      </c>
      <c r="G2" s="45" t="s">
        <v>81</v>
      </c>
    </row>
    <row r="3" spans="2:17" x14ac:dyDescent="0.4">
      <c r="B3" s="52">
        <v>1</v>
      </c>
      <c r="C3" s="15">
        <v>4</v>
      </c>
      <c r="D3" s="42">
        <v>3.9980000000000002</v>
      </c>
      <c r="E3" s="56" t="s">
        <v>82</v>
      </c>
      <c r="F3" s="60">
        <f>C5-C3</f>
        <v>4</v>
      </c>
      <c r="G3" s="46">
        <v>4.0279999999999996</v>
      </c>
    </row>
    <row r="4" spans="2:17" x14ac:dyDescent="0.4">
      <c r="B4" s="53">
        <v>2</v>
      </c>
      <c r="C4" s="25">
        <v>4.6740000000000004</v>
      </c>
      <c r="D4" s="41">
        <v>4.6680000000000001</v>
      </c>
      <c r="E4" s="57" t="s">
        <v>83</v>
      </c>
      <c r="F4" s="61">
        <f>C4-C3</f>
        <v>0.67400000000000038</v>
      </c>
      <c r="G4" s="47">
        <v>0.67</v>
      </c>
    </row>
    <row r="5" spans="2:17" x14ac:dyDescent="0.4">
      <c r="B5" s="53">
        <v>3</v>
      </c>
      <c r="C5" s="25">
        <v>8</v>
      </c>
      <c r="D5" s="41">
        <v>8.0269999999999992</v>
      </c>
      <c r="E5" s="57" t="s">
        <v>84</v>
      </c>
      <c r="F5" s="61">
        <f>C6-C4</f>
        <v>7.3259999999999996</v>
      </c>
      <c r="G5" s="47">
        <v>7.3120000000000003</v>
      </c>
    </row>
    <row r="6" spans="2:17" ht="19.5" thickBot="1" x14ac:dyDescent="0.45">
      <c r="B6" s="54">
        <v>4</v>
      </c>
      <c r="C6" s="48">
        <v>12</v>
      </c>
      <c r="D6" s="49">
        <v>11.99</v>
      </c>
      <c r="E6" s="58" t="s">
        <v>85</v>
      </c>
      <c r="F6" s="62">
        <f>C6-C5</f>
        <v>4</v>
      </c>
      <c r="G6" s="50">
        <v>3.9580000000000002</v>
      </c>
      <c r="J6" s="4"/>
      <c r="K6" s="4"/>
      <c r="L6" s="4"/>
      <c r="M6" s="4"/>
      <c r="N6" s="4"/>
      <c r="O6" s="4"/>
      <c r="P6" s="4"/>
      <c r="Q6" s="4"/>
    </row>
    <row r="7" spans="2:17" x14ac:dyDescent="0.4">
      <c r="J7" s="4"/>
      <c r="K7" s="4"/>
      <c r="L7" s="4"/>
      <c r="M7" s="4"/>
      <c r="N7" s="4"/>
      <c r="O7" s="4"/>
      <c r="P7" s="4"/>
      <c r="Q7" s="4"/>
    </row>
    <row r="8" spans="2:17" x14ac:dyDescent="0.4">
      <c r="J8" s="4"/>
      <c r="K8" s="4"/>
      <c r="L8" s="4"/>
      <c r="M8" s="4"/>
      <c r="N8" s="4"/>
      <c r="O8" s="4"/>
      <c r="P8" s="4"/>
      <c r="Q8" s="4"/>
    </row>
    <row r="9" spans="2:17" x14ac:dyDescent="0.4">
      <c r="J9" s="4"/>
      <c r="K9" s="4"/>
      <c r="L9" s="4"/>
      <c r="M9" s="4"/>
      <c r="N9" s="4"/>
      <c r="O9" s="4"/>
      <c r="P9" s="4"/>
      <c r="Q9" s="4"/>
    </row>
    <row r="10" spans="2:17" x14ac:dyDescent="0.4">
      <c r="J10" s="4"/>
      <c r="K10" s="4"/>
      <c r="L10" s="4"/>
      <c r="M10" s="4"/>
      <c r="N10" s="4"/>
      <c r="O10" s="4"/>
      <c r="P10" s="4"/>
      <c r="Q10" s="4"/>
    </row>
    <row r="11" spans="2:17" x14ac:dyDescent="0.4">
      <c r="J11" s="4"/>
      <c r="K11" s="4"/>
      <c r="L11" s="4"/>
      <c r="M11" s="4"/>
      <c r="N11" s="4"/>
      <c r="O11" s="4"/>
      <c r="P11" s="4"/>
      <c r="Q11" s="4"/>
    </row>
    <row r="12" spans="2:17" x14ac:dyDescent="0.4">
      <c r="J12" s="4"/>
      <c r="K12" s="4"/>
      <c r="L12" s="4"/>
      <c r="M12" s="4"/>
      <c r="N12" s="4"/>
      <c r="O12" s="4"/>
      <c r="P12" s="4"/>
      <c r="Q12" s="4"/>
    </row>
    <row r="13" spans="2:17" x14ac:dyDescent="0.4">
      <c r="J13" s="4"/>
      <c r="K13" s="4"/>
      <c r="L13" s="4"/>
      <c r="M13" s="4"/>
      <c r="N13" s="4"/>
      <c r="O13" s="4"/>
      <c r="P13" s="4"/>
      <c r="Q13" s="4"/>
    </row>
    <row r="14" spans="2:17" x14ac:dyDescent="0.4">
      <c r="J14" s="4"/>
      <c r="K14" s="4"/>
      <c r="L14" s="4"/>
      <c r="M14" s="4"/>
      <c r="N14" s="4"/>
      <c r="O14" s="4"/>
      <c r="P14" s="4"/>
      <c r="Q14" s="4"/>
    </row>
    <row r="15" spans="2:17" x14ac:dyDescent="0.4">
      <c r="J15" s="4"/>
      <c r="K15" s="4"/>
      <c r="L15" s="4"/>
      <c r="M15" s="4"/>
      <c r="N15" s="4"/>
      <c r="O15" s="4"/>
      <c r="P15" s="4"/>
      <c r="Q15" s="4"/>
    </row>
    <row r="16" spans="2:17" x14ac:dyDescent="0.4">
      <c r="J16" s="4"/>
      <c r="K16" s="4"/>
      <c r="L16" s="4"/>
      <c r="M16" s="4"/>
      <c r="N16" s="4"/>
      <c r="O16" s="4"/>
      <c r="P16" s="4"/>
      <c r="Q16" s="4"/>
    </row>
  </sheetData>
  <phoneticPr fontId="1"/>
  <pageMargins left="0.7" right="0.7" top="0.75" bottom="0.75" header="0.3" footer="0.3"/>
  <ignoredErrors>
    <ignoredError sqref="F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Tr1入力特性</vt:lpstr>
      <vt:lpstr>Tr2入力特性</vt:lpstr>
      <vt:lpstr>Tr3入力特性</vt:lpstr>
      <vt:lpstr>出力特性</vt:lpstr>
      <vt:lpstr>内部抵抗</vt:lpstr>
      <vt:lpstr>電流増幅特性</vt:lpstr>
      <vt:lpstr>電圧増幅特性</vt:lpstr>
      <vt:lpstr>回路作成</vt:lpstr>
      <vt:lpstr>回路製作2</vt:lpstr>
      <vt:lpstr>入出力特性</vt:lpstr>
      <vt:lpstr>周波数特性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2019-10-01T05:12:06Z</dcterms:created>
  <dcterms:modified xsi:type="dcterms:W3CDTF">2019-10-29T08:48:13Z</dcterms:modified>
</cp:coreProperties>
</file>