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sasha/Downloads/"/>
    </mc:Choice>
  </mc:AlternateContent>
  <xr:revisionPtr revIDLastSave="0" documentId="8_{9FCDD069-E382-A046-82C8-6B9B19FB6A76}" xr6:coauthVersionLast="47" xr6:coauthVersionMax="47" xr10:uidLastSave="{00000000-0000-0000-0000-000000000000}"/>
  <bookViews>
    <workbookView xWindow="0" yWindow="500" windowWidth="28800" windowHeight="15800" xr2:uid="{EF30EF9F-9FBF-3242-9E51-18620E22DB25}"/>
  </bookViews>
  <sheets>
    <sheet name="Лист1" sheetId="1" r:id="rId1"/>
  </sheets>
  <definedNames>
    <definedName name="_xlnm._FilterDatabase" localSheetId="0" hidden="1">Лист1!$E$4:$E$4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1" i="1"/>
  <c r="BH6" i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5" i="1"/>
  <c r="AQ50" i="1"/>
  <c r="AQ43" i="1"/>
  <c r="AQ36" i="1"/>
  <c r="AQ29" i="1" l="1"/>
  <c r="AQ22" i="1"/>
  <c r="C4" i="1" l="1"/>
  <c r="C8" i="1" l="1"/>
  <c r="C14" i="1" s="1"/>
  <c r="C10" i="1"/>
  <c r="C6" i="1"/>
  <c r="BB39" i="1"/>
  <c r="G4" i="1"/>
  <c r="BB5" i="1"/>
  <c r="BB18" i="1"/>
  <c r="BB11" i="1"/>
  <c r="BB4" i="1"/>
  <c r="V5" i="1"/>
  <c r="AR18" i="1" s="1"/>
  <c r="L5" i="1"/>
  <c r="AH18" i="1" s="1"/>
  <c r="X5" i="1"/>
  <c r="AT18" i="1" s="1"/>
  <c r="O5" i="1"/>
  <c r="AK18" i="1" s="1"/>
  <c r="Q5" i="1"/>
  <c r="AM18" i="1" s="1"/>
  <c r="R5" i="1"/>
  <c r="AN18" i="1" s="1"/>
  <c r="H5" i="1"/>
  <c r="AD18" i="1" s="1"/>
  <c r="S5" i="1"/>
  <c r="AO18" i="1" s="1"/>
  <c r="I5" i="1"/>
  <c r="AE18" i="1" s="1"/>
  <c r="T5" i="1"/>
  <c r="AP18" i="1" s="1"/>
  <c r="J5" i="1"/>
  <c r="AF18" i="1" s="1"/>
  <c r="W5" i="1"/>
  <c r="AS18" i="1" s="1"/>
  <c r="M5" i="1"/>
  <c r="AI18" i="1" s="1"/>
  <c r="N5" i="1"/>
  <c r="AJ18" i="1" s="1"/>
  <c r="G5" i="1"/>
  <c r="AC18" i="1" s="1"/>
  <c r="Y5" i="1"/>
  <c r="AU18" i="1" s="1"/>
  <c r="W4" i="1"/>
  <c r="R4" i="1"/>
  <c r="H4" i="1"/>
  <c r="X4" i="1"/>
  <c r="S4" i="1"/>
  <c r="O4" i="1"/>
  <c r="T4" i="1"/>
  <c r="L4" i="1"/>
  <c r="V4" i="1"/>
  <c r="I4" i="1"/>
  <c r="Y4" i="1"/>
  <c r="M4" i="1"/>
  <c r="N4" i="1"/>
  <c r="J4" i="1"/>
  <c r="Q4" i="1"/>
  <c r="BB26" i="1"/>
  <c r="C12" i="1" l="1"/>
  <c r="C7" i="1"/>
  <c r="BB47" i="1"/>
  <c r="BB7" i="1"/>
  <c r="BB19" i="1"/>
  <c r="BB21" i="1" s="1"/>
  <c r="BB25" i="1"/>
  <c r="BB40" i="1"/>
  <c r="BB42" i="1" s="1"/>
  <c r="BB32" i="1"/>
  <c r="AF4" i="1"/>
  <c r="AF39" i="1"/>
  <c r="AI4" i="1"/>
  <c r="AI39" i="1"/>
  <c r="AR4" i="1"/>
  <c r="AR39" i="1"/>
  <c r="AS4" i="1"/>
  <c r="AS39" i="1"/>
  <c r="AH4" i="1"/>
  <c r="AH39" i="1"/>
  <c r="AJ4" i="1"/>
  <c r="AJ39" i="1"/>
  <c r="AT4" i="1"/>
  <c r="AT39" i="1"/>
  <c r="AK4" i="1"/>
  <c r="AK39" i="1"/>
  <c r="AU4" i="1"/>
  <c r="AU39" i="1"/>
  <c r="AD4" i="1"/>
  <c r="AD39" i="1"/>
  <c r="AM4" i="1"/>
  <c r="AM39" i="1"/>
  <c r="AP4" i="1"/>
  <c r="AP39" i="1"/>
  <c r="AO4" i="1"/>
  <c r="AO39" i="1"/>
  <c r="AC4" i="1"/>
  <c r="AC39" i="1"/>
  <c r="AE4" i="1"/>
  <c r="AE39" i="1"/>
  <c r="AN4" i="1"/>
  <c r="AN39" i="1"/>
  <c r="BB12" i="1"/>
  <c r="BB14" i="1" s="1"/>
  <c r="AT5" i="1"/>
  <c r="AT11" i="1"/>
  <c r="AU5" i="1"/>
  <c r="AU11" i="1"/>
  <c r="AC5" i="1"/>
  <c r="AC11" i="1"/>
  <c r="AN5" i="1"/>
  <c r="AN11" i="1"/>
  <c r="AP5" i="1"/>
  <c r="AP11" i="1"/>
  <c r="AR5" i="1"/>
  <c r="AR11" i="1"/>
  <c r="AI5" i="1"/>
  <c r="AI11" i="1"/>
  <c r="AM5" i="1"/>
  <c r="AM11" i="1"/>
  <c r="AF5" i="1"/>
  <c r="AF11" i="1"/>
  <c r="AH5" i="1"/>
  <c r="AH11" i="1"/>
  <c r="AE5" i="1"/>
  <c r="AE11" i="1"/>
  <c r="AO5" i="1"/>
  <c r="AO11" i="1"/>
  <c r="AD5" i="1"/>
  <c r="AD11" i="1"/>
  <c r="AJ5" i="1"/>
  <c r="AJ11" i="1"/>
  <c r="AS5" i="1"/>
  <c r="AS11" i="1"/>
  <c r="AK5" i="1"/>
  <c r="AK11" i="1"/>
  <c r="W11" i="1"/>
  <c r="M11" i="1"/>
  <c r="Y11" i="1"/>
  <c r="R11" i="1"/>
  <c r="T11" i="1"/>
  <c r="G11" i="1"/>
  <c r="X11" i="1"/>
  <c r="N11" i="1"/>
  <c r="O11" i="1"/>
  <c r="V11" i="1"/>
  <c r="H11" i="1"/>
  <c r="S11" i="1"/>
  <c r="L11" i="1"/>
  <c r="I11" i="1"/>
  <c r="J11" i="1"/>
  <c r="Q11" i="1"/>
  <c r="L6" i="1"/>
  <c r="M6" i="1"/>
  <c r="G6" i="1"/>
  <c r="W6" i="1"/>
  <c r="R6" i="1"/>
  <c r="N6" i="1"/>
  <c r="H6" i="1"/>
  <c r="Y6" i="1"/>
  <c r="T6" i="1"/>
  <c r="J6" i="1"/>
  <c r="V6" i="1"/>
  <c r="Q6" i="1"/>
  <c r="X6" i="1"/>
  <c r="S6" i="1"/>
  <c r="O6" i="1"/>
  <c r="I6" i="1"/>
  <c r="M8" i="1"/>
  <c r="H8" i="1"/>
  <c r="X8" i="1"/>
  <c r="J8" i="1"/>
  <c r="L8" i="1"/>
  <c r="V8" i="1"/>
  <c r="Q8" i="1"/>
  <c r="S8" i="1"/>
  <c r="O8" i="1"/>
  <c r="I8" i="1"/>
  <c r="G8" i="1"/>
  <c r="W8" i="1"/>
  <c r="R8" i="1"/>
  <c r="N8" i="1"/>
  <c r="Y8" i="1"/>
  <c r="T8" i="1"/>
  <c r="H10" i="1"/>
  <c r="V10" i="1"/>
  <c r="AR25" i="1" s="1"/>
  <c r="R10" i="1"/>
  <c r="J10" i="1"/>
  <c r="L10" i="1"/>
  <c r="X10" i="1"/>
  <c r="T10" i="1"/>
  <c r="Y10" i="1"/>
  <c r="M10" i="1"/>
  <c r="I10" i="1"/>
  <c r="Q10" i="1"/>
  <c r="N10" i="1"/>
  <c r="W10" i="1"/>
  <c r="S10" i="1"/>
  <c r="O10" i="1"/>
  <c r="G10" i="1"/>
  <c r="BB46" i="1"/>
  <c r="BB49" i="1" s="1"/>
  <c r="C13" i="1" l="1"/>
  <c r="C9" i="1"/>
  <c r="C15" i="1" s="1"/>
  <c r="AH32" i="1"/>
  <c r="AH40" i="1"/>
  <c r="AH26" i="1"/>
  <c r="AP40" i="1"/>
  <c r="AP32" i="1"/>
  <c r="AP26" i="1"/>
  <c r="AO32" i="1"/>
  <c r="AO40" i="1"/>
  <c r="AO26" i="1"/>
  <c r="AN32" i="1"/>
  <c r="AN40" i="1"/>
  <c r="AN26" i="1"/>
  <c r="AD32" i="1"/>
  <c r="AD40" i="1"/>
  <c r="AD26" i="1"/>
  <c r="AU40" i="1"/>
  <c r="AU43" i="1" s="1"/>
  <c r="AU42" i="1" s="1"/>
  <c r="AU32" i="1"/>
  <c r="AU26" i="1"/>
  <c r="AR19" i="1"/>
  <c r="AR40" i="1"/>
  <c r="AR32" i="1"/>
  <c r="AR26" i="1"/>
  <c r="AI40" i="1"/>
  <c r="AI32" i="1"/>
  <c r="AI26" i="1"/>
  <c r="AK40" i="1"/>
  <c r="AK32" i="1"/>
  <c r="AK26" i="1"/>
  <c r="AS40" i="1"/>
  <c r="AS32" i="1"/>
  <c r="AS26" i="1"/>
  <c r="AM40" i="1"/>
  <c r="AM32" i="1"/>
  <c r="AM26" i="1"/>
  <c r="AJ40" i="1"/>
  <c r="AJ32" i="1"/>
  <c r="AJ26" i="1"/>
  <c r="AU8" i="1"/>
  <c r="AU7" i="1" s="1"/>
  <c r="BI4" i="1" s="1"/>
  <c r="AF32" i="1"/>
  <c r="AF40" i="1"/>
  <c r="AF26" i="1"/>
  <c r="AT40" i="1"/>
  <c r="AT32" i="1"/>
  <c r="AT26" i="1"/>
  <c r="AE40" i="1"/>
  <c r="AE32" i="1"/>
  <c r="AE26" i="1"/>
  <c r="AC40" i="1"/>
  <c r="AC32" i="1"/>
  <c r="AC26" i="1"/>
  <c r="AS25" i="1"/>
  <c r="AS19" i="1"/>
  <c r="AI19" i="1"/>
  <c r="AI25" i="1"/>
  <c r="AD19" i="1"/>
  <c r="AD25" i="1"/>
  <c r="AF12" i="1"/>
  <c r="AF47" i="1"/>
  <c r="AI12" i="1"/>
  <c r="AI47" i="1"/>
  <c r="AU12" i="1"/>
  <c r="AU15" i="1" s="1"/>
  <c r="AU14" i="1" s="1"/>
  <c r="AU47" i="1"/>
  <c r="AT19" i="1"/>
  <c r="AT25" i="1"/>
  <c r="AK19" i="1"/>
  <c r="AK25" i="1"/>
  <c r="AO12" i="1"/>
  <c r="AO47" i="1"/>
  <c r="AJ19" i="1"/>
  <c r="AJ25" i="1"/>
  <c r="AF19" i="1"/>
  <c r="AF25" i="1"/>
  <c r="AT12" i="1"/>
  <c r="AT47" i="1"/>
  <c r="AN12" i="1"/>
  <c r="AN47" i="1"/>
  <c r="AC25" i="1"/>
  <c r="AC19" i="1"/>
  <c r="BB33" i="1"/>
  <c r="BB35" i="1" s="1"/>
  <c r="BB28" i="1"/>
  <c r="AH12" i="1"/>
  <c r="AH47" i="1"/>
  <c r="AP19" i="1"/>
  <c r="AP25" i="1"/>
  <c r="AD12" i="1"/>
  <c r="AD47" i="1"/>
  <c r="AM19" i="1"/>
  <c r="AM25" i="1"/>
  <c r="AN19" i="1"/>
  <c r="AN25" i="1"/>
  <c r="AM12" i="1"/>
  <c r="AM47" i="1"/>
  <c r="AS12" i="1"/>
  <c r="AS47" i="1"/>
  <c r="AU25" i="1"/>
  <c r="AU19" i="1"/>
  <c r="AU22" i="1" s="1"/>
  <c r="AU21" i="1" s="1"/>
  <c r="AP12" i="1"/>
  <c r="AP47" i="1"/>
  <c r="AE12" i="1"/>
  <c r="AE47" i="1"/>
  <c r="AO19" i="1"/>
  <c r="AO25" i="1"/>
  <c r="AK12" i="1"/>
  <c r="AK47" i="1"/>
  <c r="AH19" i="1"/>
  <c r="AH25" i="1"/>
  <c r="AJ12" i="1"/>
  <c r="AJ47" i="1"/>
  <c r="AE19" i="1"/>
  <c r="AE25" i="1"/>
  <c r="AR12" i="1"/>
  <c r="AR47" i="1"/>
  <c r="AC12" i="1"/>
  <c r="AC47" i="1"/>
  <c r="V7" i="1"/>
  <c r="Q7" i="1"/>
  <c r="M7" i="1"/>
  <c r="G7" i="1"/>
  <c r="S7" i="1"/>
  <c r="O7" i="1"/>
  <c r="I7" i="1"/>
  <c r="Y7" i="1"/>
  <c r="W7" i="1"/>
  <c r="R7" i="1"/>
  <c r="N7" i="1"/>
  <c r="H7" i="1"/>
  <c r="T7" i="1"/>
  <c r="J7" i="1"/>
  <c r="X7" i="1"/>
  <c r="L7" i="1"/>
  <c r="H14" i="1"/>
  <c r="AD46" i="1" s="1"/>
  <c r="X14" i="1"/>
  <c r="AT46" i="1" s="1"/>
  <c r="V14" i="1"/>
  <c r="AR46" i="1" s="1"/>
  <c r="T14" i="1"/>
  <c r="AP46" i="1" s="1"/>
  <c r="W14" i="1"/>
  <c r="AS46" i="1" s="1"/>
  <c r="Q14" i="1"/>
  <c r="AM46" i="1" s="1"/>
  <c r="I14" i="1"/>
  <c r="AE46" i="1" s="1"/>
  <c r="Y14" i="1"/>
  <c r="AU46" i="1" s="1"/>
  <c r="R14" i="1"/>
  <c r="AN46" i="1" s="1"/>
  <c r="N14" i="1"/>
  <c r="AJ46" i="1" s="1"/>
  <c r="S14" i="1"/>
  <c r="AO46" i="1" s="1"/>
  <c r="O14" i="1"/>
  <c r="AK46" i="1" s="1"/>
  <c r="G14" i="1"/>
  <c r="AC46" i="1" s="1"/>
  <c r="J14" i="1"/>
  <c r="AF46" i="1" s="1"/>
  <c r="M14" i="1"/>
  <c r="AI46" i="1" s="1"/>
  <c r="L14" i="1"/>
  <c r="AH46" i="1" s="1"/>
  <c r="R12" i="1"/>
  <c r="AN33" i="1" s="1"/>
  <c r="N12" i="1"/>
  <c r="AJ33" i="1" s="1"/>
  <c r="J12" i="1"/>
  <c r="AF33" i="1" s="1"/>
  <c r="Y12" i="1"/>
  <c r="AU33" i="1" s="1"/>
  <c r="AU36" i="1" s="1"/>
  <c r="Q12" i="1"/>
  <c r="AM33" i="1" s="1"/>
  <c r="G12" i="1"/>
  <c r="AC33" i="1" s="1"/>
  <c r="V12" i="1"/>
  <c r="AR33" i="1" s="1"/>
  <c r="W12" i="1"/>
  <c r="AS33" i="1" s="1"/>
  <c r="S12" i="1"/>
  <c r="AO33" i="1" s="1"/>
  <c r="O12" i="1"/>
  <c r="AK33" i="1" s="1"/>
  <c r="T12" i="1"/>
  <c r="AP33" i="1" s="1"/>
  <c r="H12" i="1"/>
  <c r="AD33" i="1" s="1"/>
  <c r="X12" i="1"/>
  <c r="AT33" i="1" s="1"/>
  <c r="L12" i="1"/>
  <c r="AH33" i="1" s="1"/>
  <c r="M12" i="1"/>
  <c r="AI33" i="1" s="1"/>
  <c r="I12" i="1"/>
  <c r="AE33" i="1" s="1"/>
  <c r="AU29" i="1" l="1"/>
  <c r="AU50" i="1"/>
  <c r="AU49" i="1" s="1"/>
  <c r="AT43" i="1"/>
  <c r="AT42" i="1" s="1"/>
  <c r="AT8" i="1"/>
  <c r="AT7" i="1" s="1"/>
  <c r="AT15" i="1"/>
  <c r="AT14" i="1" s="1"/>
  <c r="AT36" i="1"/>
  <c r="AT35" i="1" s="1"/>
  <c r="AU35" i="1"/>
  <c r="AT29" i="1"/>
  <c r="AT28" i="1" s="1"/>
  <c r="AU28" i="1"/>
  <c r="AT22" i="1"/>
  <c r="AT21" i="1" s="1"/>
  <c r="V9" i="1"/>
  <c r="Q9" i="1"/>
  <c r="M9" i="1"/>
  <c r="G9" i="1"/>
  <c r="J9" i="1"/>
  <c r="W9" i="1"/>
  <c r="R9" i="1"/>
  <c r="N9" i="1"/>
  <c r="H9" i="1"/>
  <c r="X9" i="1"/>
  <c r="S9" i="1"/>
  <c r="O9" i="1"/>
  <c r="Y9" i="1"/>
  <c r="L9" i="1"/>
  <c r="I9" i="1"/>
  <c r="T9" i="1"/>
  <c r="M13" i="1"/>
  <c r="R13" i="1"/>
  <c r="N13" i="1"/>
  <c r="G13" i="1"/>
  <c r="H13" i="1"/>
  <c r="I13" i="1"/>
  <c r="J13" i="1"/>
  <c r="O13" i="1"/>
  <c r="T13" i="1"/>
  <c r="L13" i="1"/>
  <c r="W13" i="1"/>
  <c r="S13" i="1"/>
  <c r="X13" i="1"/>
  <c r="Y13" i="1"/>
  <c r="Q13" i="1"/>
  <c r="V13" i="1"/>
  <c r="AT50" i="1" l="1"/>
  <c r="AT49" i="1" s="1"/>
  <c r="AS8" i="1"/>
  <c r="AR8" i="1" s="1"/>
  <c r="AR7" i="1" s="1"/>
  <c r="AS36" i="1"/>
  <c r="AS35" i="1" s="1"/>
  <c r="AS43" i="1"/>
  <c r="AS42" i="1" s="1"/>
  <c r="AS50" i="1"/>
  <c r="AR50" i="1" s="1"/>
  <c r="AM51" i="1" s="1"/>
  <c r="AS22" i="1"/>
  <c r="AR22" i="1" s="1"/>
  <c r="AM23" i="1" s="1"/>
  <c r="AS29" i="1"/>
  <c r="AS28" i="1" s="1"/>
  <c r="AS15" i="1"/>
  <c r="Q15" i="1"/>
  <c r="M15" i="1"/>
  <c r="S15" i="1"/>
  <c r="L15" i="1"/>
  <c r="V15" i="1"/>
  <c r="R15" i="1"/>
  <c r="N15" i="1"/>
  <c r="W15" i="1"/>
  <c r="O15" i="1"/>
  <c r="H15" i="1"/>
  <c r="X15" i="1"/>
  <c r="T15" i="1"/>
  <c r="I15" i="1"/>
  <c r="Y15" i="1"/>
  <c r="J15" i="1"/>
  <c r="G15" i="1"/>
  <c r="AS7" i="1" l="1"/>
  <c r="AM9" i="1"/>
  <c r="AR36" i="1"/>
  <c r="AP36" i="1" s="1"/>
  <c r="AO36" i="1" s="1"/>
  <c r="AS49" i="1"/>
  <c r="AR43" i="1"/>
  <c r="AM44" i="1" s="1"/>
  <c r="AS21" i="1"/>
  <c r="AR29" i="1"/>
  <c r="AM30" i="1" s="1"/>
  <c r="AR15" i="1"/>
  <c r="AS14" i="1"/>
  <c r="AR21" i="1"/>
  <c r="AP22" i="1"/>
  <c r="AP8" i="1"/>
  <c r="AO8" i="1" s="1"/>
  <c r="AR49" i="1"/>
  <c r="AP50" i="1"/>
  <c r="AM37" i="1" l="1"/>
  <c r="AR35" i="1"/>
  <c r="AP35" i="1"/>
  <c r="AP43" i="1"/>
  <c r="AP42" i="1" s="1"/>
  <c r="AR42" i="1"/>
  <c r="AP29" i="1"/>
  <c r="AP28" i="1" s="1"/>
  <c r="AR28" i="1"/>
  <c r="AR14" i="1"/>
  <c r="AM16" i="1"/>
  <c r="AP15" i="1"/>
  <c r="AP49" i="1"/>
  <c r="AO50" i="1"/>
  <c r="AO35" i="1"/>
  <c r="AN36" i="1"/>
  <c r="AP7" i="1"/>
  <c r="AP21" i="1"/>
  <c r="AO22" i="1"/>
  <c r="AO29" i="1" l="1"/>
  <c r="AO43" i="1"/>
  <c r="AO42" i="1" s="1"/>
  <c r="AP14" i="1"/>
  <c r="AO15" i="1"/>
  <c r="AN35" i="1"/>
  <c r="AM36" i="1"/>
  <c r="AO28" i="1"/>
  <c r="AN29" i="1"/>
  <c r="AO49" i="1"/>
  <c r="AN50" i="1"/>
  <c r="AO21" i="1"/>
  <c r="AN22" i="1"/>
  <c r="AN43" i="1"/>
  <c r="AN8" i="1"/>
  <c r="AO7" i="1"/>
  <c r="AO14" i="1" l="1"/>
  <c r="AN15" i="1"/>
  <c r="AN49" i="1"/>
  <c r="AM50" i="1"/>
  <c r="AN42" i="1"/>
  <c r="AM43" i="1"/>
  <c r="AN7" i="1"/>
  <c r="AM8" i="1"/>
  <c r="AN28" i="1"/>
  <c r="AM29" i="1"/>
  <c r="AM22" i="1"/>
  <c r="AN21" i="1"/>
  <c r="AM35" i="1"/>
  <c r="AI37" i="1" s="1"/>
  <c r="AK36" i="1"/>
  <c r="AM15" i="1" l="1"/>
  <c r="AN14" i="1"/>
  <c r="AK8" i="1"/>
  <c r="AM7" i="1"/>
  <c r="AI9" i="1" s="1"/>
  <c r="AM49" i="1"/>
  <c r="AI51" i="1" s="1"/>
  <c r="AK50" i="1"/>
  <c r="AK22" i="1"/>
  <c r="AM21" i="1"/>
  <c r="AI23" i="1" s="1"/>
  <c r="AK35" i="1"/>
  <c r="AJ36" i="1"/>
  <c r="AM42" i="1"/>
  <c r="AI44" i="1" s="1"/>
  <c r="AK43" i="1"/>
  <c r="AM28" i="1"/>
  <c r="AI30" i="1" s="1"/>
  <c r="AK29" i="1"/>
  <c r="AM14" i="1" l="1"/>
  <c r="AI16" i="1" s="1"/>
  <c r="AK15" i="1"/>
  <c r="AK28" i="1"/>
  <c r="AJ29" i="1"/>
  <c r="AJ22" i="1"/>
  <c r="AK21" i="1"/>
  <c r="AK42" i="1"/>
  <c r="AJ43" i="1"/>
  <c r="AJ35" i="1"/>
  <c r="AI36" i="1"/>
  <c r="AK49" i="1"/>
  <c r="AJ50" i="1"/>
  <c r="AJ8" i="1"/>
  <c r="AK7" i="1"/>
  <c r="AK14" i="1" l="1"/>
  <c r="AJ15" i="1"/>
  <c r="AJ7" i="1"/>
  <c r="AI8" i="1"/>
  <c r="AJ42" i="1"/>
  <c r="AI43" i="1"/>
  <c r="AJ49" i="1"/>
  <c r="AI50" i="1"/>
  <c r="AJ21" i="1"/>
  <c r="AI22" i="1"/>
  <c r="AI35" i="1"/>
  <c r="AH36" i="1"/>
  <c r="AJ28" i="1"/>
  <c r="AI29" i="1"/>
  <c r="AJ14" i="1" l="1"/>
  <c r="AI15" i="1"/>
  <c r="AH29" i="1"/>
  <c r="AI28" i="1"/>
  <c r="AI49" i="1"/>
  <c r="AH50" i="1"/>
  <c r="AI42" i="1"/>
  <c r="AH43" i="1"/>
  <c r="AH35" i="1"/>
  <c r="AF36" i="1"/>
  <c r="AI7" i="1"/>
  <c r="AH8" i="1"/>
  <c r="AH22" i="1"/>
  <c r="AI21" i="1"/>
  <c r="AH15" i="1" l="1"/>
  <c r="AI14" i="1"/>
  <c r="AH42" i="1"/>
  <c r="AF43" i="1"/>
  <c r="AH49" i="1"/>
  <c r="AF50" i="1"/>
  <c r="AF35" i="1"/>
  <c r="AE36" i="1"/>
  <c r="AF8" i="1"/>
  <c r="AH7" i="1"/>
  <c r="AF22" i="1"/>
  <c r="AH21" i="1"/>
  <c r="AF29" i="1"/>
  <c r="AH28" i="1"/>
  <c r="AH14" i="1" l="1"/>
  <c r="AF15" i="1"/>
  <c r="AE35" i="1"/>
  <c r="AD36" i="1"/>
  <c r="AF49" i="1"/>
  <c r="AE50" i="1"/>
  <c r="AF7" i="1"/>
  <c r="AE8" i="1"/>
  <c r="AF21" i="1"/>
  <c r="AE22" i="1"/>
  <c r="AF42" i="1"/>
  <c r="AE43" i="1"/>
  <c r="AF28" i="1"/>
  <c r="AE29" i="1"/>
  <c r="AF14" i="1" l="1"/>
  <c r="AE15" i="1"/>
  <c r="AD22" i="1"/>
  <c r="AE21" i="1"/>
  <c r="AD8" i="1"/>
  <c r="AE7" i="1"/>
  <c r="AD29" i="1"/>
  <c r="AE28" i="1"/>
  <c r="AE49" i="1"/>
  <c r="AD50" i="1"/>
  <c r="AE42" i="1"/>
  <c r="AD43" i="1"/>
  <c r="AD35" i="1"/>
  <c r="AC36" i="1"/>
  <c r="AE14" i="1" l="1"/>
  <c r="AD15" i="1"/>
  <c r="AD49" i="1"/>
  <c r="AC50" i="1"/>
  <c r="AC29" i="1"/>
  <c r="AD28" i="1"/>
  <c r="AC8" i="1"/>
  <c r="AD7" i="1"/>
  <c r="AB36" i="1"/>
  <c r="AB35" i="1" s="1"/>
  <c r="AC35" i="1"/>
  <c r="H33" i="1" s="1"/>
  <c r="AW35" i="1" s="1"/>
  <c r="AD42" i="1"/>
  <c r="AC43" i="1"/>
  <c r="AD21" i="1"/>
  <c r="AC22" i="1"/>
  <c r="AD14" i="1" l="1"/>
  <c r="AC15" i="1"/>
  <c r="AX37" i="1"/>
  <c r="AU37" i="1"/>
  <c r="AQ37" i="1"/>
  <c r="AE37" i="1"/>
  <c r="AB22" i="1"/>
  <c r="AB21" i="1" s="1"/>
  <c r="AC21" i="1"/>
  <c r="AB29" i="1"/>
  <c r="AB28" i="1" s="1"/>
  <c r="AC28" i="1"/>
  <c r="H31" i="1" s="1"/>
  <c r="AW28" i="1" s="1"/>
  <c r="AB8" i="1"/>
  <c r="AB7" i="1" s="1"/>
  <c r="AC7" i="1"/>
  <c r="H25" i="1" s="1"/>
  <c r="AW7" i="1" s="1"/>
  <c r="AB50" i="1"/>
  <c r="AB49" i="1" s="1"/>
  <c r="AC49" i="1"/>
  <c r="H37" i="1" s="1"/>
  <c r="AW49" i="1" s="1"/>
  <c r="AB43" i="1"/>
  <c r="AB42" i="1" s="1"/>
  <c r="AC42" i="1"/>
  <c r="H35" i="1" s="1"/>
  <c r="AW42" i="1" s="1"/>
  <c r="H29" i="1" l="1"/>
  <c r="AW21" i="1" s="1"/>
  <c r="AX23" i="1" s="1"/>
  <c r="AB15" i="1"/>
  <c r="AB14" i="1" s="1"/>
  <c r="AC14" i="1"/>
  <c r="H27" i="1" s="1"/>
  <c r="AW14" i="1" s="1"/>
  <c r="AE51" i="1"/>
  <c r="AQ51" i="1"/>
  <c r="AE9" i="1"/>
  <c r="AQ9" i="1"/>
  <c r="AQ44" i="1"/>
  <c r="AE44" i="1"/>
  <c r="AE23" i="1"/>
  <c r="AQ23" i="1"/>
  <c r="AX51" i="1"/>
  <c r="AU51" i="1"/>
  <c r="AX30" i="1"/>
  <c r="AU30" i="1"/>
  <c r="AE30" i="1"/>
  <c r="AQ30" i="1"/>
  <c r="AX9" i="1"/>
  <c r="AU9" i="1"/>
  <c r="AX44" i="1"/>
  <c r="AU44" i="1"/>
  <c r="AU23" i="1"/>
  <c r="AX16" i="1" l="1"/>
  <c r="AU16" i="1"/>
  <c r="AQ16" i="1"/>
  <c r="AE16" i="1"/>
</calcChain>
</file>

<file path=xl/sharedStrings.xml><?xml version="1.0" encoding="utf-8"?>
<sst xmlns="http://schemas.openxmlformats.org/spreadsheetml/2006/main" count="249" uniqueCount="84">
  <si>
    <t>A=</t>
  </si>
  <si>
    <t>X1=</t>
  </si>
  <si>
    <t>X2=</t>
  </si>
  <si>
    <t>X3=</t>
  </si>
  <si>
    <t>A+C=</t>
  </si>
  <si>
    <t>C=</t>
  </si>
  <si>
    <t>X4=</t>
  </si>
  <si>
    <t>A+C+C=</t>
  </si>
  <si>
    <t>X5=</t>
  </si>
  <si>
    <t>C-A=</t>
  </si>
  <si>
    <t>X6=</t>
  </si>
  <si>
    <t>65536-X4=</t>
  </si>
  <si>
    <t>X7=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</si>
  <si>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</si>
  <si>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</si>
  <si>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</si>
  <si>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</si>
  <si>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</si>
  <si>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</si>
  <si>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</si>
  <si>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</si>
  <si>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</si>
  <si>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</si>
  <si>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</si>
  <si>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B1=</t>
  </si>
  <si>
    <t>.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</si>
  <si>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</si>
  <si>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</si>
  <si>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</si>
  <si>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</si>
  <si>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</si>
  <si>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</si>
  <si>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</si>
  <si>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</si>
  <si>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</si>
  <si>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</si>
  <si>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</si>
  <si>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</si>
  <si>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</si>
  <si>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</si>
  <si>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</si>
  <si>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B12=</t>
  </si>
  <si>
    <t>-B6=</t>
  </si>
  <si>
    <r>
      <t>B1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</si>
  <si>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B2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</si>
  <si>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+B2</t>
    </r>
    <r>
      <rPr>
        <vertAlign val="subscript"/>
        <sz val="12"/>
        <color theme="1"/>
        <rFont val="Calibri (Основной текст)"/>
        <charset val="204"/>
      </rPr>
      <t>(2)</t>
    </r>
  </si>
  <si>
    <t>(10)</t>
  </si>
  <si>
    <r>
      <t>X1</t>
    </r>
    <r>
      <rPr>
        <vertAlign val="subscript"/>
        <sz val="12"/>
        <color theme="1"/>
        <rFont val="Calibri (Основной текст)"/>
        <charset val="204"/>
      </rPr>
      <t>(10)</t>
    </r>
  </si>
  <si>
    <t>+</t>
  </si>
  <si>
    <r>
      <t>X2</t>
    </r>
    <r>
      <rPr>
        <vertAlign val="subscript"/>
        <sz val="12"/>
        <color theme="1"/>
        <rFont val="Calibri (Основной текст)"/>
        <charset val="204"/>
      </rPr>
      <t>(10)</t>
    </r>
  </si>
  <si>
    <r>
      <t>+B3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</si>
  <si>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+B7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</si>
  <si>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X7</t>
    </r>
    <r>
      <rPr>
        <vertAlign val="subscript"/>
        <sz val="12"/>
        <color theme="1"/>
        <rFont val="Calibri (Основной текст)"/>
        <charset val="204"/>
      </rPr>
      <t>(10)</t>
    </r>
  </si>
  <si>
    <r>
      <t>B7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</si>
  <si>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+B8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</si>
  <si>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B8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</si>
  <si>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+B9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</si>
  <si>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X3</t>
    </r>
    <r>
      <rPr>
        <vertAlign val="subscript"/>
        <sz val="12"/>
        <color theme="1"/>
        <rFont val="Calibri (Основной текст)"/>
        <charset val="204"/>
      </rPr>
      <t>(10)</t>
    </r>
  </si>
  <si>
    <r>
      <t>X8</t>
    </r>
    <r>
      <rPr>
        <vertAlign val="subscript"/>
        <sz val="12"/>
        <color theme="1"/>
        <rFont val="Calibri (Основной текст)"/>
        <charset val="204"/>
      </rPr>
      <t>(10)</t>
    </r>
  </si>
  <si>
    <r>
      <t>X9</t>
    </r>
    <r>
      <rPr>
        <vertAlign val="subscript"/>
        <sz val="12"/>
        <color theme="1"/>
        <rFont val="Calibri (Основной текст)"/>
        <charset val="204"/>
      </rPr>
      <t>(10)</t>
    </r>
  </si>
  <si>
    <r>
      <t>B11</t>
    </r>
    <r>
      <rPr>
        <vertAlign val="subscript"/>
        <sz val="12"/>
        <color theme="1"/>
        <rFont val="Calibri (Основной текст)"/>
        <charset val="204"/>
      </rPr>
      <t>(2)</t>
    </r>
  </si>
  <si>
    <r>
      <t>X11</t>
    </r>
    <r>
      <rPr>
        <vertAlign val="subscript"/>
        <sz val="12"/>
        <color theme="1"/>
        <rFont val="Calibri (Основной текст)"/>
        <charset val="204"/>
      </rPr>
      <t>(10)</t>
    </r>
  </si>
  <si>
    <t>PF=</t>
  </si>
  <si>
    <t>AF=</t>
  </si>
  <si>
    <t>ZF=</t>
  </si>
  <si>
    <t>SF=</t>
  </si>
  <si>
    <t>OF=</t>
  </si>
  <si>
    <t>CF=</t>
  </si>
  <si>
    <r>
      <t xml:space="preserve">    </t>
    </r>
    <r>
      <rPr>
        <sz val="12"/>
        <color theme="1"/>
        <rFont val="Calibri (Основной текст)"/>
        <charset val="204"/>
      </rPr>
      <t>=</t>
    </r>
  </si>
  <si>
    <r>
      <t xml:space="preserve">   </t>
    </r>
    <r>
      <rPr>
        <sz val="12"/>
        <color theme="1"/>
        <rFont val="Calibri (Основной текст)"/>
        <charset val="204"/>
      </rPr>
      <t>=</t>
    </r>
  </si>
  <si>
    <t xml:space="preserve">  =</t>
  </si>
  <si>
    <t>В результате сложения  двух положительных слагаемых получено положительное число. Результат выполнения операции верный и корректный</t>
  </si>
  <si>
    <t>В результате сложения двух положительных слагаемых получено отрицательное число. Результат выполнения некорректный, фиксируется переполнение</t>
  </si>
  <si>
    <t>В результате сложения положительного и отрицательного слагаемых получено положительное число. Результат выполнения операции верный и корректный. Происходит перенос из старшего разряда, перенос не учитывается</t>
  </si>
  <si>
    <t>В результатате сложения двух отрицательных слагаемых получено отрицательное число. Результат выполнения операции корректный</t>
  </si>
  <si>
    <t>В результатате сложения  двух отрицательных слагаемых получено положительное число. Результат выполнения операции неверный, фиксируется переполнение и перенос из старшего разряда</t>
  </si>
  <si>
    <t xml:space="preserve">В результатате сложения  положительного и отрицательного слагаемых получено отрицательное число. Результат выполнения операции корректный </t>
  </si>
  <si>
    <t>В результатате сложения  отрицательного и положительного слагаемых получено положительное число. Результат выполнения операции корректный, фиксируется перенос из старшего разряда</t>
  </si>
  <si>
    <t xml:space="preserve">(10) </t>
  </si>
  <si>
    <t>⇄</t>
  </si>
  <si>
    <t>Васильев Александр Дмитриевич</t>
  </si>
  <si>
    <t xml:space="preserve">5 вариант </t>
  </si>
  <si>
    <t xml:space="preserve">чет полож зеленый цвет на красс фоне </t>
  </si>
  <si>
    <t xml:space="preserve">Сцепки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</si>
</sst>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15"/>
      <color rgb="FF2C2D2E"/>
      <name val="Helvetica"/>
      <family val="2"/>
    </font>
    <font>
      <vertAlign val="subscript"/>
      <sz val="12"/>
      <color theme="1"/>
      <name val="Calibri (Основной текст)"/>
      <charset val="204"/>
    </font>
    <font>
      <sz val="12"/>
      <color rgb="FF000000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 (Основной текст)"/>
      <charset val="204"/>
    </font>
    <font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" fontId="0" fillId="0" borderId="0" xfId="0" applyNumberFormat="1" applyAlignment="1">
      <alignment horizontal="right"/>
    </xf>
    <xf numFmtId="49" fontId="4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quotePrefix="1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/>
    <xf numFmtId="0" fontId="0" fillId="5" borderId="1" xfId="0" applyFill="1" applyBorder="1" applyAlignment="1">
      <alignment horizontal="right"/>
    </xf>
    <xf numFmtId="0" fontId="0" fillId="6" borderId="8" xfId="0" applyFill="1" applyBorder="1" applyAlignment="1">
      <alignment horizontal="left"/>
    </xf>
    <xf numFmtId="0" fontId="0" fillId="6" borderId="8" xfId="0" applyFill="1" applyBorder="1"/>
    <xf numFmtId="0" fontId="0" fillId="6" borderId="8" xfId="0" applyFill="1" applyBorder="1" applyAlignment="1">
      <alignment horizontal="right"/>
    </xf>
    <xf numFmtId="0" fontId="0" fillId="6" borderId="9" xfId="0" applyFill="1" applyBorder="1" applyAlignment="1">
      <alignment horizontal="left"/>
    </xf>
    <xf numFmtId="0" fontId="0" fillId="7" borderId="0" xfId="0" applyFill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11" xfId="0" applyBorder="1"/>
    <xf numFmtId="0" fontId="0" fillId="5" borderId="11" xfId="0" applyFill="1" applyBorder="1" applyAlignment="1">
      <alignment horizontal="center"/>
    </xf>
    <xf numFmtId="0" fontId="0" fillId="2" borderId="12" xfId="0" applyFill="1" applyBorder="1"/>
    <xf numFmtId="49" fontId="0" fillId="4" borderId="13" xfId="0" applyNumberFormat="1" applyFill="1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2" borderId="14" xfId="0" applyNumberFormat="1" applyFill="1" applyBorder="1"/>
    <xf numFmtId="49" fontId="0" fillId="0" borderId="15" xfId="0" quotePrefix="1" applyNumberFormat="1" applyBorder="1"/>
    <xf numFmtId="49" fontId="0" fillId="0" borderId="16" xfId="0" applyNumberFormat="1" applyBorder="1"/>
    <xf numFmtId="0" fontId="0" fillId="0" borderId="13" xfId="0" applyBorder="1"/>
    <xf numFmtId="0" fontId="8" fillId="0" borderId="0" xfId="0" applyFont="1"/>
    <xf numFmtId="49" fontId="9" fillId="0" borderId="0" xfId="0" applyNumberFormat="1" applyFont="1"/>
    <xf numFmtId="0" fontId="6" fillId="0" borderId="0" xfId="0" applyFont="1"/>
    <xf numFmtId="0" fontId="0" fillId="0" borderId="14" xfId="0" applyBorder="1"/>
    <xf numFmtId="0" fontId="0" fillId="4" borderId="13" xfId="0" applyFill="1" applyBorder="1" applyAlignment="1">
      <alignment horizontal="right"/>
    </xf>
    <xf numFmtId="0" fontId="0" fillId="2" borderId="14" xfId="0" applyFill="1" applyBorder="1"/>
    <xf numFmtId="49" fontId="5" fillId="0" borderId="0" xfId="0" applyNumberFormat="1" applyFont="1"/>
    <xf numFmtId="49" fontId="7" fillId="0" borderId="0" xfId="0" applyNumberFormat="1" applyFont="1"/>
    <xf numFmtId="0" fontId="0" fillId="0" borderId="17" xfId="0" applyBorder="1"/>
    <xf numFmtId="0" fontId="0" fillId="0" borderId="18" xfId="0" applyBorder="1"/>
    <xf numFmtId="0" fontId="0" fillId="6" borderId="20" xfId="0" applyFill="1" applyBorder="1" applyAlignment="1">
      <alignment horizontal="left"/>
    </xf>
    <xf numFmtId="0" fontId="0" fillId="6" borderId="20" xfId="0" applyFill="1" applyBorder="1"/>
    <xf numFmtId="0" fontId="0" fillId="6" borderId="20" xfId="0" applyFill="1" applyBorder="1" applyAlignment="1">
      <alignment horizontal="right"/>
    </xf>
    <xf numFmtId="0" fontId="0" fillId="6" borderId="21" xfId="0" applyFill="1" applyBorder="1" applyAlignment="1">
      <alignment horizontal="left"/>
    </xf>
    <xf numFmtId="0" fontId="0" fillId="0" borderId="22" xfId="0" applyBorder="1"/>
    <xf numFmtId="0" fontId="0" fillId="3" borderId="1" xfId="0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Обычный" xfId="0" builtinId="0"/>
  </cellStyles>
  <dxfs count="12">
    <dxf>
      <font>
        <color theme="9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F1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336550</xdr:colOff>
      <xdr:row>18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FD756B-21EB-7F4A-44F1-820B0FA55376}"/>
            </a:ext>
          </a:extLst>
        </xdr:cNvPr>
        <xdr:cNvSpPr txBox="1"/>
      </xdr:nvSpPr>
      <xdr:spPr>
        <a:xfrm>
          <a:off x="9366250" y="371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1F6F-34EE-5A44-AFE3-7EF12E7C630A}">
  <sheetPr codeName="Лист1"/>
  <dimension ref="A1:BI51"/>
  <sheetViews>
    <sheetView tabSelected="1" zoomScaleNormal="100" workbookViewId="0">
      <selection activeCell="C2" sqref="C2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3.83203125" customWidth="1"/>
    <col min="5" max="5" width="6.5" customWidth="1"/>
    <col min="6" max="6" width="5.83203125" customWidth="1"/>
    <col min="7" max="25" width="3.5" customWidth="1"/>
    <col min="26" max="28" width="10.83203125" customWidth="1"/>
    <col min="29" max="47" width="3.5" customWidth="1"/>
    <col min="48" max="48" width="4.33203125" customWidth="1"/>
    <col min="49" max="49" width="12.1640625" bestFit="1" customWidth="1"/>
    <col min="51" max="51" width="4.5" customWidth="1"/>
    <col min="52" max="52" width="7.33203125" customWidth="1"/>
    <col min="53" max="53" width="5.5" customWidth="1"/>
    <col min="54" max="54" width="8" customWidth="1"/>
    <col min="56" max="56" width="43.5" customWidth="1"/>
  </cols>
  <sheetData>
    <row r="1" spans="1:61" x14ac:dyDescent="0.2">
      <c r="A1" s="1"/>
      <c r="B1" s="25" t="s">
        <v>0</v>
      </c>
      <c r="C1" s="16">
        <v>6667</v>
      </c>
      <c r="D1" s="1"/>
      <c r="E1" s="1"/>
      <c r="F1" s="1"/>
      <c r="G1" s="1"/>
      <c r="H1" s="1"/>
      <c r="I1" s="1"/>
      <c r="J1" s="1"/>
      <c r="K1" s="1"/>
      <c r="L1" t="s">
        <v>80</v>
      </c>
    </row>
    <row r="2" spans="1:61" x14ac:dyDescent="0.2">
      <c r="A2" s="1"/>
      <c r="B2" s="25" t="s">
        <v>5</v>
      </c>
      <c r="C2" s="16">
        <v>3333</v>
      </c>
      <c r="D2" s="1"/>
      <c r="E2" s="1"/>
      <c r="F2" s="1"/>
      <c r="G2" s="1"/>
      <c r="H2" s="1"/>
      <c r="I2" s="1"/>
      <c r="J2" s="1"/>
      <c r="K2" s="1"/>
      <c r="L2" t="s">
        <v>81</v>
      </c>
    </row>
    <row r="3" spans="1:61" x14ac:dyDescent="0.2">
      <c r="A3" s="1"/>
      <c r="B3" s="17"/>
      <c r="C3" s="17"/>
      <c r="D3" s="1"/>
      <c r="E3" s="1"/>
      <c r="F3" s="1"/>
      <c r="G3" s="1"/>
      <c r="H3" s="1"/>
      <c r="I3" s="1"/>
      <c r="J3" s="1"/>
      <c r="K3" s="1"/>
    </row>
    <row r="4" spans="1:61" ht="18" x14ac:dyDescent="0.25">
      <c r="A4" s="20" t="s">
        <v>1</v>
      </c>
      <c r="B4" s="52" t="s">
        <v>0</v>
      </c>
      <c r="C4" s="52">
        <f>C1</f>
        <v>6667</v>
      </c>
      <c r="D4" s="7"/>
      <c r="E4" s="18" t="s">
        <v>24</v>
      </c>
      <c r="F4" s="8"/>
      <c r="G4" s="6" t="str">
        <f>IF($C4&gt;0,MID(_xlfn.BASE($C4,2,16),COLUMN()-(COLUMN($G4)-1),1),MID(_xlfn.BASE(((2^16-1)+$C4)+1,2,16),COLUMN()-(COLUMN($C4)-1),1))</f>
        <v>0</v>
      </c>
      <c r="H4" s="6" t="str">
        <f t="shared" ref="G4:J9" si="0">IF($C4&gt;0,MID(_xlfn.BASE($C4,2,16),COLUMN()-(COLUMN($G4)-1),1),MID(_xlfn.BASE(((2^16-1)+$C4)+1,2,16),COLUMN()-(COLUMN($C4)-1),1))</f>
        <v>0</v>
      </c>
      <c r="I4" s="6" t="str">
        <f t="shared" si="0"/>
        <v>0</v>
      </c>
      <c r="J4" s="6" t="str">
        <f t="shared" si="0"/>
        <v>1</v>
      </c>
      <c r="K4" s="6" t="s">
        <v>25</v>
      </c>
      <c r="L4" s="6" t="str">
        <f t="shared" ref="L4:O9" si="1">IF($C4&gt;0,MID(_xlfn.BASE($C4,2,16),COLUMN()-(COLUMN($G4)),1),MID(_xlfn.BASE(((2^16-1)+$C4)+1,2,16),COLUMN()-(COLUMN($G4)-1),1))</f>
        <v>1</v>
      </c>
      <c r="M4" s="6" t="str">
        <f t="shared" si="1"/>
        <v>0</v>
      </c>
      <c r="N4" s="6" t="str">
        <f t="shared" si="1"/>
        <v>1</v>
      </c>
      <c r="O4" s="6" t="str">
        <f t="shared" si="1"/>
        <v>0</v>
      </c>
      <c r="P4" s="6" t="s">
        <v>25</v>
      </c>
      <c r="Q4" s="6" t="str">
        <f t="shared" ref="Q4:T9" si="2">IF($C4&gt;0,MID(_xlfn.BASE($C4,2,16),COLUMN()-(COLUMN($G4)+1),1),MID(_xlfn.BASE(((2^16-1)+$C4)+1,2,16),COLUMN()-(COLUMN($G4)-1),1))</f>
        <v>0</v>
      </c>
      <c r="R4" s="6" t="str">
        <f t="shared" si="2"/>
        <v>0</v>
      </c>
      <c r="S4" s="6" t="str">
        <f t="shared" si="2"/>
        <v>0</v>
      </c>
      <c r="T4" s="6" t="str">
        <f t="shared" si="2"/>
        <v>0</v>
      </c>
      <c r="U4" s="6" t="s">
        <v>25</v>
      </c>
      <c r="V4" s="6" t="str">
        <f t="shared" ref="V4:Y9" si="3">IF($C4&gt;0,MID(_xlfn.BASE($C4,2,16),COLUMN()-(COLUMN($G4)+2),1),MID(_xlfn.BASE(((2^16-1)+$C4)+1,2,16),COLUMN()-(COLUMN($G4)-1),1))</f>
        <v>1</v>
      </c>
      <c r="W4" s="6" t="str">
        <f t="shared" si="3"/>
        <v>0</v>
      </c>
      <c r="X4" s="6" t="str">
        <f t="shared" si="3"/>
        <v>1</v>
      </c>
      <c r="Y4" s="6" t="str">
        <f t="shared" si="3"/>
        <v>1</v>
      </c>
      <c r="AA4" s="26" t="s">
        <v>43</v>
      </c>
      <c r="AB4" s="27"/>
      <c r="AC4" s="9" t="str">
        <f>G4</f>
        <v>0</v>
      </c>
      <c r="AD4" s="9" t="str">
        <f>H4</f>
        <v>0</v>
      </c>
      <c r="AE4" s="9" t="str">
        <f>I4</f>
        <v>0</v>
      </c>
      <c r="AF4" s="9" t="str">
        <f>J4</f>
        <v>1</v>
      </c>
      <c r="AG4" s="9" t="s">
        <v>25</v>
      </c>
      <c r="AH4" s="9" t="str">
        <f>L4</f>
        <v>1</v>
      </c>
      <c r="AI4" s="9" t="str">
        <f>M4</f>
        <v>0</v>
      </c>
      <c r="AJ4" s="9" t="str">
        <f>N4</f>
        <v>1</v>
      </c>
      <c r="AK4" s="9" t="str">
        <f>O4</f>
        <v>0</v>
      </c>
      <c r="AL4" s="9" t="s">
        <v>25</v>
      </c>
      <c r="AM4" s="9" t="str">
        <f>Q4</f>
        <v>0</v>
      </c>
      <c r="AN4" s="9" t="str">
        <f>R4</f>
        <v>0</v>
      </c>
      <c r="AO4" s="9" t="str">
        <f>S4</f>
        <v>0</v>
      </c>
      <c r="AP4" s="9" t="str">
        <f>T4</f>
        <v>0</v>
      </c>
      <c r="AQ4" s="9" t="s">
        <v>25</v>
      </c>
      <c r="AR4" s="9" t="str">
        <f>V4</f>
        <v>1</v>
      </c>
      <c r="AS4" s="9" t="str">
        <f>W4</f>
        <v>0</v>
      </c>
      <c r="AT4" s="9" t="str">
        <f>X4</f>
        <v>1</v>
      </c>
      <c r="AU4" s="9" t="str">
        <f>Y4</f>
        <v>1</v>
      </c>
      <c r="AV4" s="27"/>
      <c r="AW4" s="27"/>
      <c r="AX4" s="27"/>
      <c r="AY4" s="27"/>
      <c r="AZ4" s="28" t="s">
        <v>47</v>
      </c>
      <c r="BA4" s="27"/>
      <c r="BB4" s="29">
        <f>C4</f>
        <v>6667</v>
      </c>
      <c r="BD4" s="62" t="s">
        <v>71</v>
      </c>
      <c r="BG4">
        <v>0</v>
      </c>
      <c r="BH4">
        <v>1</v>
      </c>
      <c r="BI4">
        <f>BH4*AU7</f>
        <v>0</v>
      </c>
    </row>
    <row r="5" spans="1:61" ht="18" x14ac:dyDescent="0.25">
      <c r="A5" s="20" t="s">
        <v>2</v>
      </c>
      <c r="B5" s="52" t="s">
        <v>5</v>
      </c>
      <c r="C5" s="53">
        <f>C2</f>
        <v>3333</v>
      </c>
      <c r="D5" s="6"/>
      <c r="E5" s="18" t="s">
        <v>26</v>
      </c>
      <c r="F5" s="8"/>
      <c r="G5" s="6" t="str">
        <f t="shared" si="0"/>
        <v>0</v>
      </c>
      <c r="H5" s="6" t="str">
        <f t="shared" si="0"/>
        <v>0</v>
      </c>
      <c r="I5" s="6" t="str">
        <f t="shared" si="0"/>
        <v>0</v>
      </c>
      <c r="J5" s="6" t="str">
        <f t="shared" si="0"/>
        <v>0</v>
      </c>
      <c r="K5" s="6" t="s">
        <v>25</v>
      </c>
      <c r="L5" s="6" t="str">
        <f t="shared" si="1"/>
        <v>1</v>
      </c>
      <c r="M5" s="6" t="str">
        <f t="shared" si="1"/>
        <v>1</v>
      </c>
      <c r="N5" s="6" t="str">
        <f t="shared" si="1"/>
        <v>0</v>
      </c>
      <c r="O5" s="6" t="str">
        <f t="shared" si="1"/>
        <v>1</v>
      </c>
      <c r="P5" s="6" t="s">
        <v>25</v>
      </c>
      <c r="Q5" s="6" t="str">
        <f t="shared" si="2"/>
        <v>0</v>
      </c>
      <c r="R5" s="6" t="str">
        <f t="shared" si="2"/>
        <v>0</v>
      </c>
      <c r="S5" s="6" t="str">
        <f t="shared" si="2"/>
        <v>0</v>
      </c>
      <c r="T5" s="6" t="str">
        <f t="shared" si="2"/>
        <v>0</v>
      </c>
      <c r="U5" s="6" t="s">
        <v>25</v>
      </c>
      <c r="V5" s="6" t="str">
        <f t="shared" si="3"/>
        <v>0</v>
      </c>
      <c r="W5" s="6" t="str">
        <f t="shared" si="3"/>
        <v>1</v>
      </c>
      <c r="X5" s="6" t="str">
        <f t="shared" si="3"/>
        <v>0</v>
      </c>
      <c r="Y5" s="6" t="str">
        <f t="shared" si="3"/>
        <v>1</v>
      </c>
      <c r="AA5" s="30" t="s">
        <v>45</v>
      </c>
      <c r="AC5" s="10" t="str">
        <f>G5</f>
        <v>0</v>
      </c>
      <c r="AD5" s="10" t="str">
        <f t="shared" ref="AD5:AF5" si="4">H5</f>
        <v>0</v>
      </c>
      <c r="AE5" s="10" t="str">
        <f>I5</f>
        <v>0</v>
      </c>
      <c r="AF5" s="10" t="str">
        <f t="shared" si="4"/>
        <v>0</v>
      </c>
      <c r="AG5" s="10" t="s">
        <v>25</v>
      </c>
      <c r="AH5" s="10" t="str">
        <f>L5</f>
        <v>1</v>
      </c>
      <c r="AI5" s="10" t="str">
        <f t="shared" ref="AI5:AK5" si="5">M5</f>
        <v>1</v>
      </c>
      <c r="AJ5" s="10" t="str">
        <f t="shared" si="5"/>
        <v>0</v>
      </c>
      <c r="AK5" s="10" t="str">
        <f t="shared" si="5"/>
        <v>1</v>
      </c>
      <c r="AL5" s="10" t="s">
        <v>25</v>
      </c>
      <c r="AM5" s="10" t="str">
        <f>Q5</f>
        <v>0</v>
      </c>
      <c r="AN5" s="10" t="str">
        <f t="shared" ref="AN5:AP5" si="6">R5</f>
        <v>0</v>
      </c>
      <c r="AO5" s="10" t="str">
        <f t="shared" si="6"/>
        <v>0</v>
      </c>
      <c r="AP5" s="10" t="str">
        <f t="shared" si="6"/>
        <v>0</v>
      </c>
      <c r="AQ5" s="10" t="s">
        <v>25</v>
      </c>
      <c r="AR5" s="10" t="str">
        <f>V5</f>
        <v>0</v>
      </c>
      <c r="AS5" s="10" t="str">
        <f t="shared" ref="AS5:AU5" si="7">W5</f>
        <v>1</v>
      </c>
      <c r="AT5" s="10" t="str">
        <f t="shared" si="7"/>
        <v>0</v>
      </c>
      <c r="AU5" s="10" t="str">
        <f t="shared" si="7"/>
        <v>1</v>
      </c>
      <c r="AY5" s="31" t="s">
        <v>48</v>
      </c>
      <c r="AZ5" s="32" t="s">
        <v>49</v>
      </c>
      <c r="BB5" s="33">
        <f>C5</f>
        <v>3333</v>
      </c>
      <c r="BD5" s="63"/>
      <c r="BG5">
        <v>1</v>
      </c>
      <c r="BH5">
        <f>BH4*2</f>
        <v>2</v>
      </c>
    </row>
    <row r="6" spans="1:61" ht="17" thickBot="1" x14ac:dyDescent="0.25">
      <c r="A6" s="20" t="s">
        <v>3</v>
      </c>
      <c r="B6" s="52" t="s">
        <v>4</v>
      </c>
      <c r="C6" s="52">
        <f>C4+C5</f>
        <v>10000</v>
      </c>
      <c r="D6" s="6"/>
      <c r="E6" s="18" t="s">
        <v>27</v>
      </c>
      <c r="F6" s="8"/>
      <c r="G6" s="6" t="str">
        <f t="shared" si="0"/>
        <v>0</v>
      </c>
      <c r="H6" s="6" t="str">
        <f t="shared" si="0"/>
        <v>0</v>
      </c>
      <c r="I6" s="6" t="str">
        <f t="shared" si="0"/>
        <v>1</v>
      </c>
      <c r="J6" s="6" t="str">
        <f t="shared" si="0"/>
        <v>0</v>
      </c>
      <c r="K6" s="6" t="s">
        <v>25</v>
      </c>
      <c r="L6" s="6" t="str">
        <f t="shared" si="1"/>
        <v>0</v>
      </c>
      <c r="M6" s="6" t="str">
        <f t="shared" si="1"/>
        <v>1</v>
      </c>
      <c r="N6" s="6" t="str">
        <f t="shared" si="1"/>
        <v>1</v>
      </c>
      <c r="O6" s="6" t="str">
        <f t="shared" si="1"/>
        <v>1</v>
      </c>
      <c r="P6" s="6" t="s">
        <v>25</v>
      </c>
      <c r="Q6" s="6" t="str">
        <f t="shared" si="2"/>
        <v>0</v>
      </c>
      <c r="R6" s="6" t="str">
        <f t="shared" si="2"/>
        <v>0</v>
      </c>
      <c r="S6" s="6" t="str">
        <f t="shared" si="2"/>
        <v>0</v>
      </c>
      <c r="T6" s="6" t="str">
        <f t="shared" si="2"/>
        <v>1</v>
      </c>
      <c r="U6" s="6" t="s">
        <v>25</v>
      </c>
      <c r="V6" s="6" t="str">
        <f t="shared" si="3"/>
        <v>0</v>
      </c>
      <c r="W6" s="6" t="str">
        <f t="shared" si="3"/>
        <v>0</v>
      </c>
      <c r="X6" s="6" t="str">
        <f t="shared" si="3"/>
        <v>0</v>
      </c>
      <c r="Y6" s="6" t="str">
        <f t="shared" si="3"/>
        <v>0</v>
      </c>
      <c r="AA6" s="34"/>
      <c r="AB6" s="12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4"/>
      <c r="AO6" s="14"/>
      <c r="AP6" s="14"/>
      <c r="AQ6" s="14"/>
      <c r="AR6" s="14"/>
      <c r="AS6" s="14"/>
      <c r="AT6" s="14"/>
      <c r="AU6" s="14"/>
      <c r="AX6" s="5"/>
      <c r="AZ6" s="11"/>
      <c r="BA6" s="12"/>
      <c r="BB6" s="35"/>
      <c r="BD6" s="63"/>
      <c r="BG6">
        <v>2</v>
      </c>
      <c r="BH6">
        <f t="shared" ref="BH6:BH24" si="8">BH5*2</f>
        <v>4</v>
      </c>
    </row>
    <row r="7" spans="1:61" ht="19" thickTop="1" x14ac:dyDescent="0.25">
      <c r="A7" s="20" t="s">
        <v>6</v>
      </c>
      <c r="B7" s="52" t="s">
        <v>7</v>
      </c>
      <c r="C7" s="52">
        <f>C6+C5</f>
        <v>13333</v>
      </c>
      <c r="D7" s="6"/>
      <c r="E7" s="18" t="s">
        <v>28</v>
      </c>
      <c r="F7" s="8"/>
      <c r="G7" s="6" t="str">
        <f t="shared" si="0"/>
        <v>0</v>
      </c>
      <c r="H7" s="6" t="str">
        <f t="shared" si="0"/>
        <v>0</v>
      </c>
      <c r="I7" s="6" t="str">
        <f t="shared" si="0"/>
        <v>1</v>
      </c>
      <c r="J7" s="6" t="str">
        <f t="shared" si="0"/>
        <v>1</v>
      </c>
      <c r="K7" s="6" t="s">
        <v>25</v>
      </c>
      <c r="L7" s="6" t="str">
        <f t="shared" si="1"/>
        <v>0</v>
      </c>
      <c r="M7" s="6" t="str">
        <f t="shared" si="1"/>
        <v>1</v>
      </c>
      <c r="N7" s="6" t="str">
        <f t="shared" si="1"/>
        <v>0</v>
      </c>
      <c r="O7" s="6" t="str">
        <f t="shared" si="1"/>
        <v>0</v>
      </c>
      <c r="P7" s="6" t="s">
        <v>25</v>
      </c>
      <c r="Q7" s="6" t="str">
        <f t="shared" si="2"/>
        <v>0</v>
      </c>
      <c r="R7" s="6" t="str">
        <f t="shared" si="2"/>
        <v>0</v>
      </c>
      <c r="S7" s="6" t="str">
        <f t="shared" si="2"/>
        <v>0</v>
      </c>
      <c r="T7" s="6" t="str">
        <f t="shared" si="2"/>
        <v>1</v>
      </c>
      <c r="U7" s="6" t="s">
        <v>25</v>
      </c>
      <c r="V7" s="6" t="str">
        <f t="shared" si="3"/>
        <v>0</v>
      </c>
      <c r="W7" s="6" t="str">
        <f t="shared" si="3"/>
        <v>1</v>
      </c>
      <c r="X7" s="6" t="str">
        <f t="shared" si="3"/>
        <v>0</v>
      </c>
      <c r="Y7" s="6" t="str">
        <f t="shared" si="3"/>
        <v>1</v>
      </c>
      <c r="AA7" s="36"/>
      <c r="AB7">
        <f t="shared" ref="AB7" si="9">IF(OR(AB8=1,AB8=3),1,0)</f>
        <v>0</v>
      </c>
      <c r="AC7">
        <f t="shared" ref="AC7" si="10">IF(OR(AC8=1,AC8=3),1,0)</f>
        <v>0</v>
      </c>
      <c r="AD7">
        <f t="shared" ref="AD7" si="11">IF(OR(AD8=1,AD8=3),1,0)</f>
        <v>0</v>
      </c>
      <c r="AE7">
        <f t="shared" ref="AE7" si="12">IF(OR(AE8=1,AE8=3),1,0)</f>
        <v>1</v>
      </c>
      <c r="AF7">
        <f>IF(OR(AF8=1,AF8=3),1,0)</f>
        <v>0</v>
      </c>
      <c r="AG7" t="s">
        <v>25</v>
      </c>
      <c r="AH7">
        <f t="shared" ref="AH7" si="13">IF(OR(AH8=1,AH8=3),1,0)</f>
        <v>0</v>
      </c>
      <c r="AI7">
        <f t="shared" ref="AI7" si="14">IF(OR(AI8=1,AI8=3),1,0)</f>
        <v>1</v>
      </c>
      <c r="AJ7">
        <f t="shared" ref="AJ7" si="15">IF(OR(AJ8=1,AJ8=3),1,0)</f>
        <v>1</v>
      </c>
      <c r="AK7">
        <f>IF(OR(AK8=1,AK8=3),1,0)</f>
        <v>1</v>
      </c>
      <c r="AL7" t="s">
        <v>25</v>
      </c>
      <c r="AM7">
        <f t="shared" ref="AM7" si="16">IF(OR(AM8=1,AM8=3),1,0)</f>
        <v>0</v>
      </c>
      <c r="AN7">
        <f t="shared" ref="AN7" si="17">IF(OR(AN8=1,AN8=3),1,0)</f>
        <v>0</v>
      </c>
      <c r="AO7">
        <f t="shared" ref="AO7" si="18">IF(OR(AO8=1,AO8=3),1,0)</f>
        <v>0</v>
      </c>
      <c r="AP7">
        <f>IF(OR(AP8=1,AP8=3),1,0)</f>
        <v>1</v>
      </c>
      <c r="AQ7" t="s">
        <v>25</v>
      </c>
      <c r="AR7">
        <f>IF(OR(AR8=1,AR8=3),1,0)</f>
        <v>0</v>
      </c>
      <c r="AS7">
        <f t="shared" ref="AS7" si="19">IF(OR(AS8=1,AS8=3),1,0)</f>
        <v>0</v>
      </c>
      <c r="AT7">
        <f>IF(OR(AT8=1,AT8=3),1,0)</f>
        <v>0</v>
      </c>
      <c r="AU7">
        <f>IF(OR(AU8=1,AU8=3),1,0)</f>
        <v>0</v>
      </c>
      <c r="AV7" s="4" t="s">
        <v>69</v>
      </c>
      <c r="AW7" s="37">
        <f>IF(AC7=0,_xlfn.DECIMAL(H25,2),-1*(2^16-_xlfn.DECIMAL(H25,2)))</f>
        <v>10000</v>
      </c>
      <c r="AX7" s="38" t="s">
        <v>78</v>
      </c>
      <c r="AY7" t="s">
        <v>79</v>
      </c>
      <c r="BB7" s="33">
        <f>BB4+BB5</f>
        <v>10000</v>
      </c>
      <c r="BC7" s="4"/>
      <c r="BD7" s="64"/>
      <c r="BG7">
        <v>3</v>
      </c>
      <c r="BH7">
        <f t="shared" si="8"/>
        <v>8</v>
      </c>
    </row>
    <row r="8" spans="1:61" x14ac:dyDescent="0.2">
      <c r="A8" s="20" t="s">
        <v>8</v>
      </c>
      <c r="B8" s="52" t="s">
        <v>9</v>
      </c>
      <c r="C8" s="52">
        <f>C5-C4</f>
        <v>-3334</v>
      </c>
      <c r="D8" s="6"/>
      <c r="E8" s="18" t="s">
        <v>29</v>
      </c>
      <c r="F8" s="8"/>
      <c r="G8" s="6" t="str">
        <f t="shared" si="0"/>
        <v>0</v>
      </c>
      <c r="H8" s="6" t="str">
        <f t="shared" si="0"/>
        <v>0</v>
      </c>
      <c r="I8" s="6" t="str">
        <f t="shared" si="0"/>
        <v>1</v>
      </c>
      <c r="J8" s="6" t="str">
        <f t="shared" si="0"/>
        <v>0</v>
      </c>
      <c r="K8" s="6" t="s">
        <v>25</v>
      </c>
      <c r="L8" s="6" t="str">
        <f t="shared" si="1"/>
        <v>0</v>
      </c>
      <c r="M8" s="6" t="str">
        <f t="shared" si="1"/>
        <v>1</v>
      </c>
      <c r="N8" s="6" t="str">
        <f t="shared" si="1"/>
        <v>0</v>
      </c>
      <c r="O8" s="6" t="str">
        <f t="shared" si="1"/>
        <v>1</v>
      </c>
      <c r="P8" s="6" t="s">
        <v>25</v>
      </c>
      <c r="Q8" s="6" t="str">
        <f t="shared" si="2"/>
        <v>1</v>
      </c>
      <c r="R8" s="6" t="str">
        <f t="shared" si="2"/>
        <v>1</v>
      </c>
      <c r="S8" s="6" t="str">
        <f t="shared" si="2"/>
        <v>1</v>
      </c>
      <c r="T8" s="6" t="str">
        <f t="shared" si="2"/>
        <v>0</v>
      </c>
      <c r="U8" s="6" t="s">
        <v>25</v>
      </c>
      <c r="V8" s="6" t="str">
        <f t="shared" si="3"/>
        <v>0</v>
      </c>
      <c r="W8" s="6" t="str">
        <f t="shared" si="3"/>
        <v/>
      </c>
      <c r="X8" s="6" t="str">
        <f t="shared" si="3"/>
        <v/>
      </c>
      <c r="Y8" s="6" t="str">
        <f t="shared" si="3"/>
        <v/>
      </c>
      <c r="AA8" s="36"/>
      <c r="AB8" s="39">
        <f t="shared" ref="AB8:AD8" si="20">AB4+AB5+IF(AC8&gt;1,1,0)</f>
        <v>0</v>
      </c>
      <c r="AC8" s="39">
        <f t="shared" si="20"/>
        <v>0</v>
      </c>
      <c r="AD8" s="39">
        <f t="shared" si="20"/>
        <v>0</v>
      </c>
      <c r="AE8" s="39">
        <f>AE4+AE5+IF(AF8&gt;1,1,0)</f>
        <v>1</v>
      </c>
      <c r="AF8" s="39">
        <f>AF4+AF5+IF(AH8&gt;1,1,0)</f>
        <v>2</v>
      </c>
      <c r="AG8" s="39"/>
      <c r="AH8" s="39">
        <f t="shared" ref="AH8:AI8" si="21">AH4+AH5+IF(AI8&gt;1,1,0)</f>
        <v>2</v>
      </c>
      <c r="AI8" s="39">
        <f t="shared" si="21"/>
        <v>1</v>
      </c>
      <c r="AJ8" s="39">
        <f>AJ4+AJ5+IF(AK8&gt;1,1,0)</f>
        <v>1</v>
      </c>
      <c r="AK8" s="39">
        <f>AK4+AK5+IF(AM8&gt;1,1,0)</f>
        <v>1</v>
      </c>
      <c r="AL8" s="39"/>
      <c r="AM8" s="39">
        <f t="shared" ref="AM8:AN8" si="22">AM4+AM5+IF(AN8&gt;1,1,0)</f>
        <v>0</v>
      </c>
      <c r="AN8" s="39">
        <f t="shared" si="22"/>
        <v>0</v>
      </c>
      <c r="AO8" s="39">
        <f>AO4+AO5+IF(AP8&gt;1,1,0)</f>
        <v>0</v>
      </c>
      <c r="AP8" s="39">
        <f>AP4+AP5+IF(AR8&gt;1,1,0)</f>
        <v>1</v>
      </c>
      <c r="AQ8" s="39"/>
      <c r="AR8" s="39">
        <f>AR4+AR5+IF(AS8&gt;1,1,0)</f>
        <v>2</v>
      </c>
      <c r="AS8" s="39">
        <f t="shared" ref="AS8" si="23">AS4+AS5+IF(AT8&gt;1,1,0)</f>
        <v>2</v>
      </c>
      <c r="AT8" s="39">
        <f>AT4+AT5+IF(AU8&gt;1,1,0)</f>
        <v>2</v>
      </c>
      <c r="AU8" s="39">
        <f>AU4+AU5</f>
        <v>2</v>
      </c>
      <c r="BB8" s="40"/>
      <c r="BG8">
        <v>4</v>
      </c>
      <c r="BH8">
        <f t="shared" si="8"/>
        <v>16</v>
      </c>
    </row>
    <row r="9" spans="1:61" x14ac:dyDescent="0.2">
      <c r="A9" s="20" t="s">
        <v>10</v>
      </c>
      <c r="B9" s="52" t="s">
        <v>11</v>
      </c>
      <c r="C9" s="52">
        <f>65536-C7</f>
        <v>52203</v>
      </c>
      <c r="D9" s="6"/>
      <c r="E9" s="18" t="s">
        <v>30</v>
      </c>
      <c r="F9" s="8"/>
      <c r="G9" s="6" t="str">
        <f t="shared" si="0"/>
        <v>1</v>
      </c>
      <c r="H9" s="6" t="str">
        <f t="shared" si="0"/>
        <v>1</v>
      </c>
      <c r="I9" s="6" t="str">
        <f t="shared" si="0"/>
        <v>0</v>
      </c>
      <c r="J9" s="6" t="str">
        <f t="shared" si="0"/>
        <v>0</v>
      </c>
      <c r="K9" s="6" t="s">
        <v>25</v>
      </c>
      <c r="L9" s="6" t="str">
        <f t="shared" si="1"/>
        <v>1</v>
      </c>
      <c r="M9" s="6" t="str">
        <f t="shared" si="1"/>
        <v>0</v>
      </c>
      <c r="N9" s="6" t="str">
        <f t="shared" si="1"/>
        <v>1</v>
      </c>
      <c r="O9" s="6" t="str">
        <f t="shared" si="1"/>
        <v>1</v>
      </c>
      <c r="P9" s="6" t="s">
        <v>25</v>
      </c>
      <c r="Q9" s="6" t="str">
        <f t="shared" si="2"/>
        <v>1</v>
      </c>
      <c r="R9" s="6" t="str">
        <f t="shared" si="2"/>
        <v>1</v>
      </c>
      <c r="S9" s="6" t="str">
        <f t="shared" si="2"/>
        <v>1</v>
      </c>
      <c r="T9" s="6" t="str">
        <f t="shared" si="2"/>
        <v>0</v>
      </c>
      <c r="U9" s="6" t="s">
        <v>25</v>
      </c>
      <c r="V9" s="6" t="str">
        <f t="shared" si="3"/>
        <v>1</v>
      </c>
      <c r="W9" s="6" t="str">
        <f t="shared" si="3"/>
        <v>0</v>
      </c>
      <c r="X9" s="6" t="str">
        <f t="shared" si="3"/>
        <v>1</v>
      </c>
      <c r="Y9" s="6" t="str">
        <f t="shared" si="3"/>
        <v>1</v>
      </c>
      <c r="AA9" s="36"/>
      <c r="AC9" s="57" t="s">
        <v>67</v>
      </c>
      <c r="AD9" s="58"/>
      <c r="AE9" s="21">
        <f>IF(AB7=1,1,0)</f>
        <v>0</v>
      </c>
      <c r="AF9" s="22"/>
      <c r="AG9" s="58" t="s">
        <v>62</v>
      </c>
      <c r="AH9" s="58"/>
      <c r="AI9" s="21">
        <f>IF(MOD(SUM(AM7,AN7,AO7,AP7,AR7,AS7,AT7,AU7),2)=1,0,1)</f>
        <v>0</v>
      </c>
      <c r="AJ9" s="22"/>
      <c r="AK9" s="58" t="s">
        <v>63</v>
      </c>
      <c r="AL9" s="58"/>
      <c r="AM9" s="21">
        <f>IF(AR8=2,1,0)</f>
        <v>1</v>
      </c>
      <c r="AN9" s="22"/>
      <c r="AO9" s="58" t="s">
        <v>64</v>
      </c>
      <c r="AP9" s="58"/>
      <c r="AQ9" s="21">
        <f>IF(SUM(AB7:AU7)=0,1,0)</f>
        <v>0</v>
      </c>
      <c r="AR9" s="22"/>
      <c r="AS9" s="58" t="s">
        <v>65</v>
      </c>
      <c r="AT9" s="58"/>
      <c r="AU9" s="22">
        <f>AC7</f>
        <v>0</v>
      </c>
      <c r="AV9" s="22"/>
      <c r="AW9" s="23" t="s">
        <v>66</v>
      </c>
      <c r="AX9" s="24">
        <f>IF(AW7&lt;&gt;BB7,1,0)</f>
        <v>0</v>
      </c>
      <c r="BB9" s="40"/>
      <c r="BG9">
        <v>5</v>
      </c>
      <c r="BH9">
        <f t="shared" si="8"/>
        <v>32</v>
      </c>
    </row>
    <row r="10" spans="1:61" x14ac:dyDescent="0.2">
      <c r="A10" s="20" t="s">
        <v>12</v>
      </c>
      <c r="B10" s="54" t="s">
        <v>13</v>
      </c>
      <c r="C10" s="53">
        <f t="shared" ref="C10:C15" si="24">-C4</f>
        <v>-6667</v>
      </c>
      <c r="D10" s="6"/>
      <c r="E10" s="18" t="s">
        <v>31</v>
      </c>
      <c r="F10" s="19" t="s">
        <v>32</v>
      </c>
      <c r="G10" s="6" t="str">
        <f t="shared" ref="G10:J15" si="25">MID(_xlfn.BASE(((2^16-1)+$C10)+1,2,16),COLUMN()-(COLUMN($G10)-1),1)</f>
        <v>1</v>
      </c>
      <c r="H10" s="6" t="str">
        <f t="shared" si="25"/>
        <v>1</v>
      </c>
      <c r="I10" s="6" t="str">
        <f t="shared" si="25"/>
        <v>1</v>
      </c>
      <c r="J10" s="6" t="str">
        <f t="shared" si="25"/>
        <v>0</v>
      </c>
      <c r="K10" s="6" t="s">
        <v>25</v>
      </c>
      <c r="L10" s="6" t="str">
        <f t="shared" ref="L10:O15" si="26">MID(_xlfn.BASE(((2^16-1)+$C10)+1,2,16),COLUMN()-(COLUMN($G10)),1)</f>
        <v>0</v>
      </c>
      <c r="M10" s="6" t="str">
        <f t="shared" si="26"/>
        <v>1</v>
      </c>
      <c r="N10" s="6" t="str">
        <f t="shared" si="26"/>
        <v>0</v>
      </c>
      <c r="O10" s="6" t="str">
        <f t="shared" si="26"/>
        <v>1</v>
      </c>
      <c r="P10" s="6" t="s">
        <v>25</v>
      </c>
      <c r="Q10" s="6" t="str">
        <f t="shared" ref="Q10:T15" si="27">MID(_xlfn.BASE(((2^16-1)+$C10)+1,2,16),COLUMN()-(COLUMN($G10)+1),1)</f>
        <v>1</v>
      </c>
      <c r="R10" s="6" t="str">
        <f t="shared" si="27"/>
        <v>1</v>
      </c>
      <c r="S10" s="6" t="str">
        <f t="shared" si="27"/>
        <v>1</v>
      </c>
      <c r="T10" s="6" t="str">
        <f t="shared" si="27"/>
        <v>1</v>
      </c>
      <c r="U10" s="6" t="s">
        <v>25</v>
      </c>
      <c r="V10" s="6" t="str">
        <f t="shared" ref="V10:Y15" si="28">MID(_xlfn.BASE(((2^16-1)+$C10)+1,2,16),COLUMN()-(COLUMN($G10)+2),1)</f>
        <v>0</v>
      </c>
      <c r="W10" s="6" t="str">
        <f t="shared" si="28"/>
        <v>1</v>
      </c>
      <c r="X10" s="6" t="str">
        <f t="shared" si="28"/>
        <v>0</v>
      </c>
      <c r="Y10" s="6" t="str">
        <f t="shared" si="28"/>
        <v>1</v>
      </c>
      <c r="AA10" s="36"/>
      <c r="BB10" s="40"/>
      <c r="BG10">
        <v>6</v>
      </c>
      <c r="BH10">
        <f t="shared" si="8"/>
        <v>64</v>
      </c>
    </row>
    <row r="11" spans="1:61" ht="18" customHeight="1" x14ac:dyDescent="0.25">
      <c r="A11" s="20" t="s">
        <v>14</v>
      </c>
      <c r="B11" s="54" t="s">
        <v>15</v>
      </c>
      <c r="C11" s="52">
        <f t="shared" si="24"/>
        <v>-3333</v>
      </c>
      <c r="D11" s="6"/>
      <c r="E11" s="18" t="s">
        <v>33</v>
      </c>
      <c r="F11" s="19" t="s">
        <v>34</v>
      </c>
      <c r="G11" s="6" t="str">
        <f t="shared" si="25"/>
        <v>1</v>
      </c>
      <c r="H11" s="6" t="str">
        <f t="shared" si="25"/>
        <v>1</v>
      </c>
      <c r="I11" s="6" t="str">
        <f t="shared" si="25"/>
        <v>1</v>
      </c>
      <c r="J11" s="6" t="str">
        <f t="shared" si="25"/>
        <v>1</v>
      </c>
      <c r="K11" s="6" t="s">
        <v>25</v>
      </c>
      <c r="L11" s="6" t="str">
        <f t="shared" si="26"/>
        <v>0</v>
      </c>
      <c r="M11" s="6" t="str">
        <f t="shared" si="26"/>
        <v>0</v>
      </c>
      <c r="N11" s="6" t="str">
        <f t="shared" si="26"/>
        <v>1</v>
      </c>
      <c r="O11" s="6" t="str">
        <f t="shared" si="26"/>
        <v>0</v>
      </c>
      <c r="P11" s="6" t="s">
        <v>25</v>
      </c>
      <c r="Q11" s="6" t="str">
        <f t="shared" si="27"/>
        <v>1</v>
      </c>
      <c r="R11" s="6" t="str">
        <f t="shared" si="27"/>
        <v>1</v>
      </c>
      <c r="S11" s="6" t="str">
        <f t="shared" si="27"/>
        <v>1</v>
      </c>
      <c r="T11" s="6" t="str">
        <f t="shared" si="27"/>
        <v>1</v>
      </c>
      <c r="U11" s="6" t="s">
        <v>25</v>
      </c>
      <c r="V11" s="6" t="str">
        <f t="shared" si="28"/>
        <v>1</v>
      </c>
      <c r="W11" s="6" t="str">
        <f t="shared" si="28"/>
        <v>0</v>
      </c>
      <c r="X11" s="6" t="str">
        <f t="shared" si="28"/>
        <v>1</v>
      </c>
      <c r="Y11" s="6" t="str">
        <f t="shared" si="28"/>
        <v>1</v>
      </c>
      <c r="AA11" s="41" t="s">
        <v>44</v>
      </c>
      <c r="AC11" s="8" t="str">
        <f>G5</f>
        <v>0</v>
      </c>
      <c r="AD11" s="8" t="str">
        <f t="shared" ref="AD11:AF11" si="29">H5</f>
        <v>0</v>
      </c>
      <c r="AE11" s="8" t="str">
        <f t="shared" si="29"/>
        <v>0</v>
      </c>
      <c r="AF11" s="8" t="str">
        <f t="shared" si="29"/>
        <v>0</v>
      </c>
      <c r="AG11" s="8" t="s">
        <v>25</v>
      </c>
      <c r="AH11" s="8" t="str">
        <f>L5</f>
        <v>1</v>
      </c>
      <c r="AI11" s="8" t="str">
        <f t="shared" ref="AI11:AK11" si="30">M5</f>
        <v>1</v>
      </c>
      <c r="AJ11" s="8" t="str">
        <f t="shared" si="30"/>
        <v>0</v>
      </c>
      <c r="AK11" s="8" t="str">
        <f t="shared" si="30"/>
        <v>1</v>
      </c>
      <c r="AL11" s="8" t="s">
        <v>25</v>
      </c>
      <c r="AM11" s="8" t="str">
        <f>Q5</f>
        <v>0</v>
      </c>
      <c r="AN11" s="8" t="str">
        <f t="shared" ref="AN11:AP11" si="31">R5</f>
        <v>0</v>
      </c>
      <c r="AO11" s="8" t="str">
        <f t="shared" si="31"/>
        <v>0</v>
      </c>
      <c r="AP11" s="8" t="str">
        <f t="shared" si="31"/>
        <v>0</v>
      </c>
      <c r="AQ11" s="8" t="s">
        <v>25</v>
      </c>
      <c r="AR11" s="8" t="str">
        <f>V5</f>
        <v>0</v>
      </c>
      <c r="AS11" s="8" t="str">
        <f t="shared" ref="AS11:AU11" si="32">W5</f>
        <v>1</v>
      </c>
      <c r="AT11" s="8" t="str">
        <f t="shared" si="32"/>
        <v>0</v>
      </c>
      <c r="AU11" s="8" t="str">
        <f t="shared" si="32"/>
        <v>1</v>
      </c>
      <c r="AZ11" s="32" t="s">
        <v>49</v>
      </c>
      <c r="BB11" s="33">
        <f>C5</f>
        <v>3333</v>
      </c>
      <c r="BD11" s="65" t="s">
        <v>72</v>
      </c>
      <c r="BG11">
        <v>7</v>
      </c>
      <c r="BH11">
        <f t="shared" si="8"/>
        <v>128</v>
      </c>
    </row>
    <row r="12" spans="1:61" ht="18" x14ac:dyDescent="0.25">
      <c r="A12" s="20" t="s">
        <v>16</v>
      </c>
      <c r="B12" s="54" t="s">
        <v>17</v>
      </c>
      <c r="C12" s="52">
        <f t="shared" si="24"/>
        <v>-10000</v>
      </c>
      <c r="D12" s="6"/>
      <c r="E12" s="18" t="s">
        <v>35</v>
      </c>
      <c r="F12" s="19" t="s">
        <v>36</v>
      </c>
      <c r="G12" s="6" t="str">
        <f t="shared" si="25"/>
        <v>1</v>
      </c>
      <c r="H12" s="6" t="str">
        <f t="shared" si="25"/>
        <v>1</v>
      </c>
      <c r="I12" s="6" t="str">
        <f t="shared" si="25"/>
        <v>0</v>
      </c>
      <c r="J12" s="6" t="str">
        <f t="shared" si="25"/>
        <v>1</v>
      </c>
      <c r="K12" s="6" t="s">
        <v>25</v>
      </c>
      <c r="L12" s="6" t="str">
        <f t="shared" si="26"/>
        <v>1</v>
      </c>
      <c r="M12" s="6" t="str">
        <f t="shared" si="26"/>
        <v>0</v>
      </c>
      <c r="N12" s="6" t="str">
        <f t="shared" si="26"/>
        <v>0</v>
      </c>
      <c r="O12" s="6" t="str">
        <f t="shared" si="26"/>
        <v>0</v>
      </c>
      <c r="P12" s="6" t="s">
        <v>25</v>
      </c>
      <c r="Q12" s="6" t="str">
        <f t="shared" si="27"/>
        <v>1</v>
      </c>
      <c r="R12" s="6" t="str">
        <f t="shared" si="27"/>
        <v>1</v>
      </c>
      <c r="S12" s="6" t="str">
        <f t="shared" si="27"/>
        <v>1</v>
      </c>
      <c r="T12" s="6" t="str">
        <f t="shared" si="27"/>
        <v>1</v>
      </c>
      <c r="U12" s="6" t="s">
        <v>25</v>
      </c>
      <c r="V12" s="6" t="str">
        <f t="shared" si="28"/>
        <v>0</v>
      </c>
      <c r="W12" s="6" t="str">
        <f t="shared" si="28"/>
        <v>0</v>
      </c>
      <c r="X12" s="6" t="str">
        <f t="shared" si="28"/>
        <v>0</v>
      </c>
      <c r="Y12" s="6" t="str">
        <f t="shared" si="28"/>
        <v>0</v>
      </c>
      <c r="AA12" s="30" t="s">
        <v>50</v>
      </c>
      <c r="AC12" s="15" t="str">
        <f>G6</f>
        <v>0</v>
      </c>
      <c r="AD12" s="15" t="str">
        <f t="shared" ref="AD12:AF12" si="33">H6</f>
        <v>0</v>
      </c>
      <c r="AE12" s="15" t="str">
        <f t="shared" si="33"/>
        <v>1</v>
      </c>
      <c r="AF12" s="15" t="str">
        <f t="shared" si="33"/>
        <v>0</v>
      </c>
      <c r="AG12" s="15" t="s">
        <v>25</v>
      </c>
      <c r="AH12" s="15" t="str">
        <f>L6</f>
        <v>0</v>
      </c>
      <c r="AI12" s="15" t="str">
        <f t="shared" ref="AI12:AK12" si="34">M6</f>
        <v>1</v>
      </c>
      <c r="AJ12" s="15" t="str">
        <f t="shared" si="34"/>
        <v>1</v>
      </c>
      <c r="AK12" s="15" t="str">
        <f t="shared" si="34"/>
        <v>1</v>
      </c>
      <c r="AL12" s="15" t="s">
        <v>25</v>
      </c>
      <c r="AM12" s="15" t="str">
        <f>Q6</f>
        <v>0</v>
      </c>
      <c r="AN12" s="15" t="str">
        <f t="shared" ref="AN12:AP12" si="35">R6</f>
        <v>0</v>
      </c>
      <c r="AO12" s="15" t="str">
        <f t="shared" si="35"/>
        <v>0</v>
      </c>
      <c r="AP12" s="15" t="str">
        <f t="shared" si="35"/>
        <v>1</v>
      </c>
      <c r="AQ12" s="15" t="s">
        <v>25</v>
      </c>
      <c r="AR12" s="15" t="str">
        <f>V6</f>
        <v>0</v>
      </c>
      <c r="AS12" s="15" t="str">
        <f t="shared" ref="AS12:AU12" si="36">W6</f>
        <v>0</v>
      </c>
      <c r="AT12" s="15" t="str">
        <f t="shared" si="36"/>
        <v>0</v>
      </c>
      <c r="AU12" s="15" t="str">
        <f t="shared" si="36"/>
        <v>0</v>
      </c>
      <c r="AY12" s="31" t="s">
        <v>48</v>
      </c>
      <c r="AZ12" s="32" t="s">
        <v>57</v>
      </c>
      <c r="BB12" s="42">
        <f>C6</f>
        <v>10000</v>
      </c>
      <c r="BD12" s="66"/>
      <c r="BG12">
        <v>8</v>
      </c>
      <c r="BH12">
        <f t="shared" si="8"/>
        <v>256</v>
      </c>
    </row>
    <row r="13" spans="1:61" ht="17" thickBot="1" x14ac:dyDescent="0.25">
      <c r="A13" s="20" t="s">
        <v>18</v>
      </c>
      <c r="B13" s="54" t="s">
        <v>19</v>
      </c>
      <c r="C13" s="52">
        <f t="shared" si="24"/>
        <v>-13333</v>
      </c>
      <c r="D13" s="6"/>
      <c r="E13" s="18" t="s">
        <v>37</v>
      </c>
      <c r="F13" s="19" t="s">
        <v>38</v>
      </c>
      <c r="G13" s="6" t="str">
        <f t="shared" si="25"/>
        <v>1</v>
      </c>
      <c r="H13" s="6" t="str">
        <f t="shared" si="25"/>
        <v>1</v>
      </c>
      <c r="I13" s="6" t="str">
        <f t="shared" si="25"/>
        <v>0</v>
      </c>
      <c r="J13" s="6" t="str">
        <f t="shared" si="25"/>
        <v>0</v>
      </c>
      <c r="K13" s="6" t="s">
        <v>25</v>
      </c>
      <c r="L13" s="6" t="str">
        <f t="shared" si="26"/>
        <v>1</v>
      </c>
      <c r="M13" s="6" t="str">
        <f t="shared" si="26"/>
        <v>0</v>
      </c>
      <c r="N13" s="6" t="str">
        <f t="shared" si="26"/>
        <v>1</v>
      </c>
      <c r="O13" s="6" t="str">
        <f t="shared" si="26"/>
        <v>1</v>
      </c>
      <c r="P13" s="6" t="s">
        <v>25</v>
      </c>
      <c r="Q13" s="6" t="str">
        <f t="shared" si="27"/>
        <v>1</v>
      </c>
      <c r="R13" s="6" t="str">
        <f t="shared" si="27"/>
        <v>1</v>
      </c>
      <c r="S13" s="6" t="str">
        <f t="shared" si="27"/>
        <v>1</v>
      </c>
      <c r="T13" s="6" t="str">
        <f t="shared" si="27"/>
        <v>0</v>
      </c>
      <c r="U13" s="6" t="s">
        <v>25</v>
      </c>
      <c r="V13" s="6" t="str">
        <f t="shared" si="28"/>
        <v>1</v>
      </c>
      <c r="W13" s="6" t="str">
        <f t="shared" si="28"/>
        <v>0</v>
      </c>
      <c r="X13" s="6" t="str">
        <f t="shared" si="28"/>
        <v>1</v>
      </c>
      <c r="Y13" s="6" t="str">
        <f t="shared" si="28"/>
        <v>1</v>
      </c>
      <c r="AA13" s="34"/>
      <c r="AB13" s="12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4"/>
      <c r="AO13" s="14"/>
      <c r="AP13" s="14"/>
      <c r="AQ13" s="14"/>
      <c r="AR13" s="14"/>
      <c r="AS13" s="14"/>
      <c r="AT13" s="14"/>
      <c r="AU13" s="14"/>
      <c r="AX13" s="31"/>
      <c r="AZ13" s="11"/>
      <c r="BA13" s="12"/>
      <c r="BB13" s="35"/>
      <c r="BD13" s="66"/>
      <c r="BG13">
        <v>9</v>
      </c>
      <c r="BH13">
        <f t="shared" si="8"/>
        <v>512</v>
      </c>
    </row>
    <row r="14" spans="1:61" ht="19" thickTop="1" x14ac:dyDescent="0.25">
      <c r="A14" s="20" t="s">
        <v>20</v>
      </c>
      <c r="B14" s="54" t="s">
        <v>21</v>
      </c>
      <c r="C14" s="52">
        <f t="shared" si="24"/>
        <v>3334</v>
      </c>
      <c r="D14" s="6"/>
      <c r="E14" s="18" t="s">
        <v>39</v>
      </c>
      <c r="F14" s="19" t="s">
        <v>40</v>
      </c>
      <c r="G14" s="6" t="str">
        <f t="shared" si="25"/>
        <v>1</v>
      </c>
      <c r="H14" s="6" t="str">
        <f t="shared" si="25"/>
        <v>0</v>
      </c>
      <c r="I14" s="6" t="str">
        <f t="shared" si="25"/>
        <v>0</v>
      </c>
      <c r="J14" s="6" t="str">
        <f t="shared" si="25"/>
        <v>0</v>
      </c>
      <c r="K14" s="6" t="s">
        <v>25</v>
      </c>
      <c r="L14" s="6" t="str">
        <f t="shared" si="26"/>
        <v>0</v>
      </c>
      <c r="M14" s="6" t="str">
        <f t="shared" si="26"/>
        <v>1</v>
      </c>
      <c r="N14" s="6" t="str">
        <f t="shared" si="26"/>
        <v>1</v>
      </c>
      <c r="O14" s="6" t="str">
        <f t="shared" si="26"/>
        <v>0</v>
      </c>
      <c r="P14" s="6" t="s">
        <v>25</v>
      </c>
      <c r="Q14" s="6" t="str">
        <f t="shared" si="27"/>
        <v>1</v>
      </c>
      <c r="R14" s="6" t="str">
        <f t="shared" si="27"/>
        <v>0</v>
      </c>
      <c r="S14" s="6" t="str">
        <f t="shared" si="27"/>
        <v>0</v>
      </c>
      <c r="T14" s="6" t="str">
        <f t="shared" si="27"/>
        <v>0</v>
      </c>
      <c r="U14" s="6" t="s">
        <v>25</v>
      </c>
      <c r="V14" s="6" t="str">
        <f t="shared" si="28"/>
        <v>0</v>
      </c>
      <c r="W14" s="6" t="str">
        <f t="shared" si="28"/>
        <v>0</v>
      </c>
      <c r="X14" s="6" t="str">
        <f t="shared" si="28"/>
        <v>1</v>
      </c>
      <c r="Y14" s="6" t="str">
        <f t="shared" si="28"/>
        <v>1</v>
      </c>
      <c r="AA14" s="36"/>
      <c r="AB14">
        <f t="shared" ref="AB14:AE14" si="37">IF(OR(AB15=1,AB15=3),1,0)</f>
        <v>0</v>
      </c>
      <c r="AC14">
        <f t="shared" si="37"/>
        <v>0</v>
      </c>
      <c r="AD14">
        <f t="shared" si="37"/>
        <v>0</v>
      </c>
      <c r="AE14">
        <f t="shared" si="37"/>
        <v>1</v>
      </c>
      <c r="AF14">
        <f>IF(OR(AF15=1,AF15=3),1,0)</f>
        <v>1</v>
      </c>
      <c r="AG14" t="s">
        <v>25</v>
      </c>
      <c r="AH14">
        <f t="shared" ref="AH14:AJ14" si="38">IF(OR(AH15=1,AH15=3),1,0)</f>
        <v>0</v>
      </c>
      <c r="AI14">
        <f t="shared" si="38"/>
        <v>1</v>
      </c>
      <c r="AJ14">
        <f t="shared" si="38"/>
        <v>0</v>
      </c>
      <c r="AK14">
        <f>IF(OR(AK15=1,AK15=3),1,0)</f>
        <v>0</v>
      </c>
      <c r="AL14" t="s">
        <v>25</v>
      </c>
      <c r="AM14">
        <f t="shared" ref="AM14:AO14" si="39">IF(OR(AM15=1,AM15=3),1,0)</f>
        <v>0</v>
      </c>
      <c r="AN14">
        <f t="shared" si="39"/>
        <v>0</v>
      </c>
      <c r="AO14">
        <f t="shared" si="39"/>
        <v>0</v>
      </c>
      <c r="AP14">
        <f>IF(OR(AP15=1,AP15=3),1,0)</f>
        <v>1</v>
      </c>
      <c r="AQ14" t="s">
        <v>25</v>
      </c>
      <c r="AR14">
        <f t="shared" ref="AR14:AS14" si="40">IF(OR(AR15=1,AR15=3),1,0)</f>
        <v>0</v>
      </c>
      <c r="AS14">
        <f t="shared" si="40"/>
        <v>1</v>
      </c>
      <c r="AT14">
        <f>IF(OR(AT15=1,AT15=3),1,0)</f>
        <v>0</v>
      </c>
      <c r="AU14">
        <f>IF(OR(AU15=1,AU15=3),1,0)</f>
        <v>1</v>
      </c>
      <c r="AV14" s="4" t="s">
        <v>68</v>
      </c>
      <c r="AW14" s="37">
        <f>IF(AC14=0,_xlfn.DECIMAL(H27,2),-1*(2^16-_xlfn.DECIMAL(H27,2)))</f>
        <v>13333</v>
      </c>
      <c r="AX14" s="38" t="s">
        <v>46</v>
      </c>
      <c r="AY14" t="s">
        <v>79</v>
      </c>
      <c r="BB14" s="33">
        <f>BB11+BB12</f>
        <v>13333</v>
      </c>
      <c r="BC14" s="4"/>
      <c r="BD14" s="66"/>
      <c r="BG14">
        <v>10</v>
      </c>
      <c r="BH14">
        <f t="shared" si="8"/>
        <v>1024</v>
      </c>
    </row>
    <row r="15" spans="1:61" x14ac:dyDescent="0.2">
      <c r="A15" s="20" t="s">
        <v>22</v>
      </c>
      <c r="B15" s="54" t="s">
        <v>23</v>
      </c>
      <c r="C15" s="52">
        <f t="shared" si="24"/>
        <v>-52203</v>
      </c>
      <c r="D15" s="6"/>
      <c r="E15" s="18" t="s">
        <v>41</v>
      </c>
      <c r="F15" s="19" t="s">
        <v>42</v>
      </c>
      <c r="G15" s="6" t="str">
        <f t="shared" si="25"/>
        <v>0</v>
      </c>
      <c r="H15" s="6" t="str">
        <f t="shared" si="25"/>
        <v>0</v>
      </c>
      <c r="I15" s="6" t="str">
        <f t="shared" si="25"/>
        <v>1</v>
      </c>
      <c r="J15" s="6" t="str">
        <f t="shared" si="25"/>
        <v>1</v>
      </c>
      <c r="K15" s="6" t="s">
        <v>25</v>
      </c>
      <c r="L15" s="6" t="str">
        <f t="shared" si="26"/>
        <v>0</v>
      </c>
      <c r="M15" s="6" t="str">
        <f t="shared" si="26"/>
        <v>1</v>
      </c>
      <c r="N15" s="6" t="str">
        <f t="shared" si="26"/>
        <v>0</v>
      </c>
      <c r="O15" s="6" t="str">
        <f t="shared" si="26"/>
        <v>0</v>
      </c>
      <c r="P15" s="6" t="s">
        <v>25</v>
      </c>
      <c r="Q15" s="6" t="str">
        <f t="shared" si="27"/>
        <v>0</v>
      </c>
      <c r="R15" s="6" t="str">
        <f t="shared" si="27"/>
        <v>0</v>
      </c>
      <c r="S15" s="6" t="str">
        <f t="shared" si="27"/>
        <v>0</v>
      </c>
      <c r="T15" s="6" t="str">
        <f t="shared" si="27"/>
        <v>1</v>
      </c>
      <c r="U15" s="6" t="s">
        <v>25</v>
      </c>
      <c r="V15" s="6" t="str">
        <f t="shared" si="28"/>
        <v>0</v>
      </c>
      <c r="W15" s="6" t="str">
        <f t="shared" si="28"/>
        <v>1</v>
      </c>
      <c r="X15" s="6" t="str">
        <f t="shared" si="28"/>
        <v>0</v>
      </c>
      <c r="Y15" s="6" t="str">
        <f t="shared" si="28"/>
        <v>1</v>
      </c>
      <c r="AA15" s="36"/>
      <c r="AB15" s="39">
        <f t="shared" ref="AB15:AD15" si="41">AB11+AB12+IF(AC15&gt;1,1,0)</f>
        <v>0</v>
      </c>
      <c r="AC15" s="39">
        <f t="shared" si="41"/>
        <v>0</v>
      </c>
      <c r="AD15" s="39">
        <f t="shared" si="41"/>
        <v>0</v>
      </c>
      <c r="AE15" s="39">
        <f>AE11+AE12+IF(AF15&gt;1,1,0)</f>
        <v>1</v>
      </c>
      <c r="AF15" s="39">
        <f>AF11+AF12+IF(AH15&gt;1,1,0)</f>
        <v>1</v>
      </c>
      <c r="AG15" s="39"/>
      <c r="AH15" s="39">
        <f t="shared" ref="AH15:AI15" si="42">AH11+AH12+IF(AI15&gt;1,1,0)</f>
        <v>2</v>
      </c>
      <c r="AI15" s="39">
        <f t="shared" si="42"/>
        <v>3</v>
      </c>
      <c r="AJ15" s="39">
        <f>AJ11+AJ12+IF(AK15&gt;1,1,0)</f>
        <v>2</v>
      </c>
      <c r="AK15" s="39">
        <f>AK11+AK12+IF(AM15&gt;1,1,0)</f>
        <v>2</v>
      </c>
      <c r="AL15" s="39"/>
      <c r="AM15" s="39">
        <f t="shared" ref="AM15:AN15" si="43">AM11+AM12+IF(AN15&gt;1,1,0)</f>
        <v>0</v>
      </c>
      <c r="AN15" s="39">
        <f t="shared" si="43"/>
        <v>0</v>
      </c>
      <c r="AO15" s="39">
        <f>AO11+AO12+IF(AP15&gt;1,1,0)</f>
        <v>0</v>
      </c>
      <c r="AP15" s="39">
        <f>AP11+AP12+IF(AR15&gt;1,1,0)</f>
        <v>1</v>
      </c>
      <c r="AQ15" s="39"/>
      <c r="AR15" s="39">
        <f t="shared" ref="AR15:AS15" si="44">AR11+AR12+IF(AS15&gt;1,1,0)</f>
        <v>0</v>
      </c>
      <c r="AS15" s="39">
        <f t="shared" si="44"/>
        <v>1</v>
      </c>
      <c r="AT15" s="39">
        <f>AT11+AT12+IF(AU15&gt;1,1,0)</f>
        <v>0</v>
      </c>
      <c r="AU15" s="39">
        <f>AU11+AU12</f>
        <v>1</v>
      </c>
      <c r="BB15" s="40"/>
      <c r="BD15" s="67"/>
      <c r="BG15">
        <v>11</v>
      </c>
      <c r="BH15">
        <f t="shared" si="8"/>
        <v>2048</v>
      </c>
    </row>
    <row r="16" spans="1:6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AA16" s="36"/>
      <c r="AC16" s="57" t="s">
        <v>67</v>
      </c>
      <c r="AD16" s="58"/>
      <c r="AE16" s="21">
        <f>IF(AB14=1,1,0)</f>
        <v>0</v>
      </c>
      <c r="AF16" s="22"/>
      <c r="AG16" s="58" t="s">
        <v>62</v>
      </c>
      <c r="AH16" s="58"/>
      <c r="AI16" s="21">
        <f>IF(MOD(SUM(AM14,AN14,AO14,AP14,AR14,AS14,AT14,AU14),2)=1,0,1)</f>
        <v>0</v>
      </c>
      <c r="AJ16" s="22"/>
      <c r="AK16" s="58" t="s">
        <v>63</v>
      </c>
      <c r="AL16" s="58"/>
      <c r="AM16" s="21">
        <f>IF(AR15=2,1,0)</f>
        <v>0</v>
      </c>
      <c r="AN16" s="22"/>
      <c r="AO16" s="58" t="s">
        <v>64</v>
      </c>
      <c r="AP16" s="58"/>
      <c r="AQ16" s="21">
        <f>IF(SUM(AB14:AU14)=0,1,0)</f>
        <v>0</v>
      </c>
      <c r="AR16" s="22"/>
      <c r="AS16" s="58" t="s">
        <v>65</v>
      </c>
      <c r="AT16" s="58"/>
      <c r="AU16" s="22">
        <f>AC14</f>
        <v>0</v>
      </c>
      <c r="AV16" s="22"/>
      <c r="AW16" s="23" t="s">
        <v>66</v>
      </c>
      <c r="AX16" s="24">
        <f>IF(AW14&lt;&gt;BB14,1,0)</f>
        <v>0</v>
      </c>
      <c r="BB16" s="40"/>
      <c r="BG16">
        <v>12</v>
      </c>
      <c r="BH16">
        <f t="shared" si="8"/>
        <v>4096</v>
      </c>
    </row>
    <row r="17" spans="1:6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AA17" s="36"/>
      <c r="BB17" s="40"/>
      <c r="BG17">
        <v>13</v>
      </c>
      <c r="BH17">
        <f t="shared" si="8"/>
        <v>8192</v>
      </c>
    </row>
    <row r="18" spans="1:60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AA18" s="41" t="s">
        <v>44</v>
      </c>
      <c r="AC18" s="8" t="str">
        <f>G5</f>
        <v>0</v>
      </c>
      <c r="AD18" s="8" t="str">
        <f>H5</f>
        <v>0</v>
      </c>
      <c r="AE18" s="8" t="str">
        <f>I5</f>
        <v>0</v>
      </c>
      <c r="AF18" s="8" t="str">
        <f>J5</f>
        <v>0</v>
      </c>
      <c r="AG18" s="8" t="s">
        <v>25</v>
      </c>
      <c r="AH18" s="8" t="str">
        <f>L5</f>
        <v>1</v>
      </c>
      <c r="AI18" s="8" t="str">
        <f>M5</f>
        <v>1</v>
      </c>
      <c r="AJ18" s="8" t="str">
        <f t="shared" ref="AJ18:AK18" si="45">N5</f>
        <v>0</v>
      </c>
      <c r="AK18" s="8" t="str">
        <f t="shared" si="45"/>
        <v>1</v>
      </c>
      <c r="AL18" s="8" t="s">
        <v>25</v>
      </c>
      <c r="AM18" s="8" t="str">
        <f>Q5</f>
        <v>0</v>
      </c>
      <c r="AN18" s="8" t="str">
        <f t="shared" ref="AN18:AP18" si="46">R5</f>
        <v>0</v>
      </c>
      <c r="AO18" s="8" t="str">
        <f t="shared" si="46"/>
        <v>0</v>
      </c>
      <c r="AP18" s="8" t="str">
        <f t="shared" si="46"/>
        <v>0</v>
      </c>
      <c r="AQ18" s="8" t="s">
        <v>25</v>
      </c>
      <c r="AR18" s="8" t="str">
        <f>V5</f>
        <v>0</v>
      </c>
      <c r="AS18" s="8" t="str">
        <f t="shared" ref="AS18:AU18" si="47">W5</f>
        <v>1</v>
      </c>
      <c r="AT18" s="8" t="str">
        <f t="shared" si="47"/>
        <v>0</v>
      </c>
      <c r="AU18" s="8" t="str">
        <f t="shared" si="47"/>
        <v>1</v>
      </c>
      <c r="AZ18" s="32" t="s">
        <v>49</v>
      </c>
      <c r="BB18" s="33">
        <f>C5</f>
        <v>3333</v>
      </c>
      <c r="BD18" s="59" t="s">
        <v>73</v>
      </c>
      <c r="BG18">
        <v>14</v>
      </c>
      <c r="BH18">
        <f t="shared" si="8"/>
        <v>16384</v>
      </c>
    </row>
    <row r="19" spans="1:60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AA19" s="30" t="s">
        <v>51</v>
      </c>
      <c r="AC19" s="15" t="str">
        <f>G10</f>
        <v>1</v>
      </c>
      <c r="AD19" s="15" t="str">
        <f>H10</f>
        <v>1</v>
      </c>
      <c r="AE19" s="15" t="str">
        <f>I10</f>
        <v>1</v>
      </c>
      <c r="AF19" s="15" t="str">
        <f>J10</f>
        <v>0</v>
      </c>
      <c r="AG19" s="15" t="s">
        <v>25</v>
      </c>
      <c r="AH19" s="15" t="str">
        <f>L10</f>
        <v>0</v>
      </c>
      <c r="AI19" s="15" t="str">
        <f>M10</f>
        <v>1</v>
      </c>
      <c r="AJ19" s="15" t="str">
        <f t="shared" ref="AJ19:AK19" si="48">N10</f>
        <v>0</v>
      </c>
      <c r="AK19" s="15" t="str">
        <f t="shared" si="48"/>
        <v>1</v>
      </c>
      <c r="AL19" s="15" t="s">
        <v>25</v>
      </c>
      <c r="AM19" s="15" t="str">
        <f>Q10</f>
        <v>1</v>
      </c>
      <c r="AN19" s="15" t="str">
        <f t="shared" ref="AN19:AP19" si="49">R10</f>
        <v>1</v>
      </c>
      <c r="AO19" s="15" t="str">
        <f t="shared" si="49"/>
        <v>1</v>
      </c>
      <c r="AP19" s="15" t="str">
        <f t="shared" si="49"/>
        <v>1</v>
      </c>
      <c r="AQ19" s="15" t="s">
        <v>25</v>
      </c>
      <c r="AR19" s="15" t="str">
        <f>V11</f>
        <v>1</v>
      </c>
      <c r="AS19" s="15" t="str">
        <f>W10</f>
        <v>1</v>
      </c>
      <c r="AT19" s="15" t="str">
        <f>X10</f>
        <v>0</v>
      </c>
      <c r="AU19" s="15" t="str">
        <f>Y10</f>
        <v>1</v>
      </c>
      <c r="AY19" s="31" t="s">
        <v>48</v>
      </c>
      <c r="AZ19" s="32" t="s">
        <v>52</v>
      </c>
      <c r="BB19" s="33">
        <f>C10</f>
        <v>-6667</v>
      </c>
      <c r="BD19" s="60"/>
      <c r="BG19">
        <v>15</v>
      </c>
      <c r="BH19">
        <f t="shared" si="8"/>
        <v>32768</v>
      </c>
    </row>
    <row r="20" spans="1:60" ht="17" thickBo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AA20" s="34"/>
      <c r="AB20" s="12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4"/>
      <c r="AO20" s="14"/>
      <c r="AP20" s="14"/>
      <c r="AQ20" s="14"/>
      <c r="AR20" s="14"/>
      <c r="AS20" s="14"/>
      <c r="AT20" s="14"/>
      <c r="AU20" s="14"/>
      <c r="AX20" s="31"/>
      <c r="AZ20" s="11"/>
      <c r="BA20" s="12"/>
      <c r="BB20" s="35"/>
      <c r="BD20" s="60"/>
      <c r="BG20">
        <v>16</v>
      </c>
      <c r="BH20">
        <f t="shared" si="8"/>
        <v>65536</v>
      </c>
    </row>
    <row r="21" spans="1:60" ht="21" thickTop="1" x14ac:dyDescent="0.25">
      <c r="A21" s="1"/>
      <c r="B21" s="2"/>
      <c r="C21" s="1" t="s">
        <v>82</v>
      </c>
      <c r="D21" s="1"/>
      <c r="E21" s="1"/>
      <c r="F21" s="1"/>
      <c r="G21" s="1"/>
      <c r="H21" s="1"/>
      <c r="I21" s="1"/>
      <c r="J21" s="1"/>
      <c r="K21" s="1"/>
      <c r="AA21" s="36"/>
      <c r="AB21">
        <f>IF(OR(AB22=1,AB22=3),1,0)</f>
        <v>0</v>
      </c>
      <c r="AC21">
        <f t="shared" ref="AC21:AE21" si="50">IF(OR(AC22=1,AC22=3),1,0)</f>
        <v>1</v>
      </c>
      <c r="AD21">
        <f t="shared" si="50"/>
        <v>1</v>
      </c>
      <c r="AE21">
        <f t="shared" si="50"/>
        <v>1</v>
      </c>
      <c r="AF21">
        <f>IF(OR(AF22=1,AF22=3),1,0)</f>
        <v>1</v>
      </c>
      <c r="AH21">
        <f t="shared" ref="AH21:AJ21" si="51">IF(OR(AH22=1,AH22=3),1,0)</f>
        <v>0</v>
      </c>
      <c r="AI21">
        <f t="shared" si="51"/>
        <v>0</v>
      </c>
      <c r="AJ21">
        <f t="shared" si="51"/>
        <v>1</v>
      </c>
      <c r="AK21">
        <f>IF(OR(AK22=1,AK22=3),1,0)</f>
        <v>1</v>
      </c>
      <c r="AM21">
        <f>IF(OR(AM22=1,AM22=3),1,0)</f>
        <v>0</v>
      </c>
      <c r="AN21">
        <f t="shared" ref="AN21:AO21" si="52">IF(OR(AN22=1,AN22=3),1,0)</f>
        <v>0</v>
      </c>
      <c r="AO21">
        <f t="shared" si="52"/>
        <v>0</v>
      </c>
      <c r="AP21">
        <f>IF(OR(AP22=1,AP22=3),1,0)</f>
        <v>0</v>
      </c>
      <c r="AR21">
        <f>IF(OR(AR22=1,AR22=3),1,0)</f>
        <v>0</v>
      </c>
      <c r="AS21">
        <f>IF(OR(AS22=1,AS22=3),1,0)</f>
        <v>0</v>
      </c>
      <c r="AT21">
        <f>IF(OR(AT22=1,AT22=3),1,0)</f>
        <v>1</v>
      </c>
      <c r="AU21">
        <f>IF(OR(AU22=1,AU22=3),1,0)</f>
        <v>0</v>
      </c>
      <c r="AV21" s="43" t="s">
        <v>70</v>
      </c>
      <c r="AW21" s="37">
        <f>IF(AC21=0,_xlfn.DECIMAL(H29,2),-1*(2^16-_xlfn.DECIMAL(H29,2)))</f>
        <v>-3326</v>
      </c>
      <c r="AX21" s="38" t="s">
        <v>46</v>
      </c>
      <c r="AY21" t="s">
        <v>79</v>
      </c>
      <c r="BB21" s="33">
        <f>BB18+BB19</f>
        <v>-3334</v>
      </c>
      <c r="BC21" s="4"/>
      <c r="BD21" s="60"/>
      <c r="BG21">
        <v>17</v>
      </c>
      <c r="BH21">
        <f t="shared" si="8"/>
        <v>131072</v>
      </c>
    </row>
    <row r="22" spans="1:60" ht="19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AA22" s="36"/>
      <c r="AB22" s="39">
        <f>AB18+AB19+IF(AC22&gt;1,1,0)</f>
        <v>0</v>
      </c>
      <c r="AC22" s="39">
        <f t="shared" ref="AC22:AD22" si="53">AC18+AC19+IF(AD22&gt;1,1,0)</f>
        <v>1</v>
      </c>
      <c r="AD22" s="39">
        <f t="shared" si="53"/>
        <v>1</v>
      </c>
      <c r="AE22" s="39">
        <f>AE18+AE19+IF(AF22&gt;1,1,0)</f>
        <v>1</v>
      </c>
      <c r="AF22" s="39">
        <f>AF18+AF19+IF(AH22&gt;1,1,0)</f>
        <v>1</v>
      </c>
      <c r="AG22" s="39"/>
      <c r="AH22" s="39">
        <f t="shared" ref="AH22" si="54">AH18+AH19+IF(AI22&gt;1,1,0)</f>
        <v>2</v>
      </c>
      <c r="AI22" s="39">
        <f>AI18+AI19+IF(AJ22&gt;1,1,0)</f>
        <v>2</v>
      </c>
      <c r="AJ22" s="39">
        <f>AJ18+AJ19+IF(AK22&gt;1,1,0)</f>
        <v>1</v>
      </c>
      <c r="AK22" s="39">
        <f>AK18+AK19+IF(AM22&gt;1,1,0)</f>
        <v>3</v>
      </c>
      <c r="AL22" s="39"/>
      <c r="AM22" s="39">
        <f>AM18+AM19+IF(AN22&gt;1,1,0)</f>
        <v>2</v>
      </c>
      <c r="AN22" s="39">
        <f>AN18+AN19+IF(AO22&gt;1,1,0)</f>
        <v>2</v>
      </c>
      <c r="AO22" s="39">
        <f>AO18+AO19+IF(AP22&gt;1,1,0)</f>
        <v>2</v>
      </c>
      <c r="AP22" s="39">
        <f>AP18+AP19+IF(AR22&gt;1,1,0)</f>
        <v>2</v>
      </c>
      <c r="AQ22" s="39" t="str">
        <f>MID(_xlfn.BASE($Z24,2,6),COLUMN()-(COLUMN($AB24)-1),1)</f>
        <v/>
      </c>
      <c r="AR22" s="39">
        <f>AR18+AR19+IF(AS22&gt;1,1,0)</f>
        <v>2</v>
      </c>
      <c r="AS22" s="39">
        <f t="shared" ref="AS22" si="55">AS18+AS19+IF(AT22&gt;1,1,0)</f>
        <v>2</v>
      </c>
      <c r="AT22" s="39">
        <f>AT18+AT19+IF(AU22&gt;1,1,0)</f>
        <v>1</v>
      </c>
      <c r="AU22" s="39">
        <f>AU18+AU19</f>
        <v>2</v>
      </c>
      <c r="BB22" s="40"/>
      <c r="BD22" s="60"/>
      <c r="BG22">
        <v>18</v>
      </c>
      <c r="BH22">
        <f t="shared" si="8"/>
        <v>262144</v>
      </c>
    </row>
    <row r="23" spans="1:60" x14ac:dyDescent="0.2">
      <c r="A23" s="1"/>
      <c r="B23" s="1"/>
      <c r="C23" s="1"/>
      <c r="D23" s="1"/>
      <c r="E23" s="1" t="s">
        <v>83</v>
      </c>
      <c r="F23" s="1"/>
      <c r="G23" s="1"/>
      <c r="H23" s="1"/>
      <c r="I23" s="1"/>
      <c r="J23" s="1"/>
      <c r="K23" s="1"/>
      <c r="AA23" s="36"/>
      <c r="AC23" s="57" t="s">
        <v>67</v>
      </c>
      <c r="AD23" s="58"/>
      <c r="AE23" s="21">
        <f>IF(AB21=1,1,0)</f>
        <v>0</v>
      </c>
      <c r="AF23" s="22"/>
      <c r="AG23" s="58" t="s">
        <v>62</v>
      </c>
      <c r="AH23" s="58"/>
      <c r="AI23" s="21">
        <f>IF(MOD(SUM(AM21,AN21,AO21,AP21,AR21,AS21,AT21,AU21),2)=1,0,1)</f>
        <v>0</v>
      </c>
      <c r="AJ23" s="22"/>
      <c r="AK23" s="58" t="s">
        <v>63</v>
      </c>
      <c r="AL23" s="58"/>
      <c r="AM23" s="21">
        <f>IF(AR22=2,1,0)</f>
        <v>1</v>
      </c>
      <c r="AN23" s="22"/>
      <c r="AO23" s="58" t="s">
        <v>64</v>
      </c>
      <c r="AP23" s="58"/>
      <c r="AQ23" s="21">
        <f>IF(SUM(AB21:AU21)=0,1,0)</f>
        <v>0</v>
      </c>
      <c r="AR23" s="22"/>
      <c r="AS23" s="58" t="s">
        <v>65</v>
      </c>
      <c r="AT23" s="58"/>
      <c r="AU23" s="22">
        <f>AC21</f>
        <v>1</v>
      </c>
      <c r="AV23" s="22"/>
      <c r="AW23" s="23" t="s">
        <v>66</v>
      </c>
      <c r="AX23" s="24">
        <f>IF(AW21&lt;&gt;BB21,1,0)</f>
        <v>1</v>
      </c>
      <c r="BB23" s="40"/>
      <c r="BD23" s="61"/>
      <c r="BG23">
        <v>19</v>
      </c>
      <c r="BH23">
        <f t="shared" si="8"/>
        <v>524288</v>
      </c>
    </row>
    <row r="24" spans="1:6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AA24" s="36"/>
      <c r="BB24" s="40"/>
      <c r="BG24">
        <v>20</v>
      </c>
      <c r="BH24">
        <f t="shared" si="8"/>
        <v>1048576</v>
      </c>
    </row>
    <row r="25" spans="1:60" ht="18" x14ac:dyDescent="0.25">
      <c r="A25" s="1"/>
      <c r="B25" s="1"/>
      <c r="C25" s="1"/>
      <c r="D25" s="1">
        <v>1</v>
      </c>
      <c r="E25" s="1"/>
      <c r="F25" s="1"/>
      <c r="G25" s="1"/>
      <c r="H25" s="1" t="str">
        <f>CONCATENATE(AC7,AD7,AE7,AF7,AH7,AI7,AJ7,AK7,AM7,AN7,AO7,AP7,AR7,AS7,AT7,AU7)</f>
        <v>0010011100010000</v>
      </c>
      <c r="I25" s="1"/>
      <c r="J25" s="1"/>
      <c r="K25" s="1"/>
      <c r="AA25" s="41" t="s">
        <v>53</v>
      </c>
      <c r="AC25" s="8" t="str">
        <f t="shared" ref="AC25:AF26" si="56">G10</f>
        <v>1</v>
      </c>
      <c r="AD25" s="8" t="str">
        <f t="shared" si="56"/>
        <v>1</v>
      </c>
      <c r="AE25" s="8" t="str">
        <f t="shared" si="56"/>
        <v>1</v>
      </c>
      <c r="AF25" s="8" t="str">
        <f t="shared" si="56"/>
        <v>0</v>
      </c>
      <c r="AG25" s="8" t="s">
        <v>25</v>
      </c>
      <c r="AH25" s="8" t="str">
        <f>L10</f>
        <v>0</v>
      </c>
      <c r="AI25" s="8" t="str">
        <f>M10</f>
        <v>1</v>
      </c>
      <c r="AJ25" s="8" t="str">
        <f>N10</f>
        <v>0</v>
      </c>
      <c r="AK25" s="8" t="str">
        <f t="shared" ref="AK25" si="57">O10</f>
        <v>1</v>
      </c>
      <c r="AL25" s="8" t="s">
        <v>25</v>
      </c>
      <c r="AM25" s="8" t="str">
        <f>Q10</f>
        <v>1</v>
      </c>
      <c r="AN25" s="8" t="str">
        <f t="shared" ref="AN25:AP25" si="58">R10</f>
        <v>1</v>
      </c>
      <c r="AO25" s="8" t="str">
        <f t="shared" si="58"/>
        <v>1</v>
      </c>
      <c r="AP25" s="8" t="str">
        <f t="shared" si="58"/>
        <v>1</v>
      </c>
      <c r="AQ25" s="8" t="s">
        <v>25</v>
      </c>
      <c r="AR25" s="8" t="str">
        <f>V10</f>
        <v>0</v>
      </c>
      <c r="AS25" s="8" t="str">
        <f t="shared" ref="AS25:AU25" si="59">W10</f>
        <v>1</v>
      </c>
      <c r="AT25" s="8" t="str">
        <f t="shared" si="59"/>
        <v>0</v>
      </c>
      <c r="AU25" s="8" t="str">
        <f t="shared" si="59"/>
        <v>1</v>
      </c>
      <c r="AZ25" s="32" t="s">
        <v>52</v>
      </c>
      <c r="BB25" s="33">
        <f>C10</f>
        <v>-6667</v>
      </c>
      <c r="BD25" s="59" t="s">
        <v>74</v>
      </c>
    </row>
    <row r="26" spans="1:60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AA26" s="30" t="s">
        <v>54</v>
      </c>
      <c r="AC26" s="15" t="str">
        <f t="shared" si="56"/>
        <v>1</v>
      </c>
      <c r="AD26" s="15" t="str">
        <f t="shared" si="56"/>
        <v>1</v>
      </c>
      <c r="AE26" s="15" t="str">
        <f t="shared" si="56"/>
        <v>1</v>
      </c>
      <c r="AF26" s="15" t="str">
        <f t="shared" si="56"/>
        <v>1</v>
      </c>
      <c r="AG26" s="15" t="s">
        <v>25</v>
      </c>
      <c r="AH26" s="15" t="str">
        <f>L11</f>
        <v>0</v>
      </c>
      <c r="AI26" s="15" t="str">
        <f>M11</f>
        <v>0</v>
      </c>
      <c r="AJ26" s="15" t="str">
        <f t="shared" ref="AJ26:AK26" si="60">N11</f>
        <v>1</v>
      </c>
      <c r="AK26" s="15" t="str">
        <f t="shared" si="60"/>
        <v>0</v>
      </c>
      <c r="AL26" s="15" t="s">
        <v>25</v>
      </c>
      <c r="AM26" s="15" t="str">
        <f>Q11</f>
        <v>1</v>
      </c>
      <c r="AN26" s="15" t="str">
        <f t="shared" ref="AN26:AP26" si="61">R11</f>
        <v>1</v>
      </c>
      <c r="AO26" s="15" t="str">
        <f t="shared" si="61"/>
        <v>1</v>
      </c>
      <c r="AP26" s="15" t="str">
        <f t="shared" si="61"/>
        <v>1</v>
      </c>
      <c r="AQ26" s="15" t="s">
        <v>25</v>
      </c>
      <c r="AR26" s="15" t="str">
        <f>V11</f>
        <v>1</v>
      </c>
      <c r="AS26" s="15" t="str">
        <f t="shared" ref="AS26:AU26" si="62">W11</f>
        <v>0</v>
      </c>
      <c r="AT26" s="15" t="str">
        <f t="shared" si="62"/>
        <v>1</v>
      </c>
      <c r="AU26" s="15" t="str">
        <f t="shared" si="62"/>
        <v>1</v>
      </c>
      <c r="AY26" s="31" t="s">
        <v>48</v>
      </c>
      <c r="AZ26" s="32" t="s">
        <v>58</v>
      </c>
      <c r="BB26" s="33">
        <f>C11</f>
        <v>-3333</v>
      </c>
      <c r="BD26" s="60"/>
    </row>
    <row r="27" spans="1:60" ht="17" thickBot="1" x14ac:dyDescent="0.25">
      <c r="A27" s="1"/>
      <c r="B27" s="1"/>
      <c r="C27" s="1"/>
      <c r="D27" s="1">
        <v>2</v>
      </c>
      <c r="E27" s="1"/>
      <c r="F27" s="1"/>
      <c r="G27" s="1"/>
      <c r="H27" s="1" t="str">
        <f>CONCATENATE(AC14,AD14,AE14,AF14,AH14,AI14,AJ14,AK14,AM14,AN14,AO14,AP14,AR14,AS14,AT14,AU14)</f>
        <v>0011010000010101</v>
      </c>
      <c r="I27" s="1"/>
      <c r="J27" s="1"/>
      <c r="K27" s="1"/>
      <c r="AA27" s="34"/>
      <c r="AB27" s="12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4"/>
      <c r="AO27" s="14"/>
      <c r="AP27" s="14"/>
      <c r="AQ27" s="14"/>
      <c r="AR27" s="14"/>
      <c r="AS27" s="14"/>
      <c r="AT27" s="14"/>
      <c r="AU27" s="14"/>
      <c r="AX27" s="31"/>
      <c r="AZ27" s="11"/>
      <c r="BA27" s="12"/>
      <c r="BB27" s="35"/>
      <c r="BD27" s="60"/>
    </row>
    <row r="28" spans="1:60" ht="19" thickTop="1" x14ac:dyDescent="0.25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AA28" s="36"/>
      <c r="AB28">
        <f>IF(OR(AB29=1,AB29=3),1,0)</f>
        <v>1</v>
      </c>
      <c r="AC28">
        <f t="shared" ref="AC28:AE28" si="63">IF(OR(AC29=1,AC29=3),1,0)</f>
        <v>1</v>
      </c>
      <c r="AD28">
        <f t="shared" si="63"/>
        <v>1</v>
      </c>
      <c r="AE28">
        <f t="shared" si="63"/>
        <v>0</v>
      </c>
      <c r="AF28">
        <f>IF(OR(AF29=1,AF29=3),1,0)</f>
        <v>1</v>
      </c>
      <c r="AG28" t="s">
        <v>25</v>
      </c>
      <c r="AH28">
        <f t="shared" ref="AH28:AJ28" si="64">IF(OR(AH29=1,AH29=3),1,0)</f>
        <v>1</v>
      </c>
      <c r="AI28">
        <f t="shared" si="64"/>
        <v>0</v>
      </c>
      <c r="AJ28">
        <f t="shared" si="64"/>
        <v>0</v>
      </c>
      <c r="AK28">
        <f>IF(OR(AK29=1,AK29=3),1,0)</f>
        <v>0</v>
      </c>
      <c r="AL28" t="s">
        <v>25</v>
      </c>
      <c r="AM28">
        <f>IF(OR(AM29=1,AM29=3),1,0)</f>
        <v>1</v>
      </c>
      <c r="AN28">
        <f t="shared" ref="AN28:AO28" si="65">IF(OR(AN29=1,AN29=3),1,0)</f>
        <v>1</v>
      </c>
      <c r="AO28">
        <f t="shared" si="65"/>
        <v>1</v>
      </c>
      <c r="AP28">
        <f>IF(OR(AP29=1,AP29=3),1,0)</f>
        <v>1</v>
      </c>
      <c r="AQ28" t="s">
        <v>25</v>
      </c>
      <c r="AR28">
        <f>IF(OR(AR29=1,AR29=3),1,0)</f>
        <v>0</v>
      </c>
      <c r="AS28">
        <f>IF(OR(AS29=1,AS29=3),1,0)</f>
        <v>0</v>
      </c>
      <c r="AT28">
        <f>IF(OR(AT29=1,AT29=3),1,0)</f>
        <v>0</v>
      </c>
      <c r="AU28">
        <f>IF(OR(AU29=1,AU29=3),1,0)</f>
        <v>0</v>
      </c>
      <c r="AV28" s="43" t="s">
        <v>70</v>
      </c>
      <c r="AW28" s="37">
        <f>IF(AC28=0,_xlfn.DECIMAL(H31,2),-1*(2^16-_xlfn.DECIMAL(H31,2)))</f>
        <v>-10000</v>
      </c>
      <c r="AX28" s="38" t="s">
        <v>46</v>
      </c>
      <c r="AY28" t="s">
        <v>79</v>
      </c>
      <c r="BB28" s="33">
        <f>BB25+BB26</f>
        <v>-10000</v>
      </c>
      <c r="BC28" s="4"/>
      <c r="BD28" s="61"/>
    </row>
    <row r="29" spans="1:60" x14ac:dyDescent="0.2">
      <c r="A29" s="1"/>
      <c r="B29" s="1"/>
      <c r="C29" s="1"/>
      <c r="D29" s="1">
        <v>3</v>
      </c>
      <c r="E29" s="1"/>
      <c r="F29" s="3"/>
      <c r="G29" s="1"/>
      <c r="H29" s="1" t="str">
        <f>CONCATENATE(AC21,AD21,AE21,AF21,AH21,AI21,AJ21,AK21,AM21,AN21,AO21,AP21,AR21,AS21,AT21,AU21)</f>
        <v>1111001100000010</v>
      </c>
      <c r="I29" s="1"/>
      <c r="J29" s="1"/>
      <c r="K29" s="1"/>
      <c r="AA29" s="36"/>
      <c r="AB29" s="39">
        <f>AB25+AB26+IF(AC29&gt;1,1,0)</f>
        <v>1</v>
      </c>
      <c r="AC29" s="39">
        <f t="shared" ref="AC29" si="66">AC25+AC26+IF(AD29&gt;1,1,0)</f>
        <v>3</v>
      </c>
      <c r="AD29" s="39">
        <f t="shared" ref="AD29" si="67">AD25+AD26+IF(AE29&gt;1,1,0)</f>
        <v>3</v>
      </c>
      <c r="AE29" s="39">
        <f>AE25+AE26+IF(AF29&gt;1,1,0)</f>
        <v>2</v>
      </c>
      <c r="AF29" s="39">
        <f>AF25+AF26+IF(AH29&gt;1,1,0)</f>
        <v>1</v>
      </c>
      <c r="AG29" s="39"/>
      <c r="AH29" s="39">
        <f t="shared" ref="AH29" si="68">AH25+AH26+IF(AI29&gt;1,1,0)</f>
        <v>1</v>
      </c>
      <c r="AI29" s="39">
        <f>AI25+AI26+IF(AJ29&gt;1,1,0)</f>
        <v>2</v>
      </c>
      <c r="AJ29" s="39">
        <f>AJ25+AJ26+IF(AK29&gt;1,1,0)</f>
        <v>2</v>
      </c>
      <c r="AK29" s="39">
        <f>AK25+AK26+IF(AM29&gt;1,1,0)</f>
        <v>2</v>
      </c>
      <c r="AL29" s="39"/>
      <c r="AM29" s="39">
        <f>AM25+AM26+IF(AN29&gt;1,1,0)</f>
        <v>3</v>
      </c>
      <c r="AN29" s="39">
        <f>AN25+AN26+IF(AO29&gt;1,1,0)</f>
        <v>3</v>
      </c>
      <c r="AO29" s="39">
        <f>AO25+AO26+IF(AP29&gt;1,1,0)</f>
        <v>3</v>
      </c>
      <c r="AP29" s="39">
        <f>AP25+AP26+IF(AR29&gt;1,1,0)</f>
        <v>3</v>
      </c>
      <c r="AQ29" s="39" t="str">
        <f>MID(_xlfn.BASE($Z31,2,6),COLUMN()-(COLUMN($AB31)-1),1)</f>
        <v/>
      </c>
      <c r="AR29" s="39">
        <f>AR25+AR26+IF(AS29&gt;1,1,0)</f>
        <v>2</v>
      </c>
      <c r="AS29" s="39">
        <f t="shared" ref="AS29" si="69">AS25+AS26+IF(AT29&gt;1,1,0)</f>
        <v>2</v>
      </c>
      <c r="AT29" s="39">
        <f>AT25+AT26+IF(AU29&gt;1,1,0)</f>
        <v>2</v>
      </c>
      <c r="AU29" s="39">
        <f>AU25+AU26</f>
        <v>2</v>
      </c>
      <c r="BB29" s="40"/>
    </row>
    <row r="30" spans="1:60" x14ac:dyDescent="0.2">
      <c r="A30" s="1"/>
      <c r="B30" s="1"/>
      <c r="C30" s="1"/>
      <c r="D30" s="1"/>
      <c r="E30" s="1"/>
      <c r="F30" s="3"/>
      <c r="G30" s="1"/>
      <c r="H30" s="1"/>
      <c r="I30" s="1"/>
      <c r="J30" s="1"/>
      <c r="K30" s="1"/>
      <c r="AA30" s="36"/>
      <c r="AC30" s="57" t="s">
        <v>67</v>
      </c>
      <c r="AD30" s="58"/>
      <c r="AE30" s="21">
        <f>IF(AB28=1,1,0)</f>
        <v>1</v>
      </c>
      <c r="AF30" s="22"/>
      <c r="AG30" s="58" t="s">
        <v>62</v>
      </c>
      <c r="AH30" s="58"/>
      <c r="AI30" s="21">
        <f>IF(MOD(SUM(AM28,AN28,AO28,AP28,AR28,AS28,AT28,AU28),2)=1,0,1)</f>
        <v>1</v>
      </c>
      <c r="AJ30" s="22"/>
      <c r="AK30" s="58" t="s">
        <v>63</v>
      </c>
      <c r="AL30" s="58"/>
      <c r="AM30" s="21">
        <f>IF(AR29=2,1,0)</f>
        <v>1</v>
      </c>
      <c r="AN30" s="22"/>
      <c r="AO30" s="58" t="s">
        <v>64</v>
      </c>
      <c r="AP30" s="58"/>
      <c r="AQ30" s="21">
        <f>IF(SUM(AB28:AU28)=0,1,0)</f>
        <v>0</v>
      </c>
      <c r="AR30" s="22"/>
      <c r="AS30" s="58" t="s">
        <v>65</v>
      </c>
      <c r="AT30" s="58"/>
      <c r="AU30" s="22">
        <f>AC28</f>
        <v>1</v>
      </c>
      <c r="AV30" s="22"/>
      <c r="AW30" s="23" t="s">
        <v>66</v>
      </c>
      <c r="AX30" s="24">
        <f>IF(AW28&lt;&gt;BB28,1,0)</f>
        <v>0</v>
      </c>
      <c r="BB30" s="40"/>
    </row>
    <row r="31" spans="1:60" x14ac:dyDescent="0.2">
      <c r="A31" s="1"/>
      <c r="B31" s="1"/>
      <c r="C31" s="1"/>
      <c r="D31" s="1">
        <v>4</v>
      </c>
      <c r="E31" s="1"/>
      <c r="F31" s="3"/>
      <c r="G31" s="1"/>
      <c r="H31" s="1" t="str">
        <f>CONCATENATE(AC28,AD28,AE28,AF28,AH28,AI28,AJ28,AK28,AM28,AN28,AO28,AP28,AR28,AS28,AT28,AU28)</f>
        <v>1101100011110000</v>
      </c>
      <c r="I31" s="1"/>
      <c r="J31" s="1"/>
      <c r="K31" s="1"/>
      <c r="AA31" s="36"/>
      <c r="BB31" s="40"/>
    </row>
    <row r="32" spans="1:60" ht="18" x14ac:dyDescent="0.25">
      <c r="A32" s="1"/>
      <c r="B32" s="1"/>
      <c r="C32" s="1"/>
      <c r="D32" s="1"/>
      <c r="E32" s="1"/>
      <c r="F32" s="3"/>
      <c r="G32" s="1"/>
      <c r="H32" s="1"/>
      <c r="I32" s="1"/>
      <c r="J32" s="1"/>
      <c r="K32" s="1"/>
      <c r="AA32" s="41" t="s">
        <v>55</v>
      </c>
      <c r="AC32" s="8" t="str">
        <f t="shared" ref="AC32:AF33" si="70">G11</f>
        <v>1</v>
      </c>
      <c r="AD32" s="8" t="str">
        <f t="shared" si="70"/>
        <v>1</v>
      </c>
      <c r="AE32" s="8" t="str">
        <f t="shared" si="70"/>
        <v>1</v>
      </c>
      <c r="AF32" s="8" t="str">
        <f t="shared" si="70"/>
        <v>1</v>
      </c>
      <c r="AG32" s="8" t="s">
        <v>25</v>
      </c>
      <c r="AH32" s="8" t="str">
        <f>L11</f>
        <v>0</v>
      </c>
      <c r="AI32" s="8" t="str">
        <f>M11</f>
        <v>0</v>
      </c>
      <c r="AJ32" s="8" t="str">
        <f t="shared" ref="AJ32:AK32" si="71">N11</f>
        <v>1</v>
      </c>
      <c r="AK32" s="8" t="str">
        <f t="shared" si="71"/>
        <v>0</v>
      </c>
      <c r="AL32" s="8" t="s">
        <v>25</v>
      </c>
      <c r="AM32" s="8" t="str">
        <f>Q11</f>
        <v>1</v>
      </c>
      <c r="AN32" s="8" t="str">
        <f t="shared" ref="AN32:AP32" si="72">R11</f>
        <v>1</v>
      </c>
      <c r="AO32" s="8" t="str">
        <f t="shared" si="72"/>
        <v>1</v>
      </c>
      <c r="AP32" s="8" t="str">
        <f t="shared" si="72"/>
        <v>1</v>
      </c>
      <c r="AQ32" s="8" t="s">
        <v>25</v>
      </c>
      <c r="AR32" s="8" t="str">
        <f>V11</f>
        <v>1</v>
      </c>
      <c r="AS32" s="8" t="str">
        <f t="shared" ref="AS32:AU32" si="73">W11</f>
        <v>0</v>
      </c>
      <c r="AT32" s="8" t="str">
        <f t="shared" si="73"/>
        <v>1</v>
      </c>
      <c r="AU32" s="8" t="str">
        <f t="shared" si="73"/>
        <v>1</v>
      </c>
      <c r="AZ32" s="32" t="s">
        <v>58</v>
      </c>
      <c r="BB32" s="33">
        <f>C11</f>
        <v>-3333</v>
      </c>
      <c r="BD32" s="59" t="s">
        <v>75</v>
      </c>
    </row>
    <row r="33" spans="1:59" ht="18" x14ac:dyDescent="0.25">
      <c r="A33" s="1"/>
      <c r="B33" s="1"/>
      <c r="C33" s="1"/>
      <c r="D33" s="1">
        <v>5</v>
      </c>
      <c r="E33" s="1"/>
      <c r="F33" s="3"/>
      <c r="G33" s="1"/>
      <c r="H33" s="1" t="str">
        <f>CONCATENATE(AC35,AD35,AE35,AF35,AH35,AI35,AJ35,AK35,AM35,AN35,AO35,AP35,AR35,AS35,AT35,AU35)</f>
        <v>1100101111101011</v>
      </c>
      <c r="I33" s="1"/>
      <c r="J33" s="1"/>
      <c r="K33" s="1"/>
      <c r="AA33" s="30" t="s">
        <v>56</v>
      </c>
      <c r="AC33" s="15" t="str">
        <f t="shared" si="70"/>
        <v>1</v>
      </c>
      <c r="AD33" s="15" t="str">
        <f t="shared" si="70"/>
        <v>1</v>
      </c>
      <c r="AE33" s="15" t="str">
        <f t="shared" si="70"/>
        <v>0</v>
      </c>
      <c r="AF33" s="15" t="str">
        <f t="shared" si="70"/>
        <v>1</v>
      </c>
      <c r="AG33" s="15" t="s">
        <v>25</v>
      </c>
      <c r="AH33" s="15" t="str">
        <f>L12</f>
        <v>1</v>
      </c>
      <c r="AI33" s="15" t="str">
        <f>M12</f>
        <v>0</v>
      </c>
      <c r="AJ33" s="15" t="str">
        <f t="shared" ref="AJ33:AK33" si="74">N12</f>
        <v>0</v>
      </c>
      <c r="AK33" s="15" t="str">
        <f t="shared" si="74"/>
        <v>0</v>
      </c>
      <c r="AL33" s="15" t="s">
        <v>25</v>
      </c>
      <c r="AM33" s="15" t="str">
        <f>Q12</f>
        <v>1</v>
      </c>
      <c r="AN33" s="15" t="str">
        <f t="shared" ref="AN33:AP33" si="75">R12</f>
        <v>1</v>
      </c>
      <c r="AO33" s="15" t="str">
        <f t="shared" si="75"/>
        <v>1</v>
      </c>
      <c r="AP33" s="15" t="str">
        <f t="shared" si="75"/>
        <v>1</v>
      </c>
      <c r="AQ33" s="15" t="s">
        <v>25</v>
      </c>
      <c r="AR33" s="15" t="str">
        <f>V12</f>
        <v>0</v>
      </c>
      <c r="AS33" s="15" t="str">
        <f t="shared" ref="AS33:AU33" si="76">W12</f>
        <v>0</v>
      </c>
      <c r="AT33" s="15" t="str">
        <f t="shared" si="76"/>
        <v>0</v>
      </c>
      <c r="AU33" s="15" t="str">
        <f t="shared" si="76"/>
        <v>0</v>
      </c>
      <c r="AY33" s="31" t="s">
        <v>48</v>
      </c>
      <c r="AZ33" s="32" t="s">
        <v>59</v>
      </c>
      <c r="BB33" s="33">
        <f>C12</f>
        <v>-10000</v>
      </c>
      <c r="BD33" s="60"/>
    </row>
    <row r="34" spans="1:59" ht="17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AA34" s="34"/>
      <c r="AB34" s="1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4"/>
      <c r="AO34" s="14"/>
      <c r="AP34" s="14"/>
      <c r="AQ34" s="14"/>
      <c r="AR34" s="14"/>
      <c r="AS34" s="14"/>
      <c r="AT34" s="14"/>
      <c r="AU34" s="14"/>
      <c r="AX34" s="31"/>
      <c r="AZ34" s="11"/>
      <c r="BA34" s="12"/>
      <c r="BB34" s="35"/>
      <c r="BD34" s="60"/>
    </row>
    <row r="35" spans="1:59" ht="19" thickTop="1" x14ac:dyDescent="0.25">
      <c r="A35" s="1"/>
      <c r="B35" s="1"/>
      <c r="C35" s="1"/>
      <c r="D35" s="1">
        <v>6</v>
      </c>
      <c r="E35" s="1"/>
      <c r="F35" s="1"/>
      <c r="G35" s="1"/>
      <c r="H35" s="1" t="str">
        <f>CONCATENATE(AC42,AD42,AE42,AF42,AH42,AI42,AJ42,AK42,AM42,AN42,AO42,AP42,AR42,AS42,AT42,AU42)</f>
        <v>0000110100000110</v>
      </c>
      <c r="I35" s="1"/>
      <c r="J35" s="1"/>
      <c r="K35" s="1"/>
      <c r="AA35" s="36"/>
      <c r="AB35">
        <f>IF(OR(AB36=1,AB36=3),1,0)</f>
        <v>1</v>
      </c>
      <c r="AC35">
        <f t="shared" ref="AC35:AE35" si="77">IF(OR(AC36=1,AC36=3),1,0)</f>
        <v>1</v>
      </c>
      <c r="AD35">
        <f t="shared" si="77"/>
        <v>1</v>
      </c>
      <c r="AE35">
        <f t="shared" si="77"/>
        <v>0</v>
      </c>
      <c r="AF35">
        <f>IF(OR(AF36=1,AF36=3),1,0)</f>
        <v>0</v>
      </c>
      <c r="AG35" t="s">
        <v>25</v>
      </c>
      <c r="AH35">
        <f t="shared" ref="AH35:AJ35" si="78">IF(OR(AH36=1,AH36=3),1,0)</f>
        <v>1</v>
      </c>
      <c r="AI35">
        <f t="shared" si="78"/>
        <v>0</v>
      </c>
      <c r="AJ35">
        <f t="shared" si="78"/>
        <v>1</v>
      </c>
      <c r="AK35">
        <f>IF(OR(AK36=1,AK36=3),1,0)</f>
        <v>1</v>
      </c>
      <c r="AL35" t="s">
        <v>25</v>
      </c>
      <c r="AM35">
        <f>IF(OR(AM36=1,AM36=3),1,0)</f>
        <v>1</v>
      </c>
      <c r="AN35">
        <f t="shared" ref="AN35:AO35" si="79">IF(OR(AN36=1,AN36=3),1,0)</f>
        <v>1</v>
      </c>
      <c r="AO35">
        <f t="shared" si="79"/>
        <v>1</v>
      </c>
      <c r="AP35">
        <f>IF(OR(AP36=1,AP36=3),1,0)</f>
        <v>0</v>
      </c>
      <c r="AQ35" t="s">
        <v>25</v>
      </c>
      <c r="AR35">
        <f>IF(OR(AR36=1,AR36=3),1,0)</f>
        <v>1</v>
      </c>
      <c r="AS35">
        <f>IF(OR(AS36=1,AS36=3),1,0)</f>
        <v>0</v>
      </c>
      <c r="AT35">
        <f>IF(OR(AT36=1,AT36=3),1,0)</f>
        <v>1</v>
      </c>
      <c r="AU35">
        <f>IF(OR(AU36=1,AU36=3),1,0)</f>
        <v>1</v>
      </c>
      <c r="AV35" s="44" t="s">
        <v>70</v>
      </c>
      <c r="AW35" s="37">
        <f>IF(AC35=0,_xlfn.DECIMAL(H33,2),-1*(2^16-_xlfn.DECIMAL(H33,2)))</f>
        <v>-13333</v>
      </c>
      <c r="AX35" s="38" t="s">
        <v>46</v>
      </c>
      <c r="AY35" t="s">
        <v>79</v>
      </c>
      <c r="BB35" s="33">
        <f>BB32+BB33</f>
        <v>-13333</v>
      </c>
      <c r="BC35" s="4"/>
      <c r="BD35" s="60"/>
    </row>
    <row r="36" spans="1: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AA36" s="36"/>
      <c r="AB36" s="39">
        <f>AB32+AB33+IF(AC36&gt;1,1,0)</f>
        <v>1</v>
      </c>
      <c r="AC36" s="39">
        <f t="shared" ref="AC36" si="80">AC32+AC33+IF(AD36&gt;1,1,0)</f>
        <v>3</v>
      </c>
      <c r="AD36" s="39">
        <f t="shared" ref="AD36" si="81">AD32+AD33+IF(AE36&gt;1,1,0)</f>
        <v>3</v>
      </c>
      <c r="AE36" s="39">
        <f>AE32+AE33+IF(AF36&gt;1,1,0)</f>
        <v>2</v>
      </c>
      <c r="AF36" s="39">
        <f>AF32+AF33+IF(AH36&gt;1,1,0)</f>
        <v>2</v>
      </c>
      <c r="AG36" s="39"/>
      <c r="AH36" s="39">
        <f t="shared" ref="AH36" si="82">AH32+AH33+IF(AI36&gt;1,1,0)</f>
        <v>1</v>
      </c>
      <c r="AI36" s="39">
        <f>AI32+AI33+IF(AJ36&gt;1,1,0)</f>
        <v>0</v>
      </c>
      <c r="AJ36" s="39">
        <f>AJ32+AJ33+IF(AK36&gt;1,1,0)</f>
        <v>1</v>
      </c>
      <c r="AK36" s="39">
        <f>AK32+AK33+IF(AM36&gt;1,1,0)</f>
        <v>1</v>
      </c>
      <c r="AL36" s="39"/>
      <c r="AM36" s="39">
        <f>AM32+AM33+IF(AN36&gt;1,1,0)</f>
        <v>3</v>
      </c>
      <c r="AN36" s="39">
        <f>AN32+AN33+IF(AO36&gt;1,1,0)</f>
        <v>3</v>
      </c>
      <c r="AO36" s="39">
        <f>AO32+AO33+IF(AP36&gt;1,1,0)</f>
        <v>3</v>
      </c>
      <c r="AP36" s="39">
        <f>AP32+AP33+IF(AR36&gt;1,1,0)</f>
        <v>2</v>
      </c>
      <c r="AQ36" s="39" t="str">
        <f>MID(_xlfn.BASE($Z38,2,6),COLUMN()-(COLUMN($AB38)-1),1)</f>
        <v/>
      </c>
      <c r="AR36" s="39">
        <f>AR32+AR33+IF(AS36&gt;1,1,0)</f>
        <v>1</v>
      </c>
      <c r="AS36" s="39">
        <f t="shared" ref="AS36" si="83">AS32+AS33+IF(AT36&gt;1,1,0)</f>
        <v>0</v>
      </c>
      <c r="AT36" s="39">
        <f>AT32+AT33+IF(AU36&gt;1,1,0)</f>
        <v>1</v>
      </c>
      <c r="AU36" s="39">
        <f>AU32+AU33</f>
        <v>1</v>
      </c>
      <c r="BB36" s="40"/>
      <c r="BD36" s="61"/>
      <c r="BE36" s="5"/>
      <c r="BF36" s="5"/>
      <c r="BG36" s="5"/>
    </row>
    <row r="37" spans="1:59" x14ac:dyDescent="0.2">
      <c r="A37" s="1"/>
      <c r="B37" s="1"/>
      <c r="C37" s="1"/>
      <c r="D37" s="1">
        <v>7</v>
      </c>
      <c r="E37" s="1"/>
      <c r="F37" s="1"/>
      <c r="G37" s="1"/>
      <c r="H37" s="1" t="str">
        <f>CONCATENATE(AC49,AD49,AE49,AF49,AH49,AI49,AJ49,AK49,AM49,AN49,AO49,AP49,AR49,AS49,AT49,AU49)</f>
        <v>1010110110010011</v>
      </c>
      <c r="I37" s="1"/>
      <c r="J37" s="1"/>
      <c r="K37" s="1"/>
      <c r="AA37" s="36"/>
      <c r="AC37" s="57" t="s">
        <v>67</v>
      </c>
      <c r="AD37" s="58"/>
      <c r="AE37" s="21">
        <f>IF(AB35=1,1,0)</f>
        <v>1</v>
      </c>
      <c r="AF37" s="22"/>
      <c r="AG37" s="58" t="s">
        <v>62</v>
      </c>
      <c r="AH37" s="58"/>
      <c r="AI37" s="21">
        <f>IF(MOD(SUM(AM35,AN35,AO35,AP35,AR35,AS35,AT35,AU35),2)=1,0,1)</f>
        <v>1</v>
      </c>
      <c r="AJ37" s="22"/>
      <c r="AK37" s="58" t="s">
        <v>63</v>
      </c>
      <c r="AL37" s="58"/>
      <c r="AM37" s="21">
        <f>IF(AR36=2,1,0)</f>
        <v>0</v>
      </c>
      <c r="AN37" s="22"/>
      <c r="AO37" s="58" t="s">
        <v>64</v>
      </c>
      <c r="AP37" s="58"/>
      <c r="AQ37" s="21">
        <f>IF(SUM(AB35:AU35)=0,1,0)</f>
        <v>0</v>
      </c>
      <c r="AR37" s="22"/>
      <c r="AS37" s="58" t="s">
        <v>65</v>
      </c>
      <c r="AT37" s="58"/>
      <c r="AU37" s="22">
        <f>AC35</f>
        <v>1</v>
      </c>
      <c r="AV37" s="22"/>
      <c r="AW37" s="23" t="s">
        <v>66</v>
      </c>
      <c r="AX37" s="24">
        <f>IF(AW35&lt;&gt;BB35,1,0)</f>
        <v>0</v>
      </c>
      <c r="BB37" s="40"/>
    </row>
    <row r="38" spans="1: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AA38" s="36"/>
      <c r="BB38" s="40"/>
    </row>
    <row r="39" spans="1:59" ht="18" x14ac:dyDescent="0.25">
      <c r="AA39" s="41" t="s">
        <v>43</v>
      </c>
      <c r="AC39" s="8" t="str">
        <f>G4</f>
        <v>0</v>
      </c>
      <c r="AD39" s="8" t="str">
        <f>H4</f>
        <v>0</v>
      </c>
      <c r="AE39" s="8" t="str">
        <f>I4</f>
        <v>0</v>
      </c>
      <c r="AF39" s="8" t="str">
        <f>J4</f>
        <v>1</v>
      </c>
      <c r="AG39" s="8" t="s">
        <v>25</v>
      </c>
      <c r="AH39" s="8" t="str">
        <f>L4</f>
        <v>1</v>
      </c>
      <c r="AI39" s="8" t="str">
        <f>M4</f>
        <v>0</v>
      </c>
      <c r="AJ39" s="8" t="str">
        <f t="shared" ref="AJ39:AK39" si="84">N4</f>
        <v>1</v>
      </c>
      <c r="AK39" s="8" t="str">
        <f t="shared" si="84"/>
        <v>0</v>
      </c>
      <c r="AL39" s="8" t="s">
        <v>25</v>
      </c>
      <c r="AM39" s="8" t="str">
        <f>Q4</f>
        <v>0</v>
      </c>
      <c r="AN39" s="8" t="str">
        <f t="shared" ref="AN39:AP39" si="85">R4</f>
        <v>0</v>
      </c>
      <c r="AO39" s="8" t="str">
        <f t="shared" si="85"/>
        <v>0</v>
      </c>
      <c r="AP39" s="8" t="str">
        <f t="shared" si="85"/>
        <v>0</v>
      </c>
      <c r="AQ39" s="8" t="s">
        <v>25</v>
      </c>
      <c r="AR39" s="8" t="str">
        <f>V4</f>
        <v>1</v>
      </c>
      <c r="AS39" s="8" t="str">
        <f t="shared" ref="AS39:AU39" si="86">W4</f>
        <v>0</v>
      </c>
      <c r="AT39" s="8" t="str">
        <f t="shared" si="86"/>
        <v>1</v>
      </c>
      <c r="AU39" s="8" t="str">
        <f t="shared" si="86"/>
        <v>1</v>
      </c>
      <c r="AZ39" s="32" t="s">
        <v>47</v>
      </c>
      <c r="BB39" s="33">
        <f>C4</f>
        <v>6667</v>
      </c>
      <c r="BD39" s="59" t="s">
        <v>76</v>
      </c>
    </row>
    <row r="40" spans="1:59" ht="18" x14ac:dyDescent="0.25">
      <c r="AA40" s="30" t="s">
        <v>54</v>
      </c>
      <c r="AC40" s="15" t="str">
        <f>G11</f>
        <v>1</v>
      </c>
      <c r="AD40" s="15" t="str">
        <f>H11</f>
        <v>1</v>
      </c>
      <c r="AE40" s="15" t="str">
        <f>I11</f>
        <v>1</v>
      </c>
      <c r="AF40" s="15" t="str">
        <f>J11</f>
        <v>1</v>
      </c>
      <c r="AG40" s="15" t="s">
        <v>25</v>
      </c>
      <c r="AH40" s="15" t="str">
        <f>L11</f>
        <v>0</v>
      </c>
      <c r="AI40" s="15" t="str">
        <f>M11</f>
        <v>0</v>
      </c>
      <c r="AJ40" s="15" t="str">
        <f t="shared" ref="AJ40:AK40" si="87">N11</f>
        <v>1</v>
      </c>
      <c r="AK40" s="15" t="str">
        <f t="shared" si="87"/>
        <v>0</v>
      </c>
      <c r="AL40" s="15" t="s">
        <v>25</v>
      </c>
      <c r="AM40" s="15" t="str">
        <f>Q11</f>
        <v>1</v>
      </c>
      <c r="AN40" s="15" t="str">
        <f t="shared" ref="AN40:AP40" si="88">R11</f>
        <v>1</v>
      </c>
      <c r="AO40" s="15" t="str">
        <f t="shared" si="88"/>
        <v>1</v>
      </c>
      <c r="AP40" s="15" t="str">
        <f t="shared" si="88"/>
        <v>1</v>
      </c>
      <c r="AQ40" s="15" t="s">
        <v>25</v>
      </c>
      <c r="AR40" s="15" t="str">
        <f>V11</f>
        <v>1</v>
      </c>
      <c r="AS40" s="15" t="str">
        <f t="shared" ref="AS40:AU40" si="89">W11</f>
        <v>0</v>
      </c>
      <c r="AT40" s="15" t="str">
        <f t="shared" si="89"/>
        <v>1</v>
      </c>
      <c r="AU40" s="15" t="str">
        <f t="shared" si="89"/>
        <v>1</v>
      </c>
      <c r="AY40" s="31" t="s">
        <v>48</v>
      </c>
      <c r="AZ40" s="32" t="s">
        <v>58</v>
      </c>
      <c r="BB40" s="33">
        <f>C11</f>
        <v>-3333</v>
      </c>
      <c r="BD40" s="60"/>
    </row>
    <row r="41" spans="1:59" ht="17" thickBot="1" x14ac:dyDescent="0.25">
      <c r="AA41" s="34"/>
      <c r="AB41" s="12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4"/>
      <c r="AO41" s="14"/>
      <c r="AP41" s="14"/>
      <c r="AQ41" s="14"/>
      <c r="AR41" s="14"/>
      <c r="AS41" s="14"/>
      <c r="AT41" s="14"/>
      <c r="AU41" s="14"/>
      <c r="AX41" s="31"/>
      <c r="AZ41" s="11"/>
      <c r="BA41" s="12"/>
      <c r="BB41" s="35"/>
      <c r="BD41" s="60"/>
    </row>
    <row r="42" spans="1:59" ht="19" thickTop="1" x14ac:dyDescent="0.25">
      <c r="AA42" s="36"/>
      <c r="AB42">
        <f>IF(OR(AB43=1,AB43=3),1,0)</f>
        <v>1</v>
      </c>
      <c r="AC42">
        <f t="shared" ref="AC42:AE42" si="90">IF(OR(AC43=1,AC43=3),1,0)</f>
        <v>0</v>
      </c>
      <c r="AD42">
        <f t="shared" si="90"/>
        <v>0</v>
      </c>
      <c r="AE42">
        <f t="shared" si="90"/>
        <v>0</v>
      </c>
      <c r="AF42">
        <f>IF(OR(AF43=1,AF43=3),1,0)</f>
        <v>0</v>
      </c>
      <c r="AG42" t="s">
        <v>25</v>
      </c>
      <c r="AH42">
        <f t="shared" ref="AH42:AJ42" si="91">IF(OR(AH43=1,AH43=3),1,0)</f>
        <v>1</v>
      </c>
      <c r="AI42">
        <f t="shared" si="91"/>
        <v>1</v>
      </c>
      <c r="AJ42">
        <f t="shared" si="91"/>
        <v>0</v>
      </c>
      <c r="AK42">
        <f>IF(OR(AK43=1,AK43=3),1,0)</f>
        <v>1</v>
      </c>
      <c r="AL42" t="s">
        <v>25</v>
      </c>
      <c r="AM42">
        <f>IF(OR(AM43=1,AM43=3),1,0)</f>
        <v>0</v>
      </c>
      <c r="AN42">
        <f t="shared" ref="AN42:AO42" si="92">IF(OR(AN43=1,AN43=3),1,0)</f>
        <v>0</v>
      </c>
      <c r="AO42">
        <f t="shared" si="92"/>
        <v>0</v>
      </c>
      <c r="AP42">
        <f>IF(OR(AP43=1,AP43=3),1,0)</f>
        <v>0</v>
      </c>
      <c r="AQ42" t="s">
        <v>25</v>
      </c>
      <c r="AR42">
        <f>IF(OR(AR43=1,AR43=3),1,0)</f>
        <v>0</v>
      </c>
      <c r="AS42">
        <f>IF(OR(AS43=1,AS43=3),1,0)</f>
        <v>1</v>
      </c>
      <c r="AT42">
        <f>IF(OR(AT43=1,AT43=3),1,0)</f>
        <v>1</v>
      </c>
      <c r="AU42">
        <f>IF(OR(AU43=1,AU43=3),1,0)</f>
        <v>0</v>
      </c>
      <c r="AV42" s="44" t="s">
        <v>70</v>
      </c>
      <c r="AW42" s="37">
        <f>IF(AC42=0,_xlfn.DECIMAL(H35,2),-1*(2^16-_xlfn.DECIMAL(H35,2)))</f>
        <v>3334</v>
      </c>
      <c r="AX42" s="38" t="s">
        <v>46</v>
      </c>
      <c r="AY42" t="s">
        <v>79</v>
      </c>
      <c r="BB42" s="33">
        <f>BB39+BB40</f>
        <v>3334</v>
      </c>
      <c r="BC42" s="4"/>
      <c r="BD42" s="61"/>
    </row>
    <row r="43" spans="1:59" x14ac:dyDescent="0.2">
      <c r="AA43" s="36"/>
      <c r="AB43" s="39">
        <f>AB39+AB40+IF(AC43&gt;1,1,0)</f>
        <v>1</v>
      </c>
      <c r="AC43" s="39">
        <f t="shared" ref="AC43" si="93">AC39+AC40+IF(AD43&gt;1,1,0)</f>
        <v>2</v>
      </c>
      <c r="AD43" s="39">
        <f t="shared" ref="AD43" si="94">AD39+AD40+IF(AE43&gt;1,1,0)</f>
        <v>2</v>
      </c>
      <c r="AE43" s="39">
        <f>AE39+AE40+IF(AF43&gt;1,1,0)</f>
        <v>2</v>
      </c>
      <c r="AF43" s="39">
        <f>AF39+AF40+IF(AH43&gt;1,1,0)</f>
        <v>2</v>
      </c>
      <c r="AG43" s="39"/>
      <c r="AH43" s="39">
        <f t="shared" ref="AH43" si="95">AH39+AH40+IF(AI43&gt;1,1,0)</f>
        <v>1</v>
      </c>
      <c r="AI43" s="39">
        <f>AI39+AI40+IF(AJ43&gt;1,1,0)</f>
        <v>1</v>
      </c>
      <c r="AJ43" s="39">
        <f>AJ39+AJ40+IF(AK43&gt;1,1,0)</f>
        <v>2</v>
      </c>
      <c r="AK43" s="39">
        <f>AK39+AK40+IF(AM43&gt;1,1,0)</f>
        <v>1</v>
      </c>
      <c r="AL43" s="39"/>
      <c r="AM43" s="39">
        <f>AM39+AM40+IF(AN43&gt;1,1,0)</f>
        <v>2</v>
      </c>
      <c r="AN43" s="39">
        <f>AN39+AN40+IF(AO43&gt;1,1,0)</f>
        <v>2</v>
      </c>
      <c r="AO43" s="39">
        <f>AO39+AO40+IF(AP43&gt;1,1,0)</f>
        <v>2</v>
      </c>
      <c r="AP43" s="39">
        <f>AP39+AP40+IF(AR43&gt;1,1,0)</f>
        <v>2</v>
      </c>
      <c r="AQ43" s="39" t="str">
        <f>MID(_xlfn.BASE($Z45,2,6),COLUMN()-(COLUMN($AB45)-1),1)</f>
        <v/>
      </c>
      <c r="AR43" s="39">
        <f>AR39+AR40+IF(AS43&gt;1,1,0)</f>
        <v>2</v>
      </c>
      <c r="AS43" s="39">
        <f t="shared" ref="AS43" si="96">AS39+AS40+IF(AT43&gt;1,1,0)</f>
        <v>1</v>
      </c>
      <c r="AT43" s="39">
        <f>AT39+AT40+IF(AU43&gt;1,1,0)</f>
        <v>3</v>
      </c>
      <c r="AU43" s="39">
        <f>AU39+AU40</f>
        <v>2</v>
      </c>
      <c r="BB43" s="40"/>
    </row>
    <row r="44" spans="1:59" x14ac:dyDescent="0.2">
      <c r="AA44" s="36"/>
      <c r="AC44" s="57" t="s">
        <v>67</v>
      </c>
      <c r="AD44" s="58"/>
      <c r="AE44" s="21">
        <f>IF(AB42=1,1,0)</f>
        <v>1</v>
      </c>
      <c r="AF44" s="22"/>
      <c r="AG44" s="58" t="s">
        <v>62</v>
      </c>
      <c r="AH44" s="58"/>
      <c r="AI44" s="21">
        <f>IF(MOD(SUM(AM42,AN42,AO42,AP42,AR42,AS42,AT42,AU42),2)=1,0,1)</f>
        <v>1</v>
      </c>
      <c r="AJ44" s="22"/>
      <c r="AK44" s="58" t="s">
        <v>63</v>
      </c>
      <c r="AL44" s="58"/>
      <c r="AM44" s="21">
        <f>IF(AR43=2,1,0)</f>
        <v>1</v>
      </c>
      <c r="AN44" s="22"/>
      <c r="AO44" s="58" t="s">
        <v>64</v>
      </c>
      <c r="AP44" s="58"/>
      <c r="AQ44" s="21">
        <f>IF(SUM(AB42:AU42)=0,1,0)</f>
        <v>0</v>
      </c>
      <c r="AR44" s="22"/>
      <c r="AS44" s="58" t="s">
        <v>65</v>
      </c>
      <c r="AT44" s="58"/>
      <c r="AU44" s="22">
        <f>AC42</f>
        <v>0</v>
      </c>
      <c r="AV44" s="22"/>
      <c r="AW44" s="23" t="s">
        <v>66</v>
      </c>
      <c r="AX44" s="24">
        <f>IF(AW42&lt;&gt;BB42,1,0)</f>
        <v>0</v>
      </c>
      <c r="BB44" s="40"/>
    </row>
    <row r="45" spans="1:59" x14ac:dyDescent="0.2">
      <c r="AA45" s="36"/>
      <c r="BB45" s="40"/>
    </row>
    <row r="46" spans="1:59" ht="18" x14ac:dyDescent="0.25">
      <c r="AA46" s="41" t="s">
        <v>60</v>
      </c>
      <c r="AC46" s="8" t="str">
        <f>G14</f>
        <v>1</v>
      </c>
      <c r="AD46" s="8" t="str">
        <f>H14</f>
        <v>0</v>
      </c>
      <c r="AE46" s="8" t="str">
        <f>I14</f>
        <v>0</v>
      </c>
      <c r="AF46" s="8" t="str">
        <f>J14</f>
        <v>0</v>
      </c>
      <c r="AG46" s="8" t="s">
        <v>25</v>
      </c>
      <c r="AH46" s="8" t="str">
        <f>L14</f>
        <v>0</v>
      </c>
      <c r="AI46" s="8" t="str">
        <f>M14</f>
        <v>1</v>
      </c>
      <c r="AJ46" s="8" t="str">
        <f t="shared" ref="AJ46:AK46" si="97">N14</f>
        <v>1</v>
      </c>
      <c r="AK46" s="8" t="str">
        <f t="shared" si="97"/>
        <v>0</v>
      </c>
      <c r="AL46" s="8" t="s">
        <v>25</v>
      </c>
      <c r="AM46" s="8" t="str">
        <f>Q14</f>
        <v>1</v>
      </c>
      <c r="AN46" s="8" t="str">
        <f t="shared" ref="AN46:AP46" si="98">R14</f>
        <v>0</v>
      </c>
      <c r="AO46" s="8" t="str">
        <f t="shared" si="98"/>
        <v>0</v>
      </c>
      <c r="AP46" s="8" t="str">
        <f t="shared" si="98"/>
        <v>0</v>
      </c>
      <c r="AQ46" s="8" t="s">
        <v>25</v>
      </c>
      <c r="AR46" s="8" t="str">
        <f>V14</f>
        <v>0</v>
      </c>
      <c r="AS46" s="8" t="str">
        <f t="shared" ref="AS46:AU46" si="99">W14</f>
        <v>0</v>
      </c>
      <c r="AT46" s="8" t="str">
        <f t="shared" si="99"/>
        <v>1</v>
      </c>
      <c r="AU46" s="8" t="str">
        <f t="shared" si="99"/>
        <v>1</v>
      </c>
      <c r="AZ46" s="32" t="s">
        <v>61</v>
      </c>
      <c r="BB46" s="33">
        <f>C14</f>
        <v>3334</v>
      </c>
      <c r="BD46" s="59" t="s">
        <v>77</v>
      </c>
    </row>
    <row r="47" spans="1:59" ht="18" x14ac:dyDescent="0.25">
      <c r="AA47" s="30" t="s">
        <v>50</v>
      </c>
      <c r="AC47" s="15" t="str">
        <f>G6</f>
        <v>0</v>
      </c>
      <c r="AD47" s="15" t="str">
        <f>H6</f>
        <v>0</v>
      </c>
      <c r="AE47" s="15" t="str">
        <f>I6</f>
        <v>1</v>
      </c>
      <c r="AF47" s="15" t="str">
        <f>J6</f>
        <v>0</v>
      </c>
      <c r="AG47" s="15" t="s">
        <v>25</v>
      </c>
      <c r="AH47" s="15" t="str">
        <f>L6</f>
        <v>0</v>
      </c>
      <c r="AI47" s="15" t="str">
        <f>M6</f>
        <v>1</v>
      </c>
      <c r="AJ47" s="15" t="str">
        <f t="shared" ref="AJ47:AK47" si="100">N6</f>
        <v>1</v>
      </c>
      <c r="AK47" s="15" t="str">
        <f t="shared" si="100"/>
        <v>1</v>
      </c>
      <c r="AL47" s="15" t="s">
        <v>25</v>
      </c>
      <c r="AM47" s="15" t="str">
        <f>Q6</f>
        <v>0</v>
      </c>
      <c r="AN47" s="15" t="str">
        <f t="shared" ref="AN47:AP47" si="101">R6</f>
        <v>0</v>
      </c>
      <c r="AO47" s="15" t="str">
        <f t="shared" si="101"/>
        <v>0</v>
      </c>
      <c r="AP47" s="15" t="str">
        <f t="shared" si="101"/>
        <v>1</v>
      </c>
      <c r="AQ47" s="15" t="s">
        <v>25</v>
      </c>
      <c r="AR47" s="15" t="str">
        <f>V6</f>
        <v>0</v>
      </c>
      <c r="AS47" s="15" t="str">
        <f t="shared" ref="AS47:AU47" si="102">W6</f>
        <v>0</v>
      </c>
      <c r="AT47" s="15" t="str">
        <f t="shared" si="102"/>
        <v>0</v>
      </c>
      <c r="AU47" s="15" t="str">
        <f t="shared" si="102"/>
        <v>0</v>
      </c>
      <c r="AY47" s="31" t="s">
        <v>48</v>
      </c>
      <c r="AZ47" s="32" t="s">
        <v>57</v>
      </c>
      <c r="BB47" s="33">
        <f>C6</f>
        <v>10000</v>
      </c>
      <c r="BD47" s="60"/>
    </row>
    <row r="48" spans="1:59" ht="17" thickBot="1" x14ac:dyDescent="0.25">
      <c r="AA48" s="34"/>
      <c r="AB48" s="12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4"/>
      <c r="AO48" s="14"/>
      <c r="AP48" s="14"/>
      <c r="AQ48" s="14"/>
      <c r="AR48" s="14"/>
      <c r="AS48" s="14"/>
      <c r="AT48" s="14"/>
      <c r="AU48" s="14"/>
      <c r="AX48" s="31"/>
      <c r="AZ48" s="11"/>
      <c r="BA48" s="12"/>
      <c r="BB48" s="35"/>
      <c r="BD48" s="60"/>
    </row>
    <row r="49" spans="27:56" ht="19" thickTop="1" x14ac:dyDescent="0.25">
      <c r="AA49" s="36"/>
      <c r="AB49">
        <f>IF(OR(AB50=1,AB50=3),1,0)</f>
        <v>0</v>
      </c>
      <c r="AC49">
        <f t="shared" ref="AC49:AE49" si="103">IF(OR(AC50=1,AC50=3),1,0)</f>
        <v>1</v>
      </c>
      <c r="AD49">
        <f t="shared" si="103"/>
        <v>0</v>
      </c>
      <c r="AE49">
        <f t="shared" si="103"/>
        <v>1</v>
      </c>
      <c r="AF49">
        <f>IF(OR(AF50=1,AF50=3),1,0)</f>
        <v>0</v>
      </c>
      <c r="AG49" t="s">
        <v>25</v>
      </c>
      <c r="AH49">
        <f t="shared" ref="AH49:AJ49" si="104">IF(OR(AH50=1,AH50=3),1,0)</f>
        <v>1</v>
      </c>
      <c r="AI49">
        <f t="shared" si="104"/>
        <v>1</v>
      </c>
      <c r="AJ49">
        <f t="shared" si="104"/>
        <v>0</v>
      </c>
      <c r="AK49">
        <f>IF(OR(AK50=1,AK50=3),1,0)</f>
        <v>1</v>
      </c>
      <c r="AL49" t="s">
        <v>25</v>
      </c>
      <c r="AM49">
        <f>IF(OR(AM50=1,AM50=3),1,0)</f>
        <v>1</v>
      </c>
      <c r="AN49">
        <f t="shared" ref="AN49:AO49" si="105">IF(OR(AN50=1,AN50=3),1,0)</f>
        <v>0</v>
      </c>
      <c r="AO49">
        <f t="shared" si="105"/>
        <v>0</v>
      </c>
      <c r="AP49">
        <f>IF(OR(AP50=1,AP50=3),1,0)</f>
        <v>1</v>
      </c>
      <c r="AQ49" t="s">
        <v>25</v>
      </c>
      <c r="AR49">
        <f>IF(OR(AR50=1,AR50=3),1,0)</f>
        <v>0</v>
      </c>
      <c r="AS49">
        <f>IF(OR(AS50=1,AS50=3),1,0)</f>
        <v>0</v>
      </c>
      <c r="AT49">
        <f>IF(OR(AT50=1,AT50=3),1,0)</f>
        <v>1</v>
      </c>
      <c r="AU49">
        <f>IF(OR(AU50=1,AU50=3),1,0)</f>
        <v>1</v>
      </c>
      <c r="AV49" s="44" t="s">
        <v>70</v>
      </c>
      <c r="AW49" s="37">
        <f>IF(AC49=0,_xlfn.DECIMAL(H37,2),-1*(2^16-_xlfn.DECIMAL(H37,2)))</f>
        <v>-21101</v>
      </c>
      <c r="AX49" s="38" t="s">
        <v>46</v>
      </c>
      <c r="AY49" t="s">
        <v>79</v>
      </c>
      <c r="BB49" s="33">
        <f>BB46+BB47</f>
        <v>13334</v>
      </c>
      <c r="BC49" s="4"/>
      <c r="BD49" s="60"/>
    </row>
    <row r="50" spans="27:56" x14ac:dyDescent="0.2">
      <c r="AA50" s="36"/>
      <c r="AB50" s="39">
        <f>AB46+AB47+IF(AC50&gt;1,1,0)</f>
        <v>0</v>
      </c>
      <c r="AC50" s="39">
        <f t="shared" ref="AC50" si="106">AC46+AC47+IF(AD50&gt;1,1,0)</f>
        <v>1</v>
      </c>
      <c r="AD50" s="39">
        <f t="shared" ref="AD50" si="107">AD46+AD47+IF(AE50&gt;1,1,0)</f>
        <v>0</v>
      </c>
      <c r="AE50" s="39">
        <f>AE46+AE47+IF(AF50&gt;1,1,0)</f>
        <v>1</v>
      </c>
      <c r="AF50" s="39">
        <f>AF46+AF47+IF(AH50&gt;1,1,0)</f>
        <v>0</v>
      </c>
      <c r="AG50" s="39"/>
      <c r="AH50" s="39">
        <f t="shared" ref="AH50" si="108">AH46+AH47+IF(AI50&gt;1,1,0)</f>
        <v>1</v>
      </c>
      <c r="AI50" s="39">
        <f>AI46+AI47+IF(AJ50&gt;1,1,0)</f>
        <v>3</v>
      </c>
      <c r="AJ50" s="39">
        <f>AJ46+AJ47+IF(AK50&gt;1,1,0)</f>
        <v>2</v>
      </c>
      <c r="AK50" s="39">
        <f>AK46+AK47+IF(AM50&gt;1,1,0)</f>
        <v>1</v>
      </c>
      <c r="AL50" s="39"/>
      <c r="AM50" s="39">
        <f>AM46+AM47+IF(AN50&gt;1,1,0)</f>
        <v>1</v>
      </c>
      <c r="AN50" s="39">
        <f>AN46+AN47+IF(AO50&gt;1,1,0)</f>
        <v>0</v>
      </c>
      <c r="AO50" s="39">
        <f>AO46+AO47+IF(AP50&gt;1,1,0)</f>
        <v>0</v>
      </c>
      <c r="AP50" s="39">
        <f>AP46+AP47+IF(AR50&gt;1,1,0)</f>
        <v>1</v>
      </c>
      <c r="AQ50" s="39" t="str">
        <f>MID(_xlfn.BASE($Z52,2,6),COLUMN()-(COLUMN($AB52)-1),1)</f>
        <v/>
      </c>
      <c r="AR50" s="39">
        <f>AR46+AR47+IF(AS50&gt;1,1,0)</f>
        <v>0</v>
      </c>
      <c r="AS50" s="39">
        <f t="shared" ref="AS50" si="109">AS46+AS47+IF(AT50&gt;1,1,0)</f>
        <v>0</v>
      </c>
      <c r="AT50" s="39">
        <f>AT46+AT47+IF(AU50&gt;1,1,0)</f>
        <v>1</v>
      </c>
      <c r="AU50" s="39">
        <f>AU46+AU47</f>
        <v>1</v>
      </c>
      <c r="BB50" s="40"/>
      <c r="BD50" s="61"/>
    </row>
    <row r="51" spans="27:56" x14ac:dyDescent="0.2">
      <c r="AA51" s="45"/>
      <c r="AB51" s="46"/>
      <c r="AC51" s="55" t="s">
        <v>67</v>
      </c>
      <c r="AD51" s="56"/>
      <c r="AE51" s="47">
        <f>IF(AB49=1,1,0)</f>
        <v>0</v>
      </c>
      <c r="AF51" s="48"/>
      <c r="AG51" s="56" t="s">
        <v>62</v>
      </c>
      <c r="AH51" s="56"/>
      <c r="AI51" s="47">
        <f>IF(MOD(SUM(AM49,AN49,AO49,AP49,AR49,AS49,AT49,AU49),2)=1,0,1)</f>
        <v>1</v>
      </c>
      <c r="AJ51" s="48"/>
      <c r="AK51" s="56" t="s">
        <v>63</v>
      </c>
      <c r="AL51" s="56"/>
      <c r="AM51" s="47">
        <f>IF(AR50=2,1,0)</f>
        <v>0</v>
      </c>
      <c r="AN51" s="48"/>
      <c r="AO51" s="56" t="s">
        <v>64</v>
      </c>
      <c r="AP51" s="56"/>
      <c r="AQ51" s="47">
        <f>IF(SUM(AB49:AU49)=0,1,0)</f>
        <v>0</v>
      </c>
      <c r="AR51" s="48"/>
      <c r="AS51" s="56" t="s">
        <v>65</v>
      </c>
      <c r="AT51" s="56"/>
      <c r="AU51" s="48">
        <f>AC49</f>
        <v>1</v>
      </c>
      <c r="AV51" s="48"/>
      <c r="AW51" s="49" t="s">
        <v>66</v>
      </c>
      <c r="AX51" s="50">
        <f>IF(AW49&lt;&gt;BB49,1,0)</f>
        <v>1</v>
      </c>
      <c r="AY51" s="46"/>
      <c r="AZ51" s="46"/>
      <c r="BA51" s="46"/>
      <c r="BB51" s="51"/>
    </row>
  </sheetData>
  <mergeCells count="42">
    <mergeCell ref="BD25:BD28"/>
    <mergeCell ref="BD32:BD36"/>
    <mergeCell ref="BD39:BD42"/>
    <mergeCell ref="BD46:BD50"/>
    <mergeCell ref="BD4:BD7"/>
    <mergeCell ref="BD18:BD23"/>
    <mergeCell ref="BD11:BD15"/>
    <mergeCell ref="AS9:AT9"/>
    <mergeCell ref="AC16:AD16"/>
    <mergeCell ref="AG16:AH16"/>
    <mergeCell ref="AK16:AL16"/>
    <mergeCell ref="AO16:AP16"/>
    <mergeCell ref="AS16:AT16"/>
    <mergeCell ref="AG9:AH9"/>
    <mergeCell ref="AK9:AL9"/>
    <mergeCell ref="AO9:AP9"/>
    <mergeCell ref="AC9:AD9"/>
    <mergeCell ref="AC23:AD23"/>
    <mergeCell ref="AG23:AH23"/>
    <mergeCell ref="AK23:AL23"/>
    <mergeCell ref="AO23:AP23"/>
    <mergeCell ref="AS23:AT23"/>
    <mergeCell ref="AC30:AD30"/>
    <mergeCell ref="AG30:AH30"/>
    <mergeCell ref="AK30:AL30"/>
    <mergeCell ref="AO30:AP30"/>
    <mergeCell ref="AS30:AT30"/>
    <mergeCell ref="AC37:AD37"/>
    <mergeCell ref="AG37:AH37"/>
    <mergeCell ref="AK37:AL37"/>
    <mergeCell ref="AO37:AP37"/>
    <mergeCell ref="AS37:AT37"/>
    <mergeCell ref="AC44:AD44"/>
    <mergeCell ref="AG44:AH44"/>
    <mergeCell ref="AK44:AL44"/>
    <mergeCell ref="AO44:AP44"/>
    <mergeCell ref="AS44:AT44"/>
    <mergeCell ref="AC51:AD51"/>
    <mergeCell ref="AG51:AH51"/>
    <mergeCell ref="AK51:AL51"/>
    <mergeCell ref="AO51:AP51"/>
    <mergeCell ref="AS51:AT51"/>
  </mergeCells>
  <conditionalFormatting sqref="G10:Y13">
    <cfRule type="cellIs" dxfId="11" priority="15" operator="equal">
      <formula>0</formula>
    </cfRule>
    <cfRule type="cellIs" dxfId="10" priority="17" operator="equal">
      <formula>0</formula>
    </cfRule>
  </conditionalFormatting>
  <conditionalFormatting sqref="G21:K21">
    <cfRule type="cellIs" dxfId="9" priority="14" operator="equal">
      <formula>1</formula>
    </cfRule>
  </conditionalFormatting>
  <conditionalFormatting sqref="G10:J13">
    <cfRule type="cellIs" dxfId="8" priority="13" operator="equal">
      <formula>1</formula>
    </cfRule>
  </conditionalFormatting>
  <conditionalFormatting sqref="G4:Y7">
    <cfRule type="cellIs" dxfId="7" priority="4" operator="equal">
      <formula>$S$4</formula>
    </cfRule>
    <cfRule type="cellIs" dxfId="6" priority="5" operator="equal">
      <formula>$G$4</formula>
    </cfRule>
    <cfRule type="cellIs" dxfId="5" priority="7" operator="equal">
      <formula>0</formula>
    </cfRule>
    <cfRule type="cellIs" dxfId="4" priority="8" operator="equal">
      <formula>0</formula>
    </cfRule>
    <cfRule type="cellIs" dxfId="3" priority="9" operator="equal">
      <formula>0</formula>
    </cfRule>
    <cfRule type="cellIs" dxfId="2" priority="10" operator="equal">
      <formula>0</formula>
    </cfRule>
  </conditionalFormatting>
  <conditionalFormatting sqref="G4">
    <cfRule type="cellIs" dxfId="1" priority="6" operator="equal">
      <formula>0</formula>
    </cfRule>
  </conditionalFormatting>
  <conditionalFormatting sqref="C4:C15">
    <cfRule type="expression" dxfId="0" priority="1">
      <formula>IF(AND(MOD($C4,2)=0, $C4&gt;0),1,0)</formula>
    </cfRule>
  </conditionalFormatting>
  <pageMargins left="0.7" right="0.7" top="0.75" bottom="0.75" header="0.3" footer="0.3"/>
  <pageSetup paperSize="9" orientation="portrait" horizontalDpi="0" verticalDpi="0"/>
  <headerFooter>
    <oddHeader>&amp;LВасильев Александр Дмитриевич &amp;CВариант №5
&amp;R&amp;F</oddHeader>
    <oddFooter>&amp;L&amp;"System Font,обычный"&amp;10 &amp;K00000001.12.2022&amp;C&amp;"System Font,обычный"&amp;10 &amp;K00000022:53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2022-12-01T18:20:20Z</dcterms:created>
  <dcterms:modified xsi:type="dcterms:W3CDTF">2023-09-04T14:32:45Z</dcterms:modified>
</cp:coreProperties>
</file>