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16371DAF-802A-41EC-9F19-14FF133EC869}"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B69" i="6"/>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E15" i="4"/>
  <c r="Z4" i="8"/>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Q26" i="9" l="1"/>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Q27" i="9" l="1"/>
  <c r="CM27" i="8" s="1"/>
  <c r="BW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Q32" i="9" l="1"/>
  <c r="CM32" i="8" s="1"/>
  <c r="AO5" i="5"/>
  <c r="AM5" i="5"/>
  <c r="AN5" i="5"/>
  <c r="AR5" i="5" s="1"/>
  <c r="AV6" i="5"/>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Q33" i="9" l="1"/>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Q34" i="9" l="1"/>
  <c r="CM34" i="8" s="1"/>
  <c r="AO7" i="5"/>
  <c r="AM7" i="5"/>
  <c r="AN7" i="5"/>
  <c r="AV8" i="5"/>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Q35" i="9" l="1"/>
  <c r="CM35" i="8" s="1"/>
  <c r="AO8" i="5"/>
  <c r="AM8" i="5"/>
  <c r="AN8" i="5"/>
  <c r="AR8" i="5" s="1"/>
  <c r="AV9" i="5"/>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Q36" i="9" l="1"/>
  <c r="CM36" i="8" s="1"/>
  <c r="K41" i="8"/>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F8" i="7"/>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Q37" i="9" l="1"/>
  <c r="CM37" i="8" s="1"/>
  <c r="AO10" i="5"/>
  <c r="AM10" i="5"/>
  <c r="AN10" i="5"/>
  <c r="AR10" i="5" s="1"/>
  <c r="J13" i="2"/>
  <c r="BF14" i="5" a="1"/>
  <c r="BF14" i="5" s="1"/>
  <c r="AE13" i="1" s="1"/>
  <c r="AV11" i="5"/>
  <c r="AW11" i="5"/>
  <c r="E17" i="8"/>
  <c r="AF9" i="7"/>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Q38" i="9" l="1"/>
  <c r="CM38" i="8" s="1"/>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Q39" i="9" l="1"/>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S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Q40" i="9" l="1"/>
  <c r="CM40" i="8" s="1"/>
  <c r="AO13" i="5"/>
  <c r="AM13" i="5"/>
  <c r="AN13" i="5"/>
  <c r="AR13" i="5" s="1"/>
  <c r="AV14" i="5"/>
  <c r="AW14" i="5"/>
  <c r="E20" i="8"/>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Q41" i="9" l="1"/>
  <c r="CM41" i="8" s="1"/>
  <c r="AO14" i="5"/>
  <c r="AM14" i="5"/>
  <c r="AN14" i="5"/>
  <c r="AV15" i="5"/>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Q42" i="9" l="1"/>
  <c r="CM42" i="8" s="1"/>
  <c r="AO15" i="5"/>
  <c r="AM15" i="5"/>
  <c r="AN15" i="5"/>
  <c r="AV16" i="5"/>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R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Q43" i="9" l="1"/>
  <c r="CM43" i="8" s="1"/>
  <c r="AO16" i="5"/>
  <c r="AM16" i="5"/>
  <c r="AN16" i="5"/>
  <c r="AV17" i="5"/>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Q44" i="9" l="1"/>
  <c r="CM44" i="8" s="1"/>
  <c r="AO17" i="5"/>
  <c r="AM17" i="5"/>
  <c r="AN17" i="5"/>
  <c r="AR17" i="5" s="1"/>
  <c r="AV18" i="5"/>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Q45" i="9" l="1"/>
  <c r="CM45" i="8" s="1"/>
  <c r="AO18" i="5"/>
  <c r="AM18" i="5"/>
  <c r="AN18" i="5"/>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Q46" i="9" l="1"/>
  <c r="CM46" i="8" s="1"/>
  <c r="AO19" i="5"/>
  <c r="AM19" i="5"/>
  <c r="AN19" i="5"/>
  <c r="AV20" i="5"/>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Q47" i="9" l="1"/>
  <c r="CM47" i="8" s="1"/>
  <c r="AO20" i="5"/>
  <c r="AM20" i="5"/>
  <c r="AN20" i="5"/>
  <c r="AV21" i="5"/>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R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Q48" i="9" l="1"/>
  <c r="CM48" i="8" s="1"/>
  <c r="AO21" i="5"/>
  <c r="AM21" i="5"/>
  <c r="AN21" i="5"/>
  <c r="AV22" i="5"/>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Q49" i="9" l="1"/>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Q50" i="9" l="1"/>
  <c r="CM50" i="8" s="1"/>
  <c r="AO23" i="5"/>
  <c r="AM23" i="5"/>
  <c r="AN23" i="5"/>
  <c r="AR23" i="5" s="1"/>
  <c r="AV24" i="5"/>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Q51" i="9" l="1"/>
  <c r="CM51" i="8" s="1"/>
  <c r="AO24" i="5"/>
  <c r="AM24" i="5"/>
  <c r="AN24" i="5"/>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R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Q52" i="9" l="1"/>
  <c r="CM52" i="8" s="1"/>
  <c r="AO25" i="5"/>
  <c r="AM25" i="5"/>
  <c r="AN25" i="5"/>
  <c r="AV26" i="5"/>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Q53" i="9" l="1"/>
  <c r="CM53" i="8" s="1"/>
  <c r="AO26" i="5"/>
  <c r="AM26" i="5"/>
  <c r="AN26" i="5"/>
  <c r="AV27" i="5"/>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Q54" i="9" l="1"/>
  <c r="CM54" i="8" s="1"/>
  <c r="AO27" i="5"/>
  <c r="AM27" i="5"/>
  <c r="AN27" i="5"/>
  <c r="AV28" i="5"/>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Q55" i="9" l="1"/>
  <c r="CM55" i="8" s="1"/>
  <c r="AO28" i="5"/>
  <c r="AM28" i="5"/>
  <c r="AN28" i="5"/>
  <c r="AR28" i="5" s="1"/>
  <c r="AV29" i="5"/>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Q56" i="9" l="1"/>
  <c r="CM56" i="8" s="1"/>
  <c r="AO29" i="5"/>
  <c r="AM29" i="5"/>
  <c r="AN29" i="5"/>
  <c r="AV30" i="5"/>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Q57" i="9" l="1"/>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Q58" i="9" l="1"/>
  <c r="CM58" i="8" s="1"/>
  <c r="AO31" i="5"/>
  <c r="AM31" i="5"/>
  <c r="AN31" i="5"/>
  <c r="AR31" i="5" s="1"/>
  <c r="AV32" i="5"/>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Q59" i="9" l="1"/>
  <c r="CM59" i="8" s="1"/>
  <c r="AO32" i="5"/>
  <c r="AM32" i="5"/>
  <c r="AN32" i="5"/>
  <c r="AR32" i="5" s="1"/>
  <c r="AV33" i="5"/>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Q60" i="9" l="1"/>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Q61" i="9" l="1"/>
  <c r="CM61" i="8" s="1"/>
  <c r="AO34" i="5"/>
  <c r="AM34" i="5"/>
  <c r="AN34" i="5"/>
  <c r="AI56" i="9"/>
  <c r="AO56" i="8" s="1"/>
  <c r="AV35" i="5"/>
  <c r="AW35" i="5"/>
  <c r="AF33" i="7"/>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R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Q62" i="9" l="1"/>
  <c r="CM62" i="8" s="1"/>
  <c r="AO35" i="5"/>
  <c r="AM35" i="5"/>
  <c r="AN35" i="5"/>
  <c r="AR35" i="5" s="1"/>
  <c r="AI57" i="9"/>
  <c r="AO57" i="8" s="1"/>
  <c r="AV36" i="5"/>
  <c r="AW36" i="5"/>
  <c r="AF35" i="7"/>
  <c r="AG35" i="7"/>
  <c r="AF34"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Q63" i="9" l="1"/>
  <c r="CM63" i="8" s="1"/>
  <c r="AE39" i="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Q64" i="9" l="1"/>
  <c r="CM64" i="8" s="1"/>
  <c r="J40" i="2"/>
  <c r="E68" i="4"/>
  <c r="AO37" i="5"/>
  <c r="AM37" i="5"/>
  <c r="AN37" i="5"/>
  <c r="AR37" i="5" s="1"/>
  <c r="AV38" i="5"/>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Q65" i="9" l="1"/>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E70" i="4" s="1"/>
  <c r="AG50" i="9"/>
  <c r="AK50" i="9"/>
  <c r="AE112" i="9"/>
  <c r="N26" i="1"/>
  <c r="S43" i="2"/>
  <c r="N44" i="2"/>
  <c r="R44" i="2"/>
  <c r="Q43" i="2"/>
  <c r="J45" i="10"/>
  <c r="N45" i="5" s="1"/>
  <c r="P45" i="2"/>
  <c r="AQ66" i="9" l="1"/>
  <c r="CM66" i="8" s="1"/>
  <c r="AO39" i="5"/>
  <c r="AM39" i="5"/>
  <c r="AN39" i="5"/>
  <c r="AV40" i="5"/>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Q67" i="9" l="1"/>
  <c r="CM67" i="8" s="1"/>
  <c r="AO40" i="5"/>
  <c r="AM40" i="5"/>
  <c r="AN40" i="5"/>
  <c r="AR40" i="5" s="1"/>
  <c r="AV41" i="5"/>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Q68" i="9" l="1"/>
  <c r="CM68" i="8" s="1"/>
  <c r="AO41" i="5"/>
  <c r="AM41" i="5"/>
  <c r="AN41" i="5"/>
  <c r="AR41" i="5" s="1"/>
  <c r="AV42" i="5"/>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Q69" i="9" l="1"/>
  <c r="CM69" i="8" s="1"/>
  <c r="AO42" i="5"/>
  <c r="AM42" i="5"/>
  <c r="AN42" i="5"/>
  <c r="AR42" i="5" s="1"/>
  <c r="AV43" i="5"/>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Q70" i="9" l="1"/>
  <c r="CM70" i="8" s="1"/>
  <c r="AO43" i="5"/>
  <c r="AM43" i="5"/>
  <c r="AN43" i="5"/>
  <c r="AR43" i="5" s="1"/>
  <c r="AV44" i="5"/>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Q71" i="9" l="1"/>
  <c r="CM71" i="8" s="1"/>
  <c r="AO44" i="5"/>
  <c r="AM44" i="5"/>
  <c r="AN44" i="5"/>
  <c r="AV45" i="5"/>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Q72" i="9" l="1"/>
  <c r="CM72" i="8" s="1"/>
  <c r="AO45" i="5"/>
  <c r="AM45" i="5"/>
  <c r="AN45" i="5"/>
  <c r="AV46" i="5"/>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Q73" i="9" l="1"/>
  <c r="CM73" i="8" s="1"/>
  <c r="AO46" i="5"/>
  <c r="AM46" i="5"/>
  <c r="AN46" i="5"/>
  <c r="AV47" i="5"/>
  <c r="AW47" i="5"/>
  <c r="AF45" i="7"/>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Q74" i="9" l="1"/>
  <c r="CM74" i="8" s="1"/>
  <c r="AO47" i="5"/>
  <c r="AM47" i="5"/>
  <c r="AN47" i="5"/>
  <c r="AV48" i="5"/>
  <c r="AW48" i="5"/>
  <c r="AF46" i="7"/>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Q75" i="9" l="1"/>
  <c r="CM75" i="8" s="1"/>
  <c r="AO48" i="5"/>
  <c r="AM48" i="5"/>
  <c r="AN48" i="5"/>
  <c r="AV49" i="5"/>
  <c r="AW49" i="5"/>
  <c r="AF47" i="7"/>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Q76" i="9" l="1"/>
  <c r="CM76" i="8" s="1"/>
  <c r="AO49" i="5"/>
  <c r="AM49" i="5"/>
  <c r="AN49" i="5"/>
  <c r="AR49" i="5" s="1"/>
  <c r="AV50" i="5"/>
  <c r="AW50" i="5"/>
  <c r="AF48" i="7"/>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Q77" i="9" l="1"/>
  <c r="CM77" i="8" s="1"/>
  <c r="AO50" i="5"/>
  <c r="AM50" i="5"/>
  <c r="AN50" i="5"/>
  <c r="AR50" i="5" s="1"/>
  <c r="AV51" i="5"/>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Q78" i="9" l="1"/>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Q79" i="9" l="1"/>
  <c r="CM79" i="8" s="1"/>
  <c r="AO52" i="5"/>
  <c r="AM52" i="5"/>
  <c r="AN52" i="5"/>
  <c r="AR52" i="5" s="1"/>
  <c r="AV53" i="5"/>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Q80" i="9" l="1"/>
  <c r="CM80" i="8" s="1"/>
  <c r="B69" i="4"/>
  <c r="AO53" i="5"/>
  <c r="AM53" i="5"/>
  <c r="AN53" i="5"/>
  <c r="AR53" i="5" s="1"/>
  <c r="AV54" i="5"/>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Q81" i="9" l="1"/>
  <c r="CM81" i="8" s="1"/>
  <c r="AO54" i="5"/>
  <c r="AM54" i="5"/>
  <c r="AN54" i="5"/>
  <c r="AR54" i="5" s="1"/>
  <c r="AV55" i="5"/>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Q82" i="9" l="1"/>
  <c r="CM82" i="8" s="1"/>
  <c r="AO55" i="5"/>
  <c r="AM55" i="5"/>
  <c r="AN55" i="5"/>
  <c r="AV56" i="5"/>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Q83" i="9" l="1"/>
  <c r="CM83" i="8" s="1"/>
  <c r="AO56" i="5"/>
  <c r="AM56" i="5"/>
  <c r="AN56" i="5"/>
  <c r="AV57" i="5"/>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Q84" i="9" l="1"/>
  <c r="CM84" i="8" s="1"/>
  <c r="AO57" i="5"/>
  <c r="AM57" i="5"/>
  <c r="AN57" i="5"/>
  <c r="AR57" i="5" s="1"/>
  <c r="AV58" i="5"/>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Q85" i="9" l="1"/>
  <c r="CM85" i="8" s="1"/>
  <c r="AO58" i="5"/>
  <c r="AM58" i="5"/>
  <c r="AN58" i="5"/>
  <c r="AR58" i="5" s="1"/>
  <c r="AV59" i="5"/>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Q86" i="9" l="1"/>
  <c r="CM86" i="8" s="1"/>
  <c r="AO59" i="5"/>
  <c r="AM59" i="5"/>
  <c r="AN59" i="5"/>
  <c r="AR59" i="5" s="1"/>
  <c r="AV60" i="5"/>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Q87" i="9" l="1"/>
  <c r="CM87" i="8" s="1"/>
  <c r="AO60" i="5"/>
  <c r="AM60" i="5"/>
  <c r="AN60" i="5"/>
  <c r="AV61" i="5"/>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Q88" i="9" l="1"/>
  <c r="CM88" i="8" s="1"/>
  <c r="AO61" i="5"/>
  <c r="AM61" i="5"/>
  <c r="AN61" i="5"/>
  <c r="AR61" i="5" s="1"/>
  <c r="AV62" i="5"/>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Q89" i="9" l="1"/>
  <c r="CM89" i="8" s="1"/>
  <c r="AO62" i="5"/>
  <c r="AM62" i="5"/>
  <c r="AN62" i="5"/>
  <c r="AR62" i="5" s="1"/>
  <c r="AV63" i="5"/>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Q90" i="9" l="1"/>
  <c r="CM90" i="8" s="1"/>
  <c r="AO63" i="5"/>
  <c r="AM63" i="5"/>
  <c r="AN63" i="5"/>
  <c r="AR63" i="5" s="1"/>
  <c r="AV64" i="5"/>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Q91" i="9" l="1"/>
  <c r="CM91" i="8" s="1"/>
  <c r="AO64" i="5"/>
  <c r="AM64" i="5"/>
  <c r="AN64" i="5"/>
  <c r="AV65" i="5"/>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R64" i="5"/>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Q92" i="9" l="1"/>
  <c r="CM92" i="8" s="1"/>
  <c r="AO65" i="5"/>
  <c r="AM65" i="5"/>
  <c r="AN65" i="5"/>
  <c r="AR65" i="5" s="1"/>
  <c r="AV66" i="5"/>
  <c r="AW66" i="5"/>
  <c r="AF64" i="7"/>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Q93" i="9" l="1"/>
  <c r="CM93" i="8" s="1"/>
  <c r="AO66" i="5"/>
  <c r="AM66" i="5"/>
  <c r="AN66" i="5"/>
  <c r="AR66" i="5" s="1"/>
  <c r="AV67" i="5"/>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Q94" i="9" l="1"/>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Q95" i="9" l="1"/>
  <c r="CM95" i="8" s="1"/>
  <c r="AO68" i="5"/>
  <c r="AM68" i="5"/>
  <c r="AN68" i="5"/>
  <c r="AV69" i="5"/>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Q96" i="9" l="1"/>
  <c r="CM96" i="8" s="1"/>
  <c r="AO69" i="5"/>
  <c r="AM69" i="5"/>
  <c r="AN69" i="5"/>
  <c r="AV70" i="5"/>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Q97" i="9" l="1"/>
  <c r="CM97" i="8" s="1"/>
  <c r="AO70" i="5"/>
  <c r="AM70" i="5"/>
  <c r="AN70" i="5"/>
  <c r="AV71" i="5"/>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Q98" i="9" l="1"/>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Q99" i="9" l="1"/>
  <c r="CM99" i="8" s="1"/>
  <c r="AO72" i="5"/>
  <c r="AM72" i="5"/>
  <c r="AN72" i="5"/>
  <c r="AR72" i="5" s="1"/>
  <c r="AV73" i="5"/>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Q100" i="9" l="1"/>
  <c r="CM100" i="8" s="1"/>
  <c r="AO73" i="5"/>
  <c r="AM73" i="5"/>
  <c r="AN73" i="5"/>
  <c r="AR73" i="5" s="1"/>
  <c r="AV74" i="5"/>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Q101" i="9" l="1"/>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Q102" i="9" l="1"/>
  <c r="CM102" i="8" s="1"/>
  <c r="AO75" i="5"/>
  <c r="AM75" i="5"/>
  <c r="AN75" i="5"/>
  <c r="AR75" i="5" s="1"/>
  <c r="AV76" i="5"/>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Q103" i="9" l="1"/>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Q104" i="9" l="1"/>
  <c r="CM104" i="8" s="1"/>
  <c r="AO77" i="5"/>
  <c r="AM77" i="5"/>
  <c r="AN77" i="5"/>
  <c r="AR77" i="5" s="1"/>
  <c r="AV78" i="5"/>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Q105" i="9" l="1"/>
  <c r="CM105" i="8" s="1"/>
  <c r="AO78" i="5"/>
  <c r="AM78" i="5"/>
  <c r="AN78" i="5"/>
  <c r="AR78" i="5" s="1"/>
  <c r="AV79" i="5"/>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Q106" i="9" l="1"/>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Q107" i="9" l="1"/>
  <c r="CM107" i="8" s="1"/>
  <c r="AO80" i="5"/>
  <c r="AM80" i="5"/>
  <c r="AN80" i="5"/>
  <c r="AV81" i="5"/>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Q108" i="9" l="1"/>
  <c r="CM108" i="8" s="1"/>
  <c r="AO81" i="5"/>
  <c r="AM81" i="5"/>
  <c r="AN81" i="5"/>
  <c r="AR81" i="5" s="1"/>
  <c r="AV82" i="5"/>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Q109" i="9" l="1"/>
  <c r="CM109" i="8" s="1"/>
  <c r="AO82" i="5"/>
  <c r="AM82" i="5"/>
  <c r="AN82" i="5"/>
  <c r="AR82" i="5" s="1"/>
  <c r="AV83" i="5"/>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Q110" i="9" l="1"/>
  <c r="CM110" i="8" s="1"/>
  <c r="AO83" i="5"/>
  <c r="AM83" i="5"/>
  <c r="AN83" i="5"/>
  <c r="AR83" i="5" s="1"/>
  <c r="AV84" i="5"/>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Q111" i="9" l="1"/>
  <c r="CM111" i="8" s="1"/>
  <c r="AO84" i="5"/>
  <c r="AM84" i="5"/>
  <c r="AN84" i="5"/>
  <c r="AR84" i="5" s="1"/>
  <c r="AV85" i="5"/>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Q112" i="9" l="1"/>
  <c r="CM112" i="8" s="1"/>
  <c r="AO85" i="5"/>
  <c r="AM85" i="5"/>
  <c r="AN85" i="5"/>
  <c r="AR85" i="5" s="1"/>
  <c r="AV86" i="5"/>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Q113" i="9" l="1"/>
  <c r="CM113" i="8" s="1"/>
  <c r="AI85" i="7"/>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Q114" i="9" l="1"/>
  <c r="CM114" i="8" s="1"/>
  <c r="AO87" i="5"/>
  <c r="AM87" i="5"/>
  <c r="AN87" i="5"/>
  <c r="AR87" i="5" s="1"/>
  <c r="AV88" i="5"/>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Q115" i="9" l="1"/>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Q116" i="9" l="1"/>
  <c r="CM116" i="8" s="1"/>
  <c r="AO89" i="5"/>
  <c r="AM89" i="5"/>
  <c r="AN89" i="5"/>
  <c r="AR89" i="5" s="1"/>
  <c r="AV90" i="5"/>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Q117" i="9" l="1"/>
  <c r="CM117" i="8" s="1"/>
  <c r="AO90" i="5"/>
  <c r="AM90" i="5"/>
  <c r="AN90" i="5"/>
  <c r="AV91" i="5"/>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Q118" i="9" l="1"/>
  <c r="CM118" i="8" s="1"/>
  <c r="AO91" i="5"/>
  <c r="AM91" i="5"/>
  <c r="AN91" i="5"/>
  <c r="AV92" i="5"/>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R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Q119" i="9" l="1"/>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Q120" i="9" l="1"/>
  <c r="CM120" i="8" s="1"/>
  <c r="AO93" i="5"/>
  <c r="AM93" i="5"/>
  <c r="AN93" i="5"/>
  <c r="AR93" i="5" s="1"/>
  <c r="AV94" i="5"/>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Q121" i="9" l="1"/>
  <c r="CM121" i="8" s="1"/>
  <c r="AO94" i="5"/>
  <c r="AM94" i="5"/>
  <c r="AN94" i="5"/>
  <c r="AR94" i="5" s="1"/>
  <c r="AV95" i="5"/>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Q122" i="9" l="1"/>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Q123" i="9" l="1"/>
  <c r="CM123" i="8" s="1"/>
  <c r="AO96" i="5"/>
  <c r="AM96" i="5"/>
  <c r="AN96" i="5"/>
  <c r="AV97" i="5"/>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Q124" i="9" l="1"/>
  <c r="CM124" i="8" s="1"/>
  <c r="AO97" i="5"/>
  <c r="AM97" i="5"/>
  <c r="AN97" i="5"/>
  <c r="AR97" i="5" s="1"/>
  <c r="AV98" i="5"/>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Q125" i="9" l="1"/>
  <c r="CM125" i="8" s="1"/>
  <c r="AI97" i="7"/>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Q126" i="9" l="1"/>
  <c r="CM126" i="8" s="1"/>
  <c r="AO99" i="5"/>
  <c r="AM99" i="5"/>
  <c r="AN99" i="5"/>
  <c r="AR99" i="5" s="1"/>
  <c r="AV100" i="5"/>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Q127" i="9" l="1"/>
  <c r="CM127" i="8" s="1"/>
  <c r="AO100" i="5"/>
  <c r="AM100" i="5"/>
  <c r="AN100" i="5"/>
  <c r="AV101" i="5"/>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Q128" i="9" l="1"/>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Q129" i="9" l="1"/>
  <c r="CM129" i="8" s="1"/>
  <c r="AO102" i="5"/>
  <c r="AM102" i="5"/>
  <c r="AN102" i="5"/>
  <c r="AR102" i="5" s="1"/>
  <c r="AV103" i="5"/>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Q130" i="9" l="1"/>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Q131" i="9" l="1"/>
  <c r="CM131" i="8" s="1"/>
  <c r="AO104" i="5"/>
  <c r="AM104" i="5"/>
  <c r="AN104" i="5"/>
  <c r="AV105" i="5"/>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Q132" i="9" l="1"/>
  <c r="CM132" i="8" s="1"/>
  <c r="AO105" i="5"/>
  <c r="AM105" i="5"/>
  <c r="AN105" i="5"/>
  <c r="AV106" i="5"/>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R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Q133" i="9" l="1"/>
  <c r="CM133" i="8" s="1"/>
  <c r="AO106" i="5"/>
  <c r="AM106" i="5"/>
  <c r="AN106" i="5"/>
  <c r="AR106" i="5" s="1"/>
  <c r="AV107" i="5"/>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Q134" i="9" l="1"/>
  <c r="CM134" i="8" s="1"/>
  <c r="AO107" i="5"/>
  <c r="AM107" i="5"/>
  <c r="AN107" i="5"/>
  <c r="AV108" i="5"/>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Q135" i="9" l="1"/>
  <c r="CM135" i="8" s="1"/>
  <c r="AO108" i="5"/>
  <c r="AM108" i="5"/>
  <c r="AN108" i="5"/>
  <c r="AV109" i="5"/>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Q136" i="9" l="1"/>
  <c r="CM136" i="8" s="1"/>
  <c r="AO109" i="5"/>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R110" i="5" s="1"/>
  <c r="AV111" i="5"/>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R111" i="5" s="1"/>
  <c r="AV112" i="5"/>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I112" i="7"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R115" i="5" s="1"/>
  <c r="AV116" i="5"/>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F122" i="7"/>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V125" i="5"/>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R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O128" i="5" l="1"/>
  <c r="AM128" i="5"/>
  <c r="AN128" i="5"/>
  <c r="AR128" i="5" s="1"/>
  <c r="AV129" i="5"/>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O129" i="5" l="1"/>
  <c r="AM129" i="5"/>
  <c r="AN129" i="5"/>
  <c r="AR129" i="5" s="1"/>
  <c r="AV130" i="5"/>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O130" i="5" l="1"/>
  <c r="AM130" i="5"/>
  <c r="AN130" i="5"/>
  <c r="AV131" i="5"/>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F130" i="7"/>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O133" i="5" l="1"/>
  <c r="AM133" i="5"/>
  <c r="AN133" i="5"/>
  <c r="AV134" i="5"/>
  <c r="AW134" i="5"/>
  <c r="AF133" i="7"/>
  <c r="AG133" i="7"/>
  <c r="AF132"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O135" i="5" l="1"/>
  <c r="AM135" i="5"/>
  <c r="AN135" i="5"/>
  <c r="AR135" i="5" s="1"/>
  <c r="AV136" i="5"/>
  <c r="AW136" i="5"/>
  <c r="AF134" i="7"/>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F136" i="7"/>
  <c r="AG136" i="7"/>
  <c r="AF135"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BJ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C98"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<sst xmlns="http://schemas.openxmlformats.org/spreadsheetml/2006/main" count="3095" uniqueCount="1166">
  <si>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</si>
  <si>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</si>
  <si>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</si>
  <si>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</si>
  <si>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</si>
  <si>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</si>
  <si>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</si>
  <si>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</si>
  <si>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</si>
  <si>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</si>
  <si>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</si>
  <si>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</si>
  <si>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</si>
  <si>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</si>
  <si>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</si>
  <si>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</si>
  <si>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</si>
  <si>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</si>
  <si>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</si>
  <si>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</si>
  <si>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</si>
  <si>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</si>
  <si>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</si>
  <si>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</si>
  <si>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</si>
  <si>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</si>
  <si>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</si>
  <si>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</si>
  <si>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</si>
  <si>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</si>
  <si>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</si>
  <si>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</si>
  <si>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</si>
  <si>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</si>
  <si>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</si>
  <si>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</si>
  <si>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</si>
  <si>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</si>
  <si>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</si>
  <si>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</si>
  <si>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</si>
  <si>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</si>
  <si>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</si>
  <si>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</si>
  <si>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</si>
  <si>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</si>
  <si>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</si>
  <si>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</si>
  <si>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</si>
  <si>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</si>
  <si>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</si>
  <si>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</si>
  <si>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</si>
  <si>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</si>
  <si>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</si>
  <si>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</si>
  <si>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</si>
  <si>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</si>
  <si>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</si>
  <si>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</si>
  <si>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</si>
  <si>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</si>
  <si>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</si>
  <si>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</si>
  <si>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</si>
  <si>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</si>
  <si>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</si>
  <si>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</si>
  <si>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</si>
  <si>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</si>
  <si>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</si>
  <si>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</si>
  <si>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</si>
  <si>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</si>
  <si>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</si>
  <si>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</si>
  <si>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</si>
  <si>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</si>
  <si>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</si>
  <si>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</si>
  <si>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</si>
  <si>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</si>
  <si>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</si>
  <si>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</si>
  <si>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</si>
  <si>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</si>
  <si>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</si>
  <si>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</si>
  <si>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</si>
  <si>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</si>
  <si>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</si>
  <si>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</si>
  <si>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</si>
  <si>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</si>
  <si>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</si>
  <si>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</si>
  <si>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</si>
  <si>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</si>
  <si>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</si>
  <si>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</si>
  <si>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</si>
  <si>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</si>
  <si>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</si>
  <si>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</si>
  <si>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</si>
  <si>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</si>
  <si>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</si>
  <si>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</si>
  <si>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</si>
  <si>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</si>
  <si>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</si>
  <si>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</si>
  <si>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</si>
  <si>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</si>
  <si>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</si>
  <si>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</si>
  <si>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</si>
  <si>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</si>
  <si>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</si>
  <si>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</si>
  <si>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</si>
  <si>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</si>
  <si>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</si>
  <si>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</si>
  <si>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</si>
  <si>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</si>
  <si>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</si>
  <si>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</si>
  <si>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</si>
  <si>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</si>
  <si>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</si>
  <si>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</si>
  <si>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</si>
  <si>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</si>
  <si>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</si>
  <si>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</si>
  <si>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</si>
  <si>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</si>
  <si>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</si>
  <si>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</si>
  <si>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</si>
  <si>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</si>
  <si>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</si>
  <si>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</si>
  <si>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</si>
  <si>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</si>
  <si>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</si>
  <si>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</si>
  <si>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</si>
  <si>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</si>
  <si>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</si>
  <si>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</si>
  <si>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</si>
  <si>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</si>
  <si>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</si>
  <si>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</si>
  <si>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</si>
  <si>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</si>
  <si>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</si>
  <si>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</si>
  <si>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</si>
  <si>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</si>
  <si>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</si>
  <si>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</si>
  <si>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</si>
  <si>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</si>
  <si>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</si>
  <si>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</si>
  <si>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</si>
  <si>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</si>
  <si>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</si>
  <si>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</si>
  <si>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</si>
  <si>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</si>
  <si>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</si>
  <si>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</si>
  <si>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</si>
  <si>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</si>
  <si>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</si>
  <si>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</si>
  <si>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</si>
  <si>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</si>
  <si>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</si>
  <si>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</si>
  <si>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</si>
  <si>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</si>
  <si>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</si>
  <si>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</si>
  <si>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</si>
  <si>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</si>
  <si>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</si>
  <si>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</si>
  <si>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</si>
  <si>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</si>
  <si>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</si>
  <si>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</si>
  <si>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</si>
  <si>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</si>
  <si>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</si>
  <si>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</si>
  <si>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</si>
  <si>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</si>
  <si>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</si>
  <si>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</si>
  <si>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</si>
  <si>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</si>
  <si>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</si>
  <si>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</si>
  <si>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</si>
  <si>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</si>
  <si>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</si>
  <si>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</si>
  <si>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</si>
  <si>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</si>
  <si>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</si>
  <si>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</si>
  <si>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</si>
  <si>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</si>
  <si>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</si>
  <si>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</si>
  <si>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</si>
  <si>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</si>
  <si>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</si>
  <si>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</si>
  <si>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</si>
  <si>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</si>
  <si>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</si>
  <si>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</si>
  <si>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</si>
  <si>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</si>
  <si>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</si>
  <si>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</si>
  <si>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</si>
  <si>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</si>
  <si>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</si>
  <si>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</si>
  <si>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</si>
  <si>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</si>
  <si>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</si>
  <si>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</si>
  <si>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</si>
  <si>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</si>
  <si>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</si>
  <si>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</si>
  <si>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</si>
  <si>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</si>
  <si>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</si>
  <si>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</si>
  <si>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</si>
  <si>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</si>
  <si>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</si>
  <si>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</si>
  <si>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</si>
  <si>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</si>
  <si>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</si>
  <si>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</si>
  <si>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</si>
  <si>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</si>
  <si>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</si>
  <si>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</si>
  <si>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</si>
  <si>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</si>
  <si>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</si>
  <si>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</si>
  <si>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</si>
  <si>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</si>
  <si>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</si>
  <si>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</si>
  <si>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</si>
  <si>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</si>
  <si>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</si>
  <si>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</si>
  <si>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</si>
  <si>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</si>
  <si>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</si>
  <si>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</si>
  <si>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</si>
  <si>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</si>
  <si>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</si>
  <si>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</si>
  <si>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</si>
  <si>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</si>
  <si>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</si>
  <si>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</si>
  <si>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</si>
  <si>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</si>
  <si>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</si>
  <si>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</si>
  <si>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</si>
  <si>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</si>
  <si>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</si>
  <si>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</si>
  <si>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</si>
  <si>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</si>
  <si>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</si>
  <si>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</si>
  <si>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</si>
  <si>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</si>
  <si>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</si>
  <si>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</si>
  <si>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</si>
  <si>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</si>
  <si>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</si>
  <si>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</si>
  <si>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</si>
  <si>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</si>
  <si>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</si>
  <si>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</si>
  <si>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</si>
  <si>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</si>
  <si>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</si>
  <si>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</si>
  <si>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</si>
  <si>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</si>
  <si>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</si>
  <si>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</si>
  <si>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</si>
  <si>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</si>
  <si>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</si>
  <si>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</si>
  <si>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</si>
  <si>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</si>
  <si>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</si>
  <si>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</si>
  <si>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</si>
  <si>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</si>
  <si>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</si>
  <si>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</si>
  <si>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</si>
  <si>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</si>
  <si>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</si>
  <si>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</si>
  <si>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</si>
  <si>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</si>
  <si>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</si>
  <si>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</si>
  <si>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</si>
  <si>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</si>
  <si>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</si>
  <si>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</si>
  <si>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</si>
  <si>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</si>
  <si>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</si>
  <si>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</si>
  <si>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</si>
  <si>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</si>
  <si>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</si>
  <si>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</si>
  <si>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</si>
  <si>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</si>
  <si>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</si>
  <si>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</si>
  <si>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</si>
  <si>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</si>
  <si>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</si>
  <si>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</si>
  <si>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</si>
  <si>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</si>
  <si>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</si>
  <si>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</si>
  <si>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</si>
  <si>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</si>
  <si>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</si>
  <si>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</si>
  <si>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</si>
  <si>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</si>
  <si>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</si>
  <si>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</si>
  <si>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</si>
  <si>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</si>
  <si>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</si>
  <si>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</si>
  <si>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</si>
  <si>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</si>
  <si>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</si>
  <si>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</si>
  <si>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</si>
  <si>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</si>
  <si>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</si>
  <si>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</si>
  <si>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</si>
  <si>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</si>
  <si>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</si>
  <si>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</si>
  <si>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</si>
  <si>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</si>
  <si>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</si>
  <si>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</si>
  <si>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</si>
  <si>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</si>
  <si>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</si>
  <si>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</si>
  <si>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</si>
  <si>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</si>
  <si>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</si>
  <si>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</si>
  <si>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</si>
  <si>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</si>
  <si>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</si>
  <si>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</si>
  <si>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</si>
  <si>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</si>
  <si>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</si>
  <si>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</si>
  <si>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</si>
  <si>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</si>
  <si>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</si>
  <si>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</si>
  <si>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</si>
  <si>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</si>
  <si>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</si>
  <si>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</si>
  <si>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</si>
  <si>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</si>
  <si>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</si>
  <si>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</si>
  <si>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</si>
  <si>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</si>
  <si>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</si>
  <si>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</si>
  <si>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</si>
  <si>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</si>
  <si>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</si>
  <si>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</si>
  <si>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</si>
  <si>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</si>
  <si>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</si>
  <si>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</si>
  <si>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</si>
  <si>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</si>
  <si>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</si>
  <si>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</si>
  <si>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</si>
  <si>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</si>
  <si>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</si>
  <si>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</si>
  <si>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</si>
  <si>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</si>
  <si>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</si>
  <si>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</si>
  <si>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</si>
  <si>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</si>
  <si>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</si>
  <si>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</si>
  <si>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</si>
  <si>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</si>
  <si>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</si>
  <si>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</si>
  <si>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</si>
  <si>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</si>
  <si>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</si>
  <si>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</si>
  <si>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</si>
  <si>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</si>
  <si>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</si>
  <si>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</si>
  <si>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</si>
  <si>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</si>
  <si>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</si>
  <si>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</si>
  <si>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</si>
  <si>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</si>
  <si>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</si>
  <si>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</si>
  <si>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</si>
  <si>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</si>
  <si>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</si>
  <si>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</si>
  <si>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</si>
  <si>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</si>
  <si>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</si>
  <si>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</si>
  <si>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</si>
  <si>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</si>
  <si>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</si>
  <si>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</si>
  <si>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</si>
  <si>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</si>
  <si>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</si>
  <si>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</si>
  <si>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</si>
  <si>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</si>
  <si>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</si>
  <si>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</si>
  <si>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</si>
  <si>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</si>
  <si>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</si>
  <si>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</si>
  <si>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</si>
  <si>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</si>
  <si>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</si>
  <si>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</si>
  <si>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</si>
  <si>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</si>
  <si>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</si>
  <si>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</si>
  <si>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</si>
  <si>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</si>
  <si>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</si>
  <si>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</si>
  <si>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</si>
  <si>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</si>
  <si>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</si>
  <si>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</si>
  <si>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</si>
  <si>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</si>
  <si>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</si>
  <si>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</si>
  <si>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</si>
  <si>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</si>
  <si>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</si>
  <si>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</si>
  <si>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</si>
  <si>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</si>
  <si>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</si>
  <si>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</si>
  <si>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</si>
  <si>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</si>
  <si>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</si>
  <si>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</si>
  <si>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</si>
  <si>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</si>
  <si>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</si>
  <si>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</si>
  <si>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</si>
  <si>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</si>
  <si>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</si>
  <si>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</si>
  <si>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</si>
  <si>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</si>
  <si>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</si>
  <si>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</si>
  <si>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</si>
  <si>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</si>
  <si>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</si>
  <si>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</si>
  <si>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</si>
  <si>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</si>
  <si>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</si>
  <si>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</si>
  <si>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</si>
  <si>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</si>
  <si>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</si>
  <si>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</si>
  <si>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</si>
  <si>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</si>
  <si>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</si>
  <si>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</si>
  <si>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</si>
  <si>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</si>
  <si>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</si>
  <si>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</si>
  <si>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</si>
  <si>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</si>
  <si>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</si>
  <si>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</si>
  <si>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</si>
  <si>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</si>
  <si>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</si>
  <si>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</si>
  <si>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</si>
  <si>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</si>
  <si>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</si>
  <si>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</si>
  <si>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</si>
  <si>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</si>
  <si>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</si>
  <si>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</si>
  <si>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</si>
  <si>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</si>
  <si>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</si>
  <si>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</si>
  <si>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</si>
  <si>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</si>
  <si>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</si>
  <si>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</si>
  <si>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</si>
  <si>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</si>
  <si>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</si>
  <si>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</si>
  <si>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</si>
  <si>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</si>
  <si>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</si>
  <si>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</si>
  <si>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</si>
  <si>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</si>
  <si>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</si>
  <si>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</si>
  <si>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</si>
  <si>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</si>
  <si>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</si>
  <si>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</si>
  <si>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</si>
  <si>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</si>
  <si>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</si>
  <si>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</si>
  <si>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</si>
  <si>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</si>
  <si>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</si>
  <si>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</si>
  <si>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</si>
  <si>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</si>
  <si>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</si>
  <si>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</si>
  <si>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</si>
  <si>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</si>
  <si>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</si>
  <si>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</si>
  <si>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</si>
  <si>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</si>
  <si>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</si>
  <si>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</si>
  <si>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</si>
  <si>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</si>
  <si>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</si>
  <si>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</si>
  <si>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</si>
  <si>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</si>
  <si>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</si>
  <si>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</si>
  <si>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</si>
  <si>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</si>
  <si>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</si>
  <si>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</si>
  <si>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</si>
  <si>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</si>
  <si>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</si>
  <si>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</si>
  <si>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</si>
  <si>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</si>
  <si>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</si>
  <si>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</si>
  <si>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</si>
  <si>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</si>
  <si>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</si>
  <si>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</si>
  <si>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</si>
  <si>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</si>
  <si>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</si>
  <si>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</si>
  <si>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</si>
  <si>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</si>
  <si>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</si>
  <si>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</si>
  <si>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</si>
  <si>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</si>
  <si>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</si>
  <si>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</si>
  <si>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</si>
  <si>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</si>
  <si>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</si>
  <si>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</si>
  <si>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</si>
  <si>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</si>
  <si>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</si>
  <si>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</si>
  <si>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</si>
  <si>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</si>
  <si>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</si>
  <si>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</si>
  <si>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</si>
  <si>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</si>
  <si>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</si>
  <si>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</si>
  <si>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</si>
  <si>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</si>
  <si>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</si>
  <si>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</si>
  <si>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</si>
  <si>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</si>
  <si>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</si>
  <si>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</si>
  <si>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</si>
  <si>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</si>
  <si>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</si>
  <si>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</si>
  <si>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</si>
  <si>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</si>
  <si>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</si>
  <si>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</si>
  <si>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</si>
  <si>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</si>
  <si>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</si>
  <si>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</si>
  <si>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</si>
  <si>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</si>
  <si>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</si>
  <si>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</si>
  <si>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</si>
  <si>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</si>
  <si>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</si>
  <si>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</si>
  <si>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</si>
  <si>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</si>
  <si>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</si>
  <si>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</si>
  <si>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</si>
  <si>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</si>
  <si>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</si>
  <si>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</si>
  <si>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</si>
  <si>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</si>
  <si>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</si>
  <si>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</si>
  <si>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</si>
  <si>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</si>
  <si>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</si>
  <si>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</si>
  <si>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</si>
  <si>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</si>
  <si>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</si>
  <si>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</si>
  <si>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</si>
  <si>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</si>
  <si>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</si>
  <si>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</si>
  <si>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</si>
  <si>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</si>
  <si>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</si>
  <si>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</si>
  <si>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</si>
  <si>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</si>
  <si>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</si>
  <si>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</si>
  <si>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</si>
  <si>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</si>
  <si>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</si>
  <si>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</si>
  <si>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</si>
  <si>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</si>
  <si>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</si>
  <si>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</si>
  <si>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</si>
  <si>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</si>
  <si>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</si>
  <si>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</si>
  <si>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</si>
  <si>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</si>
  <si>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</si>
  <si>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</si>
  <si>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</si>
  <si>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</si>
  <si>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</si>
  <si>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</si>
  <si>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</si>
  <si>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</si>
  <si>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</si>
  <si>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</si>
  <si>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</si>
  <si>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</si>
  <si>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</si>
  <si>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</si>
  <si>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</si>
  <si>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</si>
  <si>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</si>
  <si>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</si>
  <si>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</si>
  <si>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</si>
  <si>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</si>
  <si>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</si>
  <si>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</si>
  <si>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</si>
  <si>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</si>
  <si>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</si>
  <si>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</si>
  <si>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</si>
  <si>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</si>
  <si>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</si>
  <si>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</si>
  <si>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</si>
  <si>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</si>
  <si>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</si>
  <si>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</si>
  <si>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</si>
  <si>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</si>
  <si>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</si>
  <si>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</si>
  <si>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</si>
  <si>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</si>
  <si>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</si>
  <si>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</si>
  <si>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</si>
  <si>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</si>
  <si>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</si>
  <si>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</si>
  <si>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</si>
  <si>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</si>
  <si>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</si>
  <si>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</si>
  <si>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</si>
  <si>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</si>
  <si>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</si>
  <si>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</si>
  <si>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</si>
  <si>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</si>
  <si>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</si>
  <si>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</si>
  <si>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</si>
  <si>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</si>
  <si>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</si>
  <si>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</si>
  <si>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</si>
  <si>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</si>
  <si>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</si>
  <si>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</si>
  <si>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</si>
  <si>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</si>
  <si>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</si>
  <si>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</si>
  <si>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</si>
  <si>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</si>
  <si>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</si>
  <si>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</si>
  <si>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</si>
  <si>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</si>
  <si>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</si>
  <si>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</si>
  <si>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</si>
  <si>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</si>
  <si>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</si>
  <si>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</si>
  <si>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</si>
  <si>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</si>
  <si>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</si>
  <si>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</si>
  <si>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</si>
  <si>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</si>
  <si>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</si>
  <si>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</si>
  <si>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</si>
  <si>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</si>
  <si>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</si>
  <si>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</si>
  <si>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</si>
  <si>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</si>
  <si>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</si>
  <si>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</si>
  <si>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</si>
  <si>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</si>
  <si>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</si>
  <si>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</si>
  <si>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</si>
  <si>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</si>
  <si>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</si>
  <si>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</si>
  <si>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</si>
  <si>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</si>
  <si>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</si>
  <si>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</si>
  <si>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</si>
  <si>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</si>
  <si>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</si>
  <si>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</si>
  <si>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</si>
  <si>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</si>
  <si>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</si>
  <si>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</si>
  <si>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</si>
  <si>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</si>
  <si>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</si>
  <si>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</si>
  <si>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</si>
  <si>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</si>
  <si>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</si>
  <si>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</si>
  <si>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</si>
  <si>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</si>
  <si>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</si>
  <si>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</si>
  <si>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</si>
  <si>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</si>
  <si>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</si>
  <si>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</si>
  <si>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</si>
  <si>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</si>
  <si>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</si>
  <si>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</si>
  <si>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</si>
  <si>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</si>
  <si>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</si>
  <si>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</si>
  <si>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</si>
  <si>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</si>
  <si>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</si>
  <si>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</si>
  <si>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</si>
  <si>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</si>
  <si>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</si>
  <si>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</si>
  <si>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</si>
  <si>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</si>
  <si>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</si>
  <si>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</si>
  <si>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</si>
  <si>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</si>
  <si>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</si>
  <si>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</si>
  <si>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</si>
  <si>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</si>
  <si>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</si>
  <si>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</si>
  <si>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</si>
  <si>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</si>
  <si>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</si>
  <si>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</si>
  <si>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</si>
  <si>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</si>
  <si>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</si>
  <si>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</si>
  <si>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</si>
  <si>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</si>
  <si>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</si>
  <si>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</si>
  <si>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</si>
  <si>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</si>
  <si>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</si>
  <si>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</si>
  <si>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</si>
  <si>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</si>
  <si>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</si>
  <si>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</si>
  <si>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</si>
  <si>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</si>
  <si>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</si>
  <si>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</si>
  <si>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</si>
  <si>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</si>
  <si>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</si>
  <si>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</si>
  <si>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</si>
  <si>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</si>
  <si>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</si>
  <si>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</si>
  <si>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</si>
  <si>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</si>
  <si>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</si>
  <si>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</si>
  <si>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</si>
  <si>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</si>
  <si>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</si>
  <si>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</si>
  <si>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</si>
  <si>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</si>
  <si>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</si>
  <si>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</si>
  <si>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</si>
  <si>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</si>
  <si>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</si>
  <si>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</si>
  <si>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</si>
  <si>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</si>
  <si>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</si>
  <si>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</si>
  <si>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</si>
  <si>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</si>
  <si>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</si>
  <si>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</si>
  <si>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</si>
  <si>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</si>
  <si>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</si>
  <si>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</si>
  <si>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</si>
  <si>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</si>
  <si>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</si>
  <si>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</si>
  <si>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</si>
  <si>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</si>
  <si>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</si>
  <si>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</si>
  <si>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</si>
  <si>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</si>
  <si>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</si>
  <si>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</si>
  <si>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</si>
  <si>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</si>
  <si>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</si>
  <si>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</si>
  <si>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</si>
  <si>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</si>
  <si>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</si>
  <si>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</si>
  <si>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</si>
  <si>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</si>
  <si>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</si>
  <si>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</si>
  <si>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</si>
  <si>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</si>
  <si>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</si>
  <si>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</si>
  <si>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</si>
  <si>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</si>
  <si>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</si>
  <si>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</si>
  <si>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</si>
  <si>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</si>
  <si>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</si>
  <si>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</si>
  <si>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</si>
  <si>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</si>
  <si>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</si>
  <si>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</si>
  <si>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</si>
  <si>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</si>
  <si>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</si>
  <si>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</si>
  <si>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</si>
  <si>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</si>
  <si>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</si>
  <si>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</si>
  <si>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</si>
  <si>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</si>
  <si>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</si>
  <si>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</si>
  <si>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</si>
  <si>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</si>
  <si>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</si>
  <si>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</si>
  <si>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</si>
  <si>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</si>
  <si>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</si>
  <si>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</si>
  <si>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</si>
  <si>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</si>
  <si>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</si>
  <si>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</si>
  <si>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</si>
  <si>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</si>
  <si>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</si>
  <si>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</si>
  <si>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</si>
  <si>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</si>
  <si>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</si>
  <si>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</si>
  <si>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</si>
  <si>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</si>
  <si>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</si>
  <si>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</si>
  <si>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</si>
  <si>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</si>
  <si>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</si>
  <si>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</si>
  <si>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</si>
  <si>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</si>
  <si>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</si>
  <si>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</si>
  <si>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</si>
  <si>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</si>
  <si>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</si>
  <si>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</si>
  <si>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</si>
  <si>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</si>
  <si>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</si>
  <si>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</si>
  <si>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</si>
  <si>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</si>
  <si>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</si>
  <si>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</si>
  <si>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</si>
  <si>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</si>
  <si>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</si>
  <si>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</si>
  <si>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</si>
  <si>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</si>
  <si>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</si>
  <si>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</si>
  <si>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</si>
  <si>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</si>
  <si>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</si>
  <si>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</si>
  <si>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</si>
  <si>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</si>
  <si>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</si>
  <si>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</si>
  <si>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</si>
  <si>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</si>
  <si>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</si>
  <si>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</si>
  <si>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</si>
  <si>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</si>
  <si>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</si>
  <si>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</si>
  <si>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</si>
  <si>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</si>
  <si>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</si>
  <si>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</si>
  <si>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</si>
  <si>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</si>
  <si>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</si>
  <si>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</si>
  <si>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</si>
  <si>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</si>
  <si>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</si>
  <si>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</si>
  <si>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</si>
  <si>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</si>
  <si>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</si>
  <si>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</si>
  <si>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</si>
  <si>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</si>
  <si>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</si>
  <si>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</si>
  <si>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</si>
  <si>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</si>
  <si>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</si>
  <si>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</si>
  <si>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</si>
  <si>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</si>
  <si>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</si>
  <si>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</si>
  <si>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</si>
  <si>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</si>
  <si>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</si>
  <si>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</si>
  <si>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</si>
  <si>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</si>
  <si>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</si>
  <si>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</si>
  <si>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</si>
  <si>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</si>
  <si>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</si>
  <si>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</si>
  <si>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</si>
  <si>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</si>
  <si>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</si>
  <si>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</si>
  <si>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</si>
  <si>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</si>
  <si>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</si>
  <si>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</si>
  <si>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</si>
  <si>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</si>
  <si>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</si>
  <si>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</si>
  <si>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</si>
  <si>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</si>
  <si>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</si>
  <si>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</si>
  <si>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</si>
  <si>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</si>
  <si>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</si>
  <si>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</si>
  <si>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</si>
  <si>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</si>
  <si>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</si>
  <si>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</si>
  <si>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</si>
  <si>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</si>
  <si>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</si>
  <si>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</si>
  <si>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</si>
  <si>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</si>
  <si>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</si>
  <si>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</si>
  <si>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</si>
  <si>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</si>
  <si>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</si>
  <si>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</si>
  <si>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</si>
  <si>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</si>
  <si>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</si>
  <si>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t>OD Round 46 QuickStart</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</si>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</sst>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Infernal Command OP" dataDxfId="292">
      <calculatedColumnFormula>IF(TblMagic[[#This Row],[Active Infernal Command]]&gt;0,TblMili[[#This Row],[Unit 1]]*infernal_cmd_op,0)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Infernal Command"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1160</v>
      </c>
      <c r="K8" s="499"/>
      <c r="L8" s="500"/>
      <c r="M8" s="515"/>
      <c r="N8" s="516"/>
      <c r="O8" s="517"/>
    </row>
    <row r="9" spans="1:15" s="44" customFormat="1" ht="12.75" customHeight="1" x14ac:dyDescent="0.2">
      <c r="A9" s="493" t="s">
        <v>1161</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1162</v>
      </c>
      <c r="L14" s="44"/>
      <c r="M14" s="44"/>
      <c r="O14" s="79"/>
    </row>
    <row r="15" spans="1:15" s="44" customFormat="1" ht="12.75" customHeight="1" x14ac:dyDescent="0.2">
      <c r="A15" s="45" t="s">
        <v>446</v>
      </c>
      <c r="B15" s="131">
        <v>45907</v>
      </c>
      <c r="D15" s="45" t="s">
        <v>322</v>
      </c>
      <c r="E15" s="53">
        <f>B15+(1+B16-1)/24+B18-0/24</f>
        <v>45907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45898.390751851854</v>
      </c>
      <c r="H16" s="45" t="s">
        <v>163</v>
      </c>
      <c r="I16" s="54">
        <f>INDEX(TblRaces[[Max population]:[Explore Cost]],MATCH(race,TblRaces[Race],0),MATCH(Table4[[#This Row],[Race Bonuses]],TblRaces[[#Headers],[Max population]:[Explore Cost]],0))</f>
        <v>0</v>
      </c>
      <c r="K16" s="45" t="s">
        <v>170</v>
      </c>
      <c r="L16" s="474">
        <v>0</v>
      </c>
      <c r="M16" s="478" t="s">
        <v>1155</v>
      </c>
      <c r="O16" s="51"/>
    </row>
    <row r="17" spans="1:15" s="44" customFormat="1" ht="12.75" customHeight="1" thickBot="1" x14ac:dyDescent="0.25">
      <c r="A17" s="45" t="s">
        <v>319</v>
      </c>
      <c r="B17" s="55">
        <f ca="1">TODAY()</f>
        <v>45898</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1156</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1157</v>
      </c>
      <c r="O18" s="51"/>
    </row>
    <row r="19" spans="1:15" s="44" customFormat="1" x14ac:dyDescent="0.2">
      <c r="H19" s="45" t="s">
        <v>107</v>
      </c>
      <c r="I19" s="54">
        <f>INDEX(TblRaces[[Max population]:[Explore Cost]],MATCH(race,TblRaces[Race],0),MATCH(Table4[[#This Row],[Race Bonuses]],TblRaces[[#Headers],[Max population]:[Explore Cost]],0))</f>
        <v>0.05</v>
      </c>
      <c r="J19" s="49"/>
      <c r="K19" s="45" t="s">
        <v>1151</v>
      </c>
      <c r="L19" s="472">
        <v>0</v>
      </c>
      <c r="M19" s="477" t="s">
        <v>1158</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1147</v>
      </c>
      <c r="L20" s="472">
        <v>0</v>
      </c>
      <c r="M20" s="477" t="s">
        <v>1159</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1148</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1145</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1144</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1146</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1150</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1152</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1153</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1143</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1149</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1142</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4</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3</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1139</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45907</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45907.041666666664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45907.083333333328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45907.124999999993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45907.166666666657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DnD]]&gt;6),1.6,1),0)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45907.208333333321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DnD]]&gt;6),1.6,1),0)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45907.249999999985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DnD]]&gt;6),1.6,1),0)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45907.29166666665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DnD]]&gt;6),1.6,1),0)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45907.333333333314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DnD]]&gt;6),1.6,1),0)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45907.374999999978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DnD]]&gt;6),1.6,1),0)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45907.416666666642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DnD]]&gt;6),1.6,1),0)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45907.458333333307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DnD]]&gt;6),1.6,1),0)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45907.499999999971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DnD]]&gt;6),1.6,1),0)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45907.541666666635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DnD]]&gt;6),1.6,1),0)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45907.583333333299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DnD]]&gt;6),1.6,1),0)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45907.624999999964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DnD]]&gt;6),1.6,1),0)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45907.666666666628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DnD]]&gt;6),1.6,1),0)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45907.708333333292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DnD]]&gt;6),1.6,1),0)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45907.749999999956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DnD]]&gt;6),1.6,1),0)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45907.791666666621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DnD]]&gt;6),1.6,1),0)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45907.833333333285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DnD]]&gt;6),1.6,1),0)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45907.874999999949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DnD]]&gt;6),1.6,1),0)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45907.916666666613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DnD]]&gt;6),1.6,1),0)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45907.958333333278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DnD]]&gt;6),1.6,1),0)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45907.999999999942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DnD]]&gt;6),1.6,1),0)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45908.041666666606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DnD]]&gt;6),1.6,1),0)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45908.08333333327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DnD]]&gt;6),1.6,1),0)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45908.124999999935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DnD]]&gt;6),1.6,1),0)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45908.166666666599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DnD]]&gt;6),1.6,1),0)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45908.208333333263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DnD]]&gt;6),1.6,1),0)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45908.249999999927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DnD]]&gt;6),1.6,1),0)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45908.291666666591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DnD]]&gt;6),1.6,1),0)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45908.333333333256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DnD]]&gt;6),1.6,1),0)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45908.37499999992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DnD]]&gt;6),1.6,1),0)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45908.416666666584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DnD]]&gt;6),1.6,1),0)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45908.458333333248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DnD]]&gt;6),1.6,1),0)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45908.499999999913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DnD]]&gt;6),1.6,1),0)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45908.541666666577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DnD]]&gt;6),1.6,1),0)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45908.583333333241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DnD]]&gt;6),1.6,1),0)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45908.624999999905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DnD]]&gt;6),1.6,1),0)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45908.66666666657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DnD]]&gt;6),1.6,1),0)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45908.708333333234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DnD]]&gt;6),1.6,1),0)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45908.749999999898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DnD]]&gt;6),1.6,1),0)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45908.791666666562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DnD]]&gt;6),1.6,1),0)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45908.833333333227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DnD]]&gt;6),1.6,1),0)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45908.874999999891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DnD]]&gt;6),1.6,1),0)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45908.916666666555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DnD]]&gt;6),1.6,1),0)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45908.958333333219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DnD]]&gt;6),1.6,1),0)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45908.999999999884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DnD]]&gt;6),1.6,1),0)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45909.041666666548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DnD]]&gt;6),1.6,1),0)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45909.083333333212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DnD]]&gt;6),1.6,1),0)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45909.124999999876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DnD]]&gt;6),1.6,1),0)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45909.166666666541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DnD]]&gt;6),1.6,1),0)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45909.208333333205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DnD]]&gt;6),1.6,1),0)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45909.249999999869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DnD]]&gt;6),1.6,1),0)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45909.291666666533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DnD]]&gt;6),1.6,1),0)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45909.333333333198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DnD]]&gt;6),1.6,1),0)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45909.374999999862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DnD]]&gt;6),1.6,1),0)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45909.416666666526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DnD]]&gt;6),1.6,1),0)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45909.45833333319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DnD]]&gt;6),1.6,1),0)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45909.499999999854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DnD]]&gt;6),1.6,1),0)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45909.541666666519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DnD]]&gt;6),1.6,1),0)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45909.583333333183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DnD]]&gt;6),1.6,1),0)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45909.624999999847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DnD]]&gt;6),1.6,1),0)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45909.666666666511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DnD]]&gt;6),1.6,1),0)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45909.708333333176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DnD]]&gt;6),1.6,1),0)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45909.74999999984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DnD]]&gt;6),1.6,1),0)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45909.791666666504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DnD]]&gt;6),1.6,1),0)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45909.833333333168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DnD]]&gt;6),1.6,1),0)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45909.874999999833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DnD]]&gt;6),1.6,1),0)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45909.916666666497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DnD]]&gt;6),1.6,1),0)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45909.958333333161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DnD]]&gt;6),1.6,1),0)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45909.999999999825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DnD]]&gt;6),1.6,1),0)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45910.04166666649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DnD]]&gt;6),1.6,1),0)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45910.083333333154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DnD]]&gt;6),1.6,1),0)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45910.124999999818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DnD]]&gt;6),1.6,1),0)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45910.166666666482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DnD]]&gt;6),1.6,1),0)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45910.208333333147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DnD]]&gt;6),1.6,1),0)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45910.249999999811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DnD]]&gt;6),1.6,1),0)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45910.291666666475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DnD]]&gt;6),1.6,1),0)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45910.333333333139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DnD]]&gt;6),1.6,1),0)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45910.374999999804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DnD]]&gt;6),1.6,1),0)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45910.416666666468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DnD]]&gt;6),1.6,1),0)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45910.458333333132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DnD]]&gt;6),1.6,1),0)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45910.499999999796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DnD]]&gt;6),1.6,1),0)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45910.541666666461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DnD]]&gt;6),1.6,1),0)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45910.583333333125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DnD]]&gt;6),1.6,1),0)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45910.624999999789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DnD]]&gt;6),1.6,1),0)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45910.666666666453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DnD]]&gt;6),1.6,1),0)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45910.708333333117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DnD]]&gt;6),1.6,1),0)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45910.749999999782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DnD]]&gt;6),1.6,1),0)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45910.791666666446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DnD]]&gt;6),1.6,1),0)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45910.83333333311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DnD]]&gt;6),1.6,1),0)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45910.874999999774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DnD]]&gt;6),1.6,1),0)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45910.916666666439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DnD]]&gt;6),1.6,1),0)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45910.958333333103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DnD]]&gt;6),1.6,1),0)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45910.999999999767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DnD]]&gt;6),1.6,1),0)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45911.041666666431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DnD]]&gt;6),1.6,1),0)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45911.083333333096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DnD]]&gt;6),1.6,1),0)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45911.12499999976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DnD]]&gt;6),1.6,1),0)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45911.166666666424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DnD]]&gt;6),1.6,1),0)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45911.208333333088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DnD]]&gt;6),1.6,1),0)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45911.249999999753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DnD]]&gt;6),1.6,1),0)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45911.291666666417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DnD]]&gt;6),1.6,1),0)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45911.333333333081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DnD]]&gt;6),1.6,1),0)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45911.374999999745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DnD]]&gt;6),1.6,1),0)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45911.41666666641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DnD]]&gt;6),1.6,1),0)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45911.458333333074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DnD]]&gt;6),1.6,1),0)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45911.499999999738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DnD]]&gt;6),1.6,1),0)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45911.541666666402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DnD]]&gt;6),1.6,1),0)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45911.583333333067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DnD]]&gt;6),1.6,1),0)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45911.624999999731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DnD]]&gt;6),1.6,1),0)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45911.666666666395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DnD]]&gt;6),1.6,1),0)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45911.708333333059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DnD]]&gt;6),1.6,1),0)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45911.749999999724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DnD]]&gt;6),1.6,1),0)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45911.791666666388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DnD]]&gt;6),1.6,1),0)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45911.833333333052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DnD]]&gt;6),1.6,1),0)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45911.874999999716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DnD]]&gt;6),1.6,1),0)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45911.91666666638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DnD]]&gt;6),1.6,1),0)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45911.958333333045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DnD]]&gt;6),1.6,1),0)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45911.999999999709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DnD]]&gt;6),1.6,1),0)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45912.041666666373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DnD]]&gt;6),1.6,1),0)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45912.083333333037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DnD]]&gt;6),1.6,1),0)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45912.124999999702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DnD]]&gt;6),1.6,1),0)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45912.166666666366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DnD]]&gt;6),1.6,1),0)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45912.20833333303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DnD]]&gt;6),1.6,1),0)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45912.249999999694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DnD]]&gt;6),1.6,1),0)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45912.291666666359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DnD]]&gt;6),1.6,1),0)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45912.333333333023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DnD]]&gt;6),1.6,1),0)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45912.374999999687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DnD]]&gt;6),1.6,1),0)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45912.416666666351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DnD]]&gt;6),1.6,1),0)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45912.458333333016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DnD]]&gt;6),1.6,1),0)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45912.49999999968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DnD]]&gt;6),1.6,1),0)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45907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45907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45907.041666666664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45907.041666666664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45907.083333333328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45907.083333333328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45907.124999999993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45907.124999999993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45907.166666666657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45907.166666666657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45907.208333333321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45907.208333333321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45907.249999999985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45907.249999999985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45907.29166666665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45907.29166666665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45907.333333333314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45907.333333333314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45907.374999999978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45907.374999999978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45907.416666666642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45907.416666666642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45907.458333333307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45907.458333333307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45907.499999999971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45907.499999999971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45907.541666666635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45907.541666666635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45907.583333333299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45907.583333333299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45907.624999999964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45907.624999999964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45907.666666666628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45907.666666666628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45907.708333333292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45907.708333333292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45907.749999999956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45907.749999999956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45907.791666666621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45907.791666666621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45907.833333333285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45907.833333333285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45907.874999999949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45907.874999999949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45907.916666666613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45907.916666666613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45907.958333333278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45907.958333333278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45907.999999999942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45907.999999999942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45908.041666666606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45908.041666666606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45908.08333333327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45908.08333333327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45908.124999999935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45908.124999999935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45908.166666666599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45908.166666666599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45908.208333333263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45908.208333333263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45908.249999999927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45908.249999999927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45908.291666666591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45908.291666666591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45908.333333333256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45908.333333333256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45908.37499999992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45908.37499999992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45908.416666666584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45908.416666666584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45908.458333333248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45908.458333333248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45908.499999999913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45908.499999999913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45908.541666666577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45908.541666666577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45908.583333333241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45908.583333333241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45908.624999999905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45908.624999999905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45908.66666666657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45908.66666666657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45908.708333333234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45908.708333333234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45908.749999999898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45908.749999999898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45908.791666666562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45908.791666666562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45908.833333333227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45908.833333333227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45908.874999999891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45908.874999999891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45908.916666666555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45908.916666666555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45908.958333333219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45908.958333333219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45908.999999999884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45908.999999999884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45909.041666666548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45909.041666666548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45909.083333333212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45909.083333333212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45909.124999999876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45909.124999999876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45909.166666666541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45909.166666666541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45909.208333333205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45909.208333333205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45909.249999999869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45909.249999999869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45909.291666666533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45909.291666666533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45909.333333333198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45909.333333333198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45909.374999999862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45909.374999999862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45909.416666666526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45909.416666666526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45909.45833333319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45909.45833333319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45909.499999999854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45909.499999999854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45909.541666666519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45909.541666666519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45909.583333333183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45909.583333333183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45909.624999999847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45909.624999999847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45909.666666666511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45909.666666666511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45909.708333333176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45909.708333333176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45909.74999999984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45909.74999999984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45909.791666666504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45909.791666666504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45909.833333333168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45909.833333333168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45909.874999999833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45909.874999999833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45909.916666666497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45909.916666666497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45909.958333333161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45909.958333333161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45909.999999999825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45909.999999999825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45910.04166666649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45910.04166666649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45910.083333333154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45910.083333333154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45910.124999999818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45910.124999999818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45910.166666666482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45910.166666666482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45910.208333333147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45910.208333333147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45910.249999999811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45910.249999999811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45910.291666666475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45910.291666666475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45910.333333333139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45910.333333333139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45910.374999999804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45910.374999999804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45910.416666666468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45910.416666666468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45910.458333333132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45910.458333333132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45910.499999999796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45910.499999999796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45910.541666666461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45910.541666666461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45910.583333333125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45910.583333333125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45910.624999999789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45910.624999999789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45910.666666666453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45910.666666666453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45910.708333333117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45910.708333333117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45910.749999999782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45910.749999999782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45910.791666666446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45910.791666666446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45910.83333333311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45910.83333333311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45910.874999999774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45910.874999999774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45910.916666666439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45910.916666666439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45910.958333333103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45910.958333333103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45910.999999999767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45910.999999999767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45911.041666666431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45911.041666666431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45911.083333333096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45911.083333333096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45911.12499999976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45911.12499999976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45911.166666666424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45911.166666666424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45911.208333333088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45911.208333333088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45911.249999999753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45911.249999999753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45911.291666666417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45911.291666666417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45911.333333333081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45911.333333333081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45911.374999999745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45911.374999999745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45911.41666666641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45911.41666666641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45911.458333333074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45911.458333333074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45911.499999999738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45911.499999999738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45911.541666666402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45911.541666666402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45911.583333333067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45911.583333333067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45911.624999999731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45911.624999999731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45911.666666666395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45911.666666666395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45911.708333333059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45911.708333333059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45911.749999999724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45911.749999999724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45911.791666666388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45911.791666666388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45911.833333333052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45911.833333333052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45911.874999999716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45911.874999999716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45911.91666666638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45911.91666666638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45911.958333333045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45911.958333333045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45911.999999999709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45911.999999999709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45912.041666666373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45912.041666666373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45912.083333333037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45912.083333333037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45912.124999999702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45912.124999999702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45912.166666666366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45912.166666666366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45912.20833333303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45912.20833333303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45912.249999999694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45912.249999999694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45912.291666666359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45912.291666666359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45912.333333333023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45912.333333333023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45912.374999999687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45912.374999999687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45912.416666666351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45912.416666666351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45912.458333333016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45912.458333333016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45912.49999999968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45912.49999999968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45907</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45907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45907.041666666664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45907.041666666664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45907.083333333328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45907.083333333328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45907.124999999993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45907.124999999993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45907.166666666657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45907.166666666657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45907.208333333321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45907.208333333321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45907.249999999985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45907.249999999985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45907.29166666665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45907.29166666665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45907.333333333314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45907.333333333314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45907.374999999978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45907.374999999978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45907.416666666642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45907.416666666642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45907.458333333307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45907.458333333307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45907.499999999971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45907.499999999971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Explore]],-12,0),0)+60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45907.541666666635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45907.541666666635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45907.583333333299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45907.583333333299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45907.624999999964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45907.624999999964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45907.666666666628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45907.666666666628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45907.708333333292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45907.708333333292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45907.749999999956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45907.749999999956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45907.791666666621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45907.791666666621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45907.833333333285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45907.833333333285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45907.874999999949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45907.874999999949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45907.916666666613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45907.916666666613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45907.958333333278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45907.958333333278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45907.999999999942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45907.999999999942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45908.041666666606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45908.041666666606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45908.08333333327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45908.08333333327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45908.124999999935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45908.124999999935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45908.166666666599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45908.166666666599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45908.208333333263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45908.208333333263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45908.249999999927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45908.249999999927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45908.291666666591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45908.291666666591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45908.333333333256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45908.333333333256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45908.37499999992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45908.37499999992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45908.416666666584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45908.416666666584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45908.458333333248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45908.458333333248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45908.499999999913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45908.499999999913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45908.541666666577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45908.541666666577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45908.583333333241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45908.583333333241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45908.624999999905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45908.624999999905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45908.66666666657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45908.66666666657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45908.708333333234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45908.708333333234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45908.749999999898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45908.749999999898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45908.791666666562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45908.791666666562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45908.833333333227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45908.833333333227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45908.874999999891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45908.874999999891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45908.916666666555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45908.916666666555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45908.958333333219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45908.958333333219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45908.999999999884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45908.999999999884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45909.041666666548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45909.041666666548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45909.083333333212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45909.083333333212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45909.124999999876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45909.124999999876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45909.166666666541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45909.166666666541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45909.208333333205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45909.208333333205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45909.249999999869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45909.249999999869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45909.291666666533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45909.291666666533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45909.333333333198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45909.333333333198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45909.374999999862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45909.374999999862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45909.416666666526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45909.416666666526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45909.45833333319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45909.45833333319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45909.499999999854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45909.499999999854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45909.541666666519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45909.541666666519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45909.583333333183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45909.583333333183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45909.624999999847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45909.624999999847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45909.666666666511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45909.666666666511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45909.708333333176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45909.708333333176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45909.74999999984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45909.74999999984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45909.791666666504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45909.791666666504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45909.833333333168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45909.833333333168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45909.874999999833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45909.874999999833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45909.916666666497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45909.916666666497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45909.958333333161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45909.958333333161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45909.999999999825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45909.999999999825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45910.04166666649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45910.04166666649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45910.083333333154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45910.083333333154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45910.124999999818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45910.124999999818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45910.166666666482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45910.166666666482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45910.208333333147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45910.208333333147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45910.249999999811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45910.249999999811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45910.291666666475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45910.291666666475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45910.333333333139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45910.333333333139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45910.374999999804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45910.374999999804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45910.416666666468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45910.416666666468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45910.458333333132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45910.458333333132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45910.499999999796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45910.499999999796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45910.541666666461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45910.541666666461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45910.583333333125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45910.583333333125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45910.624999999789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45910.624999999789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45910.666666666453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45910.666666666453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45910.708333333117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45910.708333333117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45910.749999999782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45910.749999999782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45910.791666666446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45910.791666666446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45910.83333333311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45910.83333333311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45910.874999999774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45910.874999999774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45910.916666666439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45910.916666666439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45910.958333333103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45910.958333333103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45910.999999999767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45910.999999999767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45911.041666666431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45911.041666666431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45911.083333333096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45911.083333333096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45911.12499999976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45911.12499999976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45911.166666666424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45911.166666666424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45911.208333333088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45911.208333333088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45911.249999999753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45911.249999999753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45911.291666666417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45911.291666666417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45911.333333333081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45911.333333333081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45911.374999999745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45911.374999999745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45911.41666666641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45911.41666666641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45911.458333333074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45911.458333333074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45911.499999999738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45911.499999999738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45911.541666666402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45911.541666666402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45911.583333333067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45911.583333333067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45911.624999999731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45911.624999999731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45911.666666666395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45911.666666666395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45911.708333333059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45911.708333333059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45911.749999999724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45911.749999999724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45911.791666666388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45911.791666666388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45911.833333333052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45911.833333333052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45911.874999999716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45911.874999999716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45911.91666666638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45911.91666666638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45911.958333333045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45911.958333333045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45911.999999999709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45911.999999999709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45912.041666666373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45912.041666666373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45912.083333333037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45912.083333333037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45912.124999999702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45912.124999999702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45912.166666666366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45912.166666666366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45912.20833333303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45912.20833333303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45912.249999999694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45912.249999999694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45912.291666666359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45912.291666666359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45912.333333333023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45912.333333333023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45912.374999999687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45912.374999999687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45912.416666666351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45912.416666666351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45912.458333333016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45912.458333333016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45912.49999999968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45912.49999999968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$A4=37</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$A36=37</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$A36=37</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45907</v>
      </c>
      <c r="AB4" s="94">
        <f ca="1">TblMili[[#This Row],[Draftees]]</f>
        <v>150</v>
      </c>
      <c r="AC4" s="94">
        <f ca="1">TblProd[[#This Row],[Platinum]]</f>
        <v>50000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50</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45907.041666666664</v>
      </c>
      <c r="AB5" s="94">
        <f ca="1">TblMili[[#This Row],[Draftees]]</f>
        <v>155</v>
      </c>
      <c r="AC5" s="94">
        <f ca="1">TblProd[[#This Row],[Platinum]]</f>
        <v>51266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51</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45907.083333333328</v>
      </c>
      <c r="AB6" s="94">
        <f ca="1">TblMili[[#This Row],[Draftees]]</f>
        <v>160</v>
      </c>
      <c r="AC6" s="94">
        <f ca="1">TblProd[[#This Row],[Platinum]]</f>
        <v>52556</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53</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45907.124999999993</v>
      </c>
      <c r="AB7" s="94">
        <f ca="1">TblMili[[#This Row],[Draftees]]</f>
        <v>165</v>
      </c>
      <c r="AC7" s="94">
        <f ca="1">TblProd[[#This Row],[Platinum]]</f>
        <v>53870</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55</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45907.166666666657</v>
      </c>
      <c r="AB8" s="94">
        <f ca="1">TblMili[[#This Row],[Draftees]]</f>
        <v>170</v>
      </c>
      <c r="AC8" s="94">
        <f ca="1">TblProd[[#This Row],[Platinum]]</f>
        <v>55209</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56</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45907.208333333321</v>
      </c>
      <c r="AB9" s="94">
        <f ca="1">TblMili[[#This Row],[Draftees]]</f>
        <v>175</v>
      </c>
      <c r="AC9" s="94">
        <f ca="1">TblProd[[#This Row],[Platinum]]</f>
        <v>56575</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58</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45907.249999999985</v>
      </c>
      <c r="AB10" s="94">
        <f ca="1">TblMili[[#This Row],[Draftees]]</f>
        <v>180</v>
      </c>
      <c r="AC10" s="94">
        <f ca="1">TblProd[[#This Row],[Platinum]]</f>
        <v>57968</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60</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45907.29166666665</v>
      </c>
      <c r="AB11" s="94">
        <f ca="1">TblMili[[#This Row],[Draftees]]</f>
        <v>185</v>
      </c>
      <c r="AC11" s="94">
        <f ca="1">TblProd[[#This Row],[Platinum]]</f>
        <v>59388</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61</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45907.333333333314</v>
      </c>
      <c r="AB12" s="94">
        <f ca="1">TblMili[[#This Row],[Draftees]]</f>
        <v>190</v>
      </c>
      <c r="AC12" s="94">
        <f ca="1">TblProd[[#This Row],[Platinum]]</f>
        <v>60837</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63</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45907.374999999978</v>
      </c>
      <c r="AB13" s="94">
        <f ca="1">TblMili[[#This Row],[Draftees]]</f>
        <v>195</v>
      </c>
      <c r="AC13" s="94">
        <f ca="1">TblProd[[#This Row],[Platinum]]</f>
        <v>62316</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65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45907.416666666642</v>
      </c>
      <c r="AB14" s="94">
        <f ca="1">TblMili[[#This Row],[Draftees]]</f>
        <v>201</v>
      </c>
      <c r="AC14" s="94">
        <f ca="1">TblProd[[#This Row],[Platinum]]</f>
        <v>63825</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67</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45907.458333333307</v>
      </c>
      <c r="AB15" s="94">
        <f ca="1">TblMili[[#This Row],[Draftees]]</f>
        <v>207</v>
      </c>
      <c r="AC15" s="94">
        <f ca="1">TblProd[[#This Row],[Platinum]]</f>
        <v>65358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69</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45907.499999999971</v>
      </c>
      <c r="AB16" s="94">
        <f ca="1">TblMili[[#This Row],[Draftees]]</f>
        <v>213</v>
      </c>
      <c r="AC16" s="94">
        <f ca="1">TblProd[[#This Row],[Platinum]]</f>
        <v>66875</v>
      </c>
      <c r="AD16" s="215"/>
      <c r="AE16" s="45">
        <f ca="1">TblExplore[[#This Row],[Land]]-TblExplore[[#This Row],[Land Bonus]]*20</f>
        <v>110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71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45907.541666666635</v>
      </c>
      <c r="AB17" s="94">
        <f ca="1">TblMili[[#This Row],[Draftees]]</f>
        <v>219</v>
      </c>
      <c r="AC17" s="94">
        <f ca="1">TblProd[[#This Row],[Platinum]]</f>
        <v>68422</v>
      </c>
      <c r="AD17" s="215"/>
      <c r="AE17" s="45">
        <f ca="1">TblExplore[[#This Row],[Land]]-TblExplore[[#This Row],[Land Bonus]]*20</f>
        <v>110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73</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45907.583333333299</v>
      </c>
      <c r="AB18" s="94">
        <f ca="1">TblMili[[#This Row],[Draftees]]</f>
        <v>225</v>
      </c>
      <c r="AC18" s="94">
        <f ca="1">TblProd[[#This Row],[Platinum]]</f>
        <v>69998</v>
      </c>
      <c r="AD18" s="215"/>
      <c r="AE18" s="45">
        <f ca="1">TblExplore[[#This Row],[Land]]-TblExplore[[#This Row],[Land Bonus]]*20</f>
        <v>110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75</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45907.624999999964</v>
      </c>
      <c r="AB19" s="94">
        <f ca="1">TblMili[[#This Row],[Draftees]]</f>
        <v>231</v>
      </c>
      <c r="AC19" s="94">
        <f ca="1">TblProd[[#This Row],[Platinum]]</f>
        <v>71604</v>
      </c>
      <c r="AD19" s="215"/>
      <c r="AE19" s="45">
        <f ca="1">TblExplore[[#This Row],[Land]]-TblExplore[[#This Row],[Land Bonus]]*20</f>
        <v>110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77</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45907.666666666628</v>
      </c>
      <c r="AB20" s="94">
        <f ca="1">TblMili[[#This Row],[Draftees]]</f>
        <v>237</v>
      </c>
      <c r="AC20" s="94">
        <f ca="1">TblProd[[#This Row],[Platinum]]</f>
        <v>73242</v>
      </c>
      <c r="AD20" s="215"/>
      <c r="AE20" s="45">
        <f ca="1">TblExplore[[#This Row],[Land]]-TblExplore[[#This Row],[Land Bonus]]*20</f>
        <v>110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79</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45907.708333333292</v>
      </c>
      <c r="AB21" s="94">
        <f ca="1">TblMili[[#This Row],[Draftees]]</f>
        <v>243</v>
      </c>
      <c r="AC21" s="94">
        <f ca="1">TblProd[[#This Row],[Platinum]]</f>
        <v>74913</v>
      </c>
      <c r="AD21" s="215"/>
      <c r="AE21" s="45">
        <f ca="1">TblExplore[[#This Row],[Land]]-TblExplore[[#This Row],[Land Bonus]]*20</f>
        <v>110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81</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45907.749999999956</v>
      </c>
      <c r="AB22" s="94">
        <f ca="1">TblMili[[#This Row],[Draftees]]</f>
        <v>249</v>
      </c>
      <c r="AC22" s="94">
        <f ca="1">TblProd[[#This Row],[Platinum]]</f>
        <v>76616</v>
      </c>
      <c r="AD22" s="215"/>
      <c r="AE22" s="45">
        <f ca="1">TblExplore[[#This Row],[Land]]-TblExplore[[#This Row],[Land Bonus]]*20</f>
        <v>110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83</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45907.791666666621</v>
      </c>
      <c r="AB23" s="94">
        <f ca="1">TblMili[[#This Row],[Draftees]]</f>
        <v>255</v>
      </c>
      <c r="AC23" s="94">
        <f ca="1">TblProd[[#This Row],[Platinum]]</f>
        <v>78354</v>
      </c>
      <c r="AD23" s="215"/>
      <c r="AE23" s="45">
        <f ca="1">TblExplore[[#This Row],[Land]]-TblExplore[[#This Row],[Land Bonus]]*20</f>
        <v>110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85</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45907.833333333285</v>
      </c>
      <c r="AB24" s="94">
        <f ca="1">TblMili[[#This Row],[Draftees]]</f>
        <v>262</v>
      </c>
      <c r="AC24" s="94">
        <f ca="1">TblProd[[#This Row],[Platinum]]</f>
        <v>80127</v>
      </c>
      <c r="AD24" s="215"/>
      <c r="AE24" s="45">
        <f ca="1">TblExplore[[#This Row],[Land]]-TblExplore[[#This Row],[Land Bonus]]*20</f>
        <v>110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87</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45907.874999999949</v>
      </c>
      <c r="AB25" s="94">
        <f ca="1">TblMili[[#This Row],[Draftees]]</f>
        <v>269</v>
      </c>
      <c r="AC25" s="94">
        <f ca="1">TblProd[[#This Row],[Platinum]]</f>
        <v>81936</v>
      </c>
      <c r="AD25" s="215"/>
      <c r="AE25" s="45">
        <f ca="1">TblExplore[[#This Row],[Land]]-TblExplore[[#This Row],[Land Bonus]]*20</f>
        <v>110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89</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45907.916666666613</v>
      </c>
      <c r="AB26" s="94">
        <f ca="1">TblMili[[#This Row],[Draftees]]</f>
        <v>276</v>
      </c>
      <c r="AC26" s="94">
        <f ca="1">TblProd[[#This Row],[Platinum]]</f>
        <v>83780</v>
      </c>
      <c r="AD26" s="215"/>
      <c r="AE26" s="45">
        <f ca="1">TblExplore[[#This Row],[Land]]-TblExplore[[#This Row],[Land Bonus]]*20</f>
        <v>110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92</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45907.958333333278</v>
      </c>
      <c r="AB27" s="94">
        <f ca="1">TblMili[[#This Row],[Draftees]]</f>
        <v>283</v>
      </c>
      <c r="AC27" s="94">
        <f ca="1">TblProd[[#This Row],[Platinum]]</f>
        <v>85659</v>
      </c>
      <c r="AD27" s="215"/>
      <c r="AE27" s="45">
        <f ca="1">TblExplore[[#This Row],[Land]]-TblExplore[[#This Row],[Land Bonus]]*20</f>
        <v>110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94</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45907.999999999942</v>
      </c>
      <c r="AB28" s="94">
        <f ca="1">TblMili[[#This Row],[Draftees]]</f>
        <v>290</v>
      </c>
      <c r="AC28" s="94">
        <f ca="1">TblProd[[#This Row],[Platinum]]</f>
        <v>87576</v>
      </c>
      <c r="AD28" s="215"/>
      <c r="AE28" s="45">
        <f ca="1">TblExplore[[#This Row],[Land]]-TblExplore[[#This Row],[Land Bonus]]*20</f>
        <v>110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45908.041666666606</v>
      </c>
      <c r="AB29" s="94">
        <f ca="1">TblMili[[#This Row],[Draftees]]</f>
        <v>297</v>
      </c>
      <c r="AC29" s="94">
        <f ca="1">TblProd[[#This Row],[Platinum]]</f>
        <v>89530</v>
      </c>
      <c r="AD29" s="215"/>
      <c r="AE29" s="45">
        <f ca="1">TblExplore[[#This Row],[Land]]-TblExplore[[#This Row],[Land Bonus]]*20</f>
        <v>110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99</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45908.08333333327</v>
      </c>
      <c r="AB30" s="94">
        <f ca="1">TblMili[[#This Row],[Draftees]]</f>
        <v>304</v>
      </c>
      <c r="AC30" s="94">
        <f ca="1">TblProd[[#This Row],[Platinum]]</f>
        <v>91525</v>
      </c>
      <c r="AD30" s="215"/>
      <c r="AE30" s="45">
        <f ca="1">TblExplore[[#This Row],[Land]]-TblExplore[[#This Row],[Land Bonus]]*20</f>
        <v>110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101</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45908.124999999935</v>
      </c>
      <c r="AB31" s="94">
        <f ca="1">TblMili[[#This Row],[Draftees]]</f>
        <v>312</v>
      </c>
      <c r="AC31" s="94">
        <f ca="1">TblProd[[#This Row],[Platinum]]</f>
        <v>93560</v>
      </c>
      <c r="AD31" s="215"/>
      <c r="AE31" s="45">
        <f ca="1">TblExplore[[#This Row],[Land]]-TblExplore[[#This Row],[Land Bonus]]*20</f>
        <v>110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104</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45908.166666666599</v>
      </c>
      <c r="AB32" s="94">
        <f ca="1">TblMili[[#This Row],[Draftees]]</f>
        <v>320</v>
      </c>
      <c r="AC32" s="94">
        <f ca="1">TblProd[[#This Row],[Platinum]]</f>
        <v>95622</v>
      </c>
      <c r="AD32" s="215"/>
      <c r="AE32" s="45">
        <f ca="1">TblExplore[[#This Row],[Land]]-TblExplore[[#This Row],[Land Bonus]]*20</f>
        <v>110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106</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45908.208333333263</v>
      </c>
      <c r="AB33" s="94">
        <f ca="1">TblMili[[#This Row],[Draftees]]</f>
        <v>328</v>
      </c>
      <c r="AC33" s="94">
        <f ca="1">TblProd[[#This Row],[Platinum]]</f>
        <v>97663</v>
      </c>
      <c r="AD33" s="215"/>
      <c r="AE33" s="45">
        <f ca="1">TblExplore[[#This Row],[Land]]-TblExplore[[#This Row],[Land Bonus]]*20</f>
        <v>110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109</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45908.249999999927</v>
      </c>
      <c r="AB34" s="94">
        <f ca="1">TblMili[[#This Row],[Draftees]]</f>
        <v>335</v>
      </c>
      <c r="AC34" s="94">
        <f ca="1">TblProd[[#This Row],[Platinum]]</f>
        <v>99682</v>
      </c>
      <c r="AD34" s="215"/>
      <c r="AE34" s="45">
        <f ca="1">TblExplore[[#This Row],[Land]]-TblExplore[[#This Row],[Land Bonus]]*20</f>
        <v>110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111</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45908.291666666591</v>
      </c>
      <c r="AB35" s="94">
        <f ca="1">TblMili[[#This Row],[Draftees]]</f>
        <v>342</v>
      </c>
      <c r="AC35" s="94">
        <f ca="1">TblProd[[#This Row],[Platinum]]</f>
        <v>101682</v>
      </c>
      <c r="AD35" s="215"/>
      <c r="AE35" s="45">
        <f ca="1">TblExplore[[#This Row],[Land]]-TblExplore[[#This Row],[Land Bonus]]*20</f>
        <v>110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114</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45908.333333333256</v>
      </c>
      <c r="AB36" s="94">
        <f ca="1">TblMili[[#This Row],[Draftees]]</f>
        <v>349</v>
      </c>
      <c r="AC36" s="94">
        <f ca="1">TblProd[[#This Row],[Platinum]]</f>
        <v>103663</v>
      </c>
      <c r="AD36" s="215"/>
      <c r="AE36" s="45">
        <f ca="1">TblExplore[[#This Row],[Land]]-TblExplore[[#This Row],[Land Bonus]]*20</f>
        <v>110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116</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45908.37499999992</v>
      </c>
      <c r="AB37" s="94">
        <f ca="1">TblMili[[#This Row],[Draftees]]</f>
        <v>356</v>
      </c>
      <c r="AC37" s="94">
        <f ca="1">TblProd[[#This Row],[Platinum]]</f>
        <v>105625</v>
      </c>
      <c r="AD37" s="215"/>
      <c r="AE37" s="45">
        <f ca="1">TblExplore[[#This Row],[Land]]-TblExplore[[#This Row],[Land Bonus]]*20</f>
        <v>110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118</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45908.416666666584</v>
      </c>
      <c r="AB38" s="94">
        <f ca="1">TblMili[[#This Row],[Draftees]]</f>
        <v>363</v>
      </c>
      <c r="AC38" s="94">
        <f ca="1">TblProd[[#This Row],[Platinum]]</f>
        <v>107569</v>
      </c>
      <c r="AD38" s="215"/>
      <c r="AE38" s="45">
        <f ca="1">TblExplore[[#This Row],[Land]]-TblExplore[[#This Row],[Land Bonus]]*20</f>
        <v>110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121</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45908.458333333248</v>
      </c>
      <c r="AB39" s="94">
        <f ca="1">TblMili[[#This Row],[Draftees]]</f>
        <v>370</v>
      </c>
      <c r="AC39" s="94">
        <f ca="1">TblProd[[#This Row],[Platinum]]</f>
        <v>109494</v>
      </c>
      <c r="AD39" s="215"/>
      <c r="AE39" s="45">
        <f ca="1">TblExplore[[#This Row],[Land]]-TblExplore[[#This Row],[Land Bonus]]*20</f>
        <v>110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123</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45908.499999999913</v>
      </c>
      <c r="AB40" s="35">
        <f ca="1">TblMili[[#This Row],[Draftees]]</f>
        <v>377</v>
      </c>
      <c r="AC40" s="35">
        <f ca="1">TblProd[[#This Row],[Platinum]]</f>
        <v>111400</v>
      </c>
      <c r="AD40" s="231"/>
      <c r="AE40" s="5">
        <f ca="1">TblExplore[[#This Row],[Land]]-TblExplore[[#This Row],[Land Bonus]]*20</f>
        <v>110</v>
      </c>
      <c r="AF40" s="35">
        <f ca="1">ROUND(MAX(0.6*TblExplore[[#This Row],[Land-DB]]^1.299,850)*(1+ tech_2_6*Techs!AC40 + tech_2_9*Techs!AF40 + tech_3_7*Techs!AN40 + Overview!$I$33),0)</f>
        <v>850</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125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45908.541666666577</v>
      </c>
      <c r="AB41" s="94">
        <f ca="1">TblMili[[#This Row],[Draftees]]</f>
        <v>384</v>
      </c>
      <c r="AC41" s="94">
        <f ca="1">TblProd[[#This Row],[Platinum]]</f>
        <v>113287</v>
      </c>
      <c r="AD41" s="215"/>
      <c r="AE41" s="45">
        <f ca="1">TblExplore[[#This Row],[Land]]-TblExplore[[#This Row],[Land Bonus]]*20</f>
        <v>110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128</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45908.583333333241</v>
      </c>
      <c r="AB42" s="94">
        <f ca="1">TblMili[[#This Row],[Draftees]]</f>
        <v>391</v>
      </c>
      <c r="AC42" s="94">
        <f ca="1">TblProd[[#This Row],[Platinum]]</f>
        <v>115155</v>
      </c>
      <c r="AD42" s="215"/>
      <c r="AE42" s="45">
        <f ca="1">TblExplore[[#This Row],[Land]]-TblExplore[[#This Row],[Land Bonus]]*20</f>
        <v>110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130</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45908.624999999905</v>
      </c>
      <c r="AB43" s="94">
        <f ca="1">TblMili[[#This Row],[Draftees]]</f>
        <v>398</v>
      </c>
      <c r="AC43" s="94">
        <f ca="1">TblProd[[#This Row],[Platinum]]</f>
        <v>117004</v>
      </c>
      <c r="AD43" s="215"/>
      <c r="AE43" s="45">
        <f ca="1">TblExplore[[#This Row],[Land]]-TblExplore[[#This Row],[Land Bonus]]*20</f>
        <v>110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132</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45908.66666666657</v>
      </c>
      <c r="AB44" s="94">
        <f ca="1">TblMili[[#This Row],[Draftees]]</f>
        <v>405</v>
      </c>
      <c r="AC44" s="94">
        <f ca="1">TblProd[[#This Row],[Platinum]]</f>
        <v>118834</v>
      </c>
      <c r="AD44" s="215"/>
      <c r="AE44" s="45">
        <f ca="1">TblExplore[[#This Row],[Land]]-TblExplore[[#This Row],[Land Bonus]]*20</f>
        <v>110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135</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45908.708333333234</v>
      </c>
      <c r="AB45" s="94">
        <f ca="1">TblMili[[#This Row],[Draftees]]</f>
        <v>412</v>
      </c>
      <c r="AC45" s="94">
        <f ca="1">TblProd[[#This Row],[Platinum]]</f>
        <v>120645</v>
      </c>
      <c r="AD45" s="215"/>
      <c r="AE45" s="45">
        <f ca="1">TblExplore[[#This Row],[Land]]-TblExplore[[#This Row],[Land Bonus]]*20</f>
        <v>110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137</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45908.749999999898</v>
      </c>
      <c r="AB46" s="94">
        <f ca="1">TblMili[[#This Row],[Draftees]]</f>
        <v>419</v>
      </c>
      <c r="AC46" s="94">
        <f ca="1">TblProd[[#This Row],[Platinum]]</f>
        <v>122437</v>
      </c>
      <c r="AD46" s="215"/>
      <c r="AE46" s="45">
        <f ca="1">TblExplore[[#This Row],[Land]]-TblExplore[[#This Row],[Land Bonus]]*20</f>
        <v>110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139</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45908.791666666562</v>
      </c>
      <c r="AB47" s="94">
        <f ca="1">TblMili[[#This Row],[Draftees]]</f>
        <v>426</v>
      </c>
      <c r="AC47" s="94">
        <f ca="1">TblProd[[#This Row],[Platinum]]</f>
        <v>124210</v>
      </c>
      <c r="AD47" s="215"/>
      <c r="AE47" s="45">
        <f ca="1">TblExplore[[#This Row],[Land]]-TblExplore[[#This Row],[Land Bonus]]*20</f>
        <v>110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142</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45908.833333333227</v>
      </c>
      <c r="AB48" s="94">
        <f ca="1">TblMili[[#This Row],[Draftees]]</f>
        <v>433</v>
      </c>
      <c r="AC48" s="94">
        <f ca="1">TblProd[[#This Row],[Platinum]]</f>
        <v>125965</v>
      </c>
      <c r="AD48" s="215"/>
      <c r="AE48" s="45">
        <f ca="1">TblExplore[[#This Row],[Land]]-TblExplore[[#This Row],[Land Bonus]]*20</f>
        <v>110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144</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45908.874999999891</v>
      </c>
      <c r="AB49" s="94">
        <f ca="1">TblMili[[#This Row],[Draftees]]</f>
        <v>439</v>
      </c>
      <c r="AC49" s="94">
        <f ca="1">TblProd[[#This Row],[Platinum]]</f>
        <v>127701</v>
      </c>
      <c r="AD49" s="215"/>
      <c r="AE49" s="45">
        <f ca="1">TblExplore[[#This Row],[Land]]-TblExplore[[#This Row],[Land Bonus]]*20</f>
        <v>110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146</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45908.916666666555</v>
      </c>
      <c r="AB50" s="94">
        <f ca="1">TblMili[[#This Row],[Draftees]]</f>
        <v>445</v>
      </c>
      <c r="AC50" s="94">
        <f ca="1">TblProd[[#This Row],[Platinum]]</f>
        <v>129420</v>
      </c>
      <c r="AD50" s="215"/>
      <c r="AE50" s="45">
        <f ca="1">TblExplore[[#This Row],[Land]]-TblExplore[[#This Row],[Land Bonus]]*20</f>
        <v>110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148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45908.958333333219</v>
      </c>
      <c r="AB51" s="94">
        <f ca="1">TblMili[[#This Row],[Draftees]]</f>
        <v>451</v>
      </c>
      <c r="AC51" s="94">
        <f ca="1">TblProd[[#This Row],[Platinum]]</f>
        <v>131123</v>
      </c>
      <c r="AD51" s="215"/>
      <c r="AE51" s="45">
        <f ca="1">TblExplore[[#This Row],[Land]]-TblExplore[[#This Row],[Land Bonus]]*20</f>
        <v>110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150</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45908.999999999884</v>
      </c>
      <c r="AB52" s="94">
        <f ca="1">TblMili[[#This Row],[Draftees]]</f>
        <v>457</v>
      </c>
      <c r="AC52" s="94">
        <f ca="1">TblProd[[#This Row],[Platinum]]</f>
        <v>132810</v>
      </c>
      <c r="AD52" s="215"/>
      <c r="AE52" s="45">
        <f ca="1">TblExplore[[#This Row],[Land]]-TblExplore[[#This Row],[Land Bonus]]*20</f>
        <v>110</v>
      </c>
      <c r="AF52" s="94">
        <f ca="1">ROUND(MAX(0.6*TblExplore[[#This Row],[Land-DB]]^1.299,850)*(1+ tech_2_6*Techs!AC52 + tech_2_9*Techs!AF52 + tech_3_7*Techs!AN52 + Overview!$I$33),0)</f>
        <v>850</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152</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45909.041666666548</v>
      </c>
      <c r="AB53" s="94">
        <f ca="1">TblMili[[#This Row],[Draftees]]</f>
        <v>463</v>
      </c>
      <c r="AC53" s="94">
        <f ca="1">TblProd[[#This Row],[Platinum]]</f>
        <v>134481</v>
      </c>
      <c r="AD53" s="215"/>
      <c r="AE53" s="45">
        <f ca="1">TblExplore[[#This Row],[Land]]-TblExplore[[#This Row],[Land Bonus]]*20</f>
        <v>110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154</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45909.083333333212</v>
      </c>
      <c r="AB54" s="94">
        <f ca="1">TblMili[[#This Row],[Draftees]]</f>
        <v>469</v>
      </c>
      <c r="AC54" s="94">
        <f ca="1">TblProd[[#This Row],[Platinum]]</f>
        <v>136136</v>
      </c>
      <c r="AD54" s="215"/>
      <c r="AE54" s="45">
        <f ca="1">TblExplore[[#This Row],[Land]]-TblExplore[[#This Row],[Land Bonus]]*20</f>
        <v>110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156</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45909.124999999876</v>
      </c>
      <c r="AB55" s="94">
        <f ca="1">TblMili[[#This Row],[Draftees]]</f>
        <v>475</v>
      </c>
      <c r="AC55" s="94">
        <f ca="1">TblProd[[#This Row],[Platinum]]</f>
        <v>137774</v>
      </c>
      <c r="AD55" s="215"/>
      <c r="AE55" s="45">
        <f ca="1">TblExplore[[#This Row],[Land]]-TblExplore[[#This Row],[Land Bonus]]*20</f>
        <v>110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158</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45909.166666666541</v>
      </c>
      <c r="AB56" s="94">
        <f ca="1">TblMili[[#This Row],[Draftees]]</f>
        <v>481</v>
      </c>
      <c r="AC56" s="94">
        <f ca="1">TblProd[[#This Row],[Platinum]]</f>
        <v>139396</v>
      </c>
      <c r="AD56" s="215"/>
      <c r="AE56" s="45">
        <f ca="1">TblExplore[[#This Row],[Land]]-TblExplore[[#This Row],[Land Bonus]]*20</f>
        <v>110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160</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45909.208333333205</v>
      </c>
      <c r="AB57" s="94">
        <f ca="1">TblMili[[#This Row],[Draftees]]</f>
        <v>487</v>
      </c>
      <c r="AC57" s="94">
        <f ca="1">TblProd[[#This Row],[Platinum]]</f>
        <v>141002</v>
      </c>
      <c r="AD57" s="215"/>
      <c r="AE57" s="45">
        <f ca="1">TblExplore[[#This Row],[Land]]-TblExplore[[#This Row],[Land Bonus]]*20</f>
        <v>110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162</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45909.249999999869</v>
      </c>
      <c r="AB58" s="94">
        <f ca="1">TblMili[[#This Row],[Draftees]]</f>
        <v>493</v>
      </c>
      <c r="AC58" s="94">
        <f ca="1">TblProd[[#This Row],[Platinum]]</f>
        <v>142592</v>
      </c>
      <c r="AD58" s="215"/>
      <c r="AE58" s="45">
        <f ca="1">TblExplore[[#This Row],[Land]]-TblExplore[[#This Row],[Land Bonus]]*20</f>
        <v>110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164</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45909.291666666533</v>
      </c>
      <c r="AB59" s="94">
        <f ca="1">TblMili[[#This Row],[Draftees]]</f>
        <v>499</v>
      </c>
      <c r="AC59" s="94">
        <f ca="1">TblProd[[#This Row],[Platinum]]</f>
        <v>144166</v>
      </c>
      <c r="AD59" s="215"/>
      <c r="AE59" s="45">
        <f ca="1">TblExplore[[#This Row],[Land]]-TblExplore[[#This Row],[Land Bonus]]*20</f>
        <v>110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45909.333333333198</v>
      </c>
      <c r="AB60" s="94">
        <f ca="1">TblMili[[#This Row],[Draftees]]</f>
        <v>505</v>
      </c>
      <c r="AC60" s="94">
        <f ca="1">TblProd[[#This Row],[Platinum]]</f>
        <v>145723</v>
      </c>
      <c r="AD60" s="215"/>
      <c r="AE60" s="45">
        <f ca="1">TblExplore[[#This Row],[Land]]-TblExplore[[#This Row],[Land Bonus]]*20</f>
        <v>110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168</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45909.374999999862</v>
      </c>
      <c r="AB61" s="94">
        <f ca="1">TblMili[[#This Row],[Draftees]]</f>
        <v>511</v>
      </c>
      <c r="AC61" s="94">
        <f ca="1">TblProd[[#This Row],[Platinum]]</f>
        <v>147264</v>
      </c>
      <c r="AD61" s="215"/>
      <c r="AE61" s="45">
        <f ca="1">TblExplore[[#This Row],[Land]]-TblExplore[[#This Row],[Land Bonus]]*20</f>
        <v>110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170</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45909.416666666526</v>
      </c>
      <c r="AB62" s="94">
        <f ca="1">TblMili[[#This Row],[Draftees]]</f>
        <v>517</v>
      </c>
      <c r="AC62" s="94">
        <f ca="1">TblProd[[#This Row],[Platinum]]</f>
        <v>148789</v>
      </c>
      <c r="AD62" s="215"/>
      <c r="AE62" s="45">
        <f ca="1">TblExplore[[#This Row],[Land]]-TblExplore[[#This Row],[Land Bonus]]*20</f>
        <v>110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172</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45909.45833333319</v>
      </c>
      <c r="AB63" s="94">
        <f ca="1">TblMili[[#This Row],[Draftees]]</f>
        <v>523</v>
      </c>
      <c r="AC63" s="94">
        <f ca="1">TblProd[[#This Row],[Platinum]]</f>
        <v>150298</v>
      </c>
      <c r="AD63" s="215"/>
      <c r="AE63" s="45">
        <f ca="1">TblExplore[[#This Row],[Land]]-TblExplore[[#This Row],[Land Bonus]]*20</f>
        <v>110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174</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45909.499999999854</v>
      </c>
      <c r="AB64" s="94">
        <f ca="1">TblMili[[#This Row],[Draftees]]</f>
        <v>529</v>
      </c>
      <c r="AC64" s="94">
        <f ca="1">TblProd[[#This Row],[Platinum]]</f>
        <v>151791</v>
      </c>
      <c r="AD64" s="215"/>
      <c r="AE64" s="45">
        <f ca="1">TblExplore[[#This Row],[Land]]-TblExplore[[#This Row],[Land Bonus]]*20</f>
        <v>110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176</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45909.541666666519</v>
      </c>
      <c r="AB65" s="94">
        <f ca="1">TblMili[[#This Row],[Draftees]]</f>
        <v>534</v>
      </c>
      <c r="AC65" s="94">
        <f ca="1">TblProd[[#This Row],[Platinum]]</f>
        <v>153267</v>
      </c>
      <c r="AD65" s="215"/>
      <c r="AE65" s="45">
        <f ca="1">TblExplore[[#This Row],[Land]]-TblExplore[[#This Row],[Land Bonus]]*20</f>
        <v>110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178</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45909.583333333183</v>
      </c>
      <c r="AB66" s="94">
        <f ca="1">TblMili[[#This Row],[Draftees]]</f>
        <v>539</v>
      </c>
      <c r="AC66" s="94">
        <f ca="1">TblProd[[#This Row],[Platinum]]</f>
        <v>154730</v>
      </c>
      <c r="AD66" s="215"/>
      <c r="AE66" s="45">
        <f ca="1">TblExplore[[#This Row],[Land]]-TblExplore[[#This Row],[Land Bonus]]*20</f>
        <v>110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45909.624999999847</v>
      </c>
      <c r="AB67" s="94">
        <f ca="1">TblMili[[#This Row],[Draftees]]</f>
        <v>544</v>
      </c>
      <c r="AC67" s="94">
        <f ca="1">TblProd[[#This Row],[Platinum]]</f>
        <v>156179</v>
      </c>
      <c r="AD67" s="215"/>
      <c r="AE67" s="45">
        <f ca="1">TblExplore[[#This Row],[Land]]-TblExplore[[#This Row],[Land Bonus]]*20</f>
        <v>110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181</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45909.666666666511</v>
      </c>
      <c r="AB68" s="94">
        <f ca="1">TblMili[[#This Row],[Draftees]]</f>
        <v>549</v>
      </c>
      <c r="AC68" s="94">
        <f ca="1">TblProd[[#This Row],[Platinum]]</f>
        <v>157615</v>
      </c>
      <c r="AD68" s="215"/>
      <c r="AE68" s="45">
        <f ca="1">TblExplore[[#This Row],[Land]]-TblExplore[[#This Row],[Land Bonus]]*20</f>
        <v>110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183</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45909.708333333176</v>
      </c>
      <c r="AB69" s="94">
        <f ca="1">TblMili[[#This Row],[Draftees]]</f>
        <v>554</v>
      </c>
      <c r="AC69" s="94">
        <f ca="1">TblProd[[#This Row],[Platinum]]</f>
        <v>159037</v>
      </c>
      <c r="AD69" s="215"/>
      <c r="AE69" s="45">
        <f ca="1">TblExplore[[#This Row],[Land]]-TblExplore[[#This Row],[Land Bonus]]*20</f>
        <v>110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184</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45909.74999999984</v>
      </c>
      <c r="AB70" s="94">
        <f ca="1">TblMili[[#This Row],[Draftees]]</f>
        <v>559</v>
      </c>
      <c r="AC70" s="94">
        <f ca="1">TblProd[[#This Row],[Platinum]]</f>
        <v>160446</v>
      </c>
      <c r="AD70" s="215"/>
      <c r="AE70" s="45">
        <f ca="1">TblExplore[[#This Row],[Land]]-TblExplore[[#This Row],[Land Bonus]]*20</f>
        <v>110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186</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45909.791666666504</v>
      </c>
      <c r="AB71" s="94">
        <f ca="1">TblMili[[#This Row],[Draftees]]</f>
        <v>564</v>
      </c>
      <c r="AC71" s="94">
        <f ca="1">TblProd[[#This Row],[Platinum]]</f>
        <v>161841</v>
      </c>
      <c r="AD71" s="215"/>
      <c r="AE71" s="45">
        <f ca="1">TblExplore[[#This Row],[Land]]-TblExplore[[#This Row],[Land Bonus]]*20</f>
        <v>110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188</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45909.833333333168</v>
      </c>
      <c r="AB72" s="94">
        <f ca="1">TblMili[[#This Row],[Draftees]]</f>
        <v>569</v>
      </c>
      <c r="AC72" s="94">
        <f ca="1">TblProd[[#This Row],[Platinum]]</f>
        <v>163223</v>
      </c>
      <c r="AD72" s="215"/>
      <c r="AE72" s="45">
        <f ca="1">TblExplore[[#This Row],[Land]]-TblExplore[[#This Row],[Land Bonus]]*20</f>
        <v>110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189</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45909.874999999833</v>
      </c>
      <c r="AB73" s="94">
        <f ca="1">TblMili[[#This Row],[Draftees]]</f>
        <v>574</v>
      </c>
      <c r="AC73" s="94">
        <f ca="1">TblProd[[#This Row],[Platinum]]</f>
        <v>164591</v>
      </c>
      <c r="AD73" s="215"/>
      <c r="AE73" s="45">
        <f ca="1">TblExplore[[#This Row],[Land]]-TblExplore[[#This Row],[Land Bonus]]*20</f>
        <v>110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191</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45909.916666666497</v>
      </c>
      <c r="AB74" s="94">
        <f ca="1">TblMili[[#This Row],[Draftees]]</f>
        <v>579</v>
      </c>
      <c r="AC74" s="94">
        <f ca="1">TblProd[[#This Row],[Platinum]]</f>
        <v>165946</v>
      </c>
      <c r="AD74" s="215"/>
      <c r="AE74" s="45">
        <f ca="1">TblExplore[[#This Row],[Land]]-TblExplore[[#This Row],[Land Bonus]]*20</f>
        <v>110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193</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45909.958333333161</v>
      </c>
      <c r="AB75" s="94">
        <f ca="1">TblMili[[#This Row],[Draftees]]</f>
        <v>584</v>
      </c>
      <c r="AC75" s="94">
        <f ca="1">TblProd[[#This Row],[Platinum]]</f>
        <v>167287</v>
      </c>
      <c r="AD75" s="215"/>
      <c r="AE75" s="45">
        <f ca="1">TblExplore[[#This Row],[Land]]-TblExplore[[#This Row],[Land Bonus]]*20</f>
        <v>110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194</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45909.999999999825</v>
      </c>
      <c r="AB76" s="430">
        <f ca="1">TblMili[[#This Row],[Draftees]]</f>
        <v>589</v>
      </c>
      <c r="AC76" s="430">
        <f ca="1">TblProd[[#This Row],[Platinum]]</f>
        <v>168615</v>
      </c>
      <c r="AD76" s="215"/>
      <c r="AE76" s="433">
        <f ca="1">TblExplore[[#This Row],[Land]]-TblExplore[[#This Row],[Land Bonus]]*20</f>
        <v>110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196</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45910.04166666649</v>
      </c>
      <c r="AB77" s="94">
        <f ca="1">TblMili[[#This Row],[Draftees]]</f>
        <v>594</v>
      </c>
      <c r="AC77" s="94">
        <f ca="1">TblProd[[#This Row],[Platinum]]</f>
        <v>169929</v>
      </c>
      <c r="AD77" s="215"/>
      <c r="AE77" s="45">
        <f ca="1">TblExplore[[#This Row],[Land]]-TblExplore[[#This Row],[Land Bonus]]*20</f>
        <v>110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198</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45910.083333333154</v>
      </c>
      <c r="AB78" s="94">
        <f ca="1">TblMili[[#This Row],[Draftees]]</f>
        <v>599</v>
      </c>
      <c r="AC78" s="94">
        <f ca="1">TblProd[[#This Row],[Platinum]]</f>
        <v>171230</v>
      </c>
      <c r="AD78" s="215"/>
      <c r="AE78" s="45">
        <f ca="1">TblExplore[[#This Row],[Land]]-TblExplore[[#This Row],[Land Bonus]]*20</f>
        <v>110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199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45910.124999999818</v>
      </c>
      <c r="AB79" s="94">
        <f ca="1">TblMili[[#This Row],[Draftees]]</f>
        <v>604</v>
      </c>
      <c r="AC79" s="94">
        <f ca="1">TblProd[[#This Row],[Platinum]]</f>
        <v>172517</v>
      </c>
      <c r="AD79" s="215"/>
      <c r="AE79" s="45">
        <f ca="1">TblExplore[[#This Row],[Land]]-TblExplore[[#This Row],[Land Bonus]]*20</f>
        <v>110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201</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45910.166666666482</v>
      </c>
      <c r="AB80" s="94">
        <f ca="1">TblMili[[#This Row],[Draftees]]</f>
        <v>609</v>
      </c>
      <c r="AC80" s="94">
        <f ca="1">TblProd[[#This Row],[Platinum]]</f>
        <v>173791</v>
      </c>
      <c r="AD80" s="215"/>
      <c r="AE80" s="45">
        <f ca="1">TblExplore[[#This Row],[Land]]-TblExplore[[#This Row],[Land Bonus]]*20</f>
        <v>110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203</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45910.208333333147</v>
      </c>
      <c r="AB81" s="94">
        <f ca="1">TblMili[[#This Row],[Draftees]]</f>
        <v>614</v>
      </c>
      <c r="AC81" s="94">
        <f ca="1">TblProd[[#This Row],[Platinum]]</f>
        <v>175051</v>
      </c>
      <c r="AD81" s="215"/>
      <c r="AE81" s="45">
        <f ca="1">TblExplore[[#This Row],[Land]]-TblExplore[[#This Row],[Land Bonus]]*20</f>
        <v>110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204</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45910.249999999811</v>
      </c>
      <c r="AB82" s="94">
        <f ca="1">TblMili[[#This Row],[Draftees]]</f>
        <v>619</v>
      </c>
      <c r="AC82" s="94">
        <f ca="1">TblProd[[#This Row],[Platinum]]</f>
        <v>176298</v>
      </c>
      <c r="AD82" s="215"/>
      <c r="AE82" s="45">
        <f ca="1">TblExplore[[#This Row],[Land]]-TblExplore[[#This Row],[Land Bonus]]*20</f>
        <v>110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206</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45910.291666666475</v>
      </c>
      <c r="AB83" s="94">
        <f ca="1">TblMili[[#This Row],[Draftees]]</f>
        <v>624</v>
      </c>
      <c r="AC83" s="94">
        <f ca="1">TblProd[[#This Row],[Platinum]]</f>
        <v>177531</v>
      </c>
      <c r="AD83" s="215"/>
      <c r="AE83" s="45">
        <f ca="1">TblExplore[[#This Row],[Land]]-TblExplore[[#This Row],[Land Bonus]]*20</f>
        <v>110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208</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45910.333333333139</v>
      </c>
      <c r="AB84" s="94">
        <f ca="1">TblMili[[#This Row],[Draftees]]</f>
        <v>629</v>
      </c>
      <c r="AC84" s="94">
        <f ca="1">TblProd[[#This Row],[Platinum]]</f>
        <v>178751</v>
      </c>
      <c r="AD84" s="215"/>
      <c r="AE84" s="45">
        <f ca="1">TblExplore[[#This Row],[Land]]-TblExplore[[#This Row],[Land Bonus]]*20</f>
        <v>110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209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45910.374999999804</v>
      </c>
      <c r="AB85" s="94">
        <f ca="1">TblMili[[#This Row],[Draftees]]</f>
        <v>633</v>
      </c>
      <c r="AC85" s="94">
        <f ca="1">TblProd[[#This Row],[Platinum]]</f>
        <v>179957</v>
      </c>
      <c r="AD85" s="215"/>
      <c r="AE85" s="45">
        <f ca="1">TblExplore[[#This Row],[Land]]-TblExplore[[#This Row],[Land Bonus]]*20</f>
        <v>110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211</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45910.416666666468</v>
      </c>
      <c r="AB86" s="94">
        <f ca="1">TblMili[[#This Row],[Draftees]]</f>
        <v>637</v>
      </c>
      <c r="AC86" s="94">
        <f ca="1">TblProd[[#This Row],[Platinum]]</f>
        <v>181153</v>
      </c>
      <c r="AD86" s="215"/>
      <c r="AE86" s="45">
        <f ca="1">TblExplore[[#This Row],[Land]]-TblExplore[[#This Row],[Land Bonus]]*20</f>
        <v>110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212</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45910.458333333132</v>
      </c>
      <c r="AB87" s="94">
        <f ca="1">TblMili[[#This Row],[Draftees]]</f>
        <v>641</v>
      </c>
      <c r="AC87" s="94">
        <f ca="1">TblProd[[#This Row],[Platinum]]</f>
        <v>182338</v>
      </c>
      <c r="AD87" s="215"/>
      <c r="AE87" s="45">
        <f ca="1">TblExplore[[#This Row],[Land]]-TblExplore[[#This Row],[Land Bonus]]*20</f>
        <v>110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213</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45910.499999999796</v>
      </c>
      <c r="AB88" s="94">
        <f ca="1">TblMili[[#This Row],[Draftees]]</f>
        <v>645</v>
      </c>
      <c r="AC88" s="94">
        <f ca="1">TblProd[[#This Row],[Platinum]]</f>
        <v>183512</v>
      </c>
      <c r="AD88" s="215"/>
      <c r="AE88" s="45">
        <f ca="1">TblExplore[[#This Row],[Land]]-TblExplore[[#This Row],[Land Bonus]]*20</f>
        <v>110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215</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45910.541666666461</v>
      </c>
      <c r="AB89" s="94">
        <f ca="1">TblMili[[#This Row],[Draftees]]</f>
        <v>649</v>
      </c>
      <c r="AC89" s="94">
        <f ca="1">TblProd[[#This Row],[Platinum]]</f>
        <v>184675</v>
      </c>
      <c r="AD89" s="215"/>
      <c r="AE89" s="45">
        <f ca="1">TblExplore[[#This Row],[Land]]-TblExplore[[#This Row],[Land Bonus]]*20</f>
        <v>110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216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45910.583333333125</v>
      </c>
      <c r="AB90" s="94">
        <f ca="1">TblMili[[#This Row],[Draftees]]</f>
        <v>653</v>
      </c>
      <c r="AC90" s="94">
        <f ca="1">TblProd[[#This Row],[Platinum]]</f>
        <v>185827</v>
      </c>
      <c r="AD90" s="215"/>
      <c r="AE90" s="45">
        <f ca="1">TblExplore[[#This Row],[Land]]-TblExplore[[#This Row],[Land Bonus]]*20</f>
        <v>110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217</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45910.624999999789</v>
      </c>
      <c r="AB91" s="94">
        <f ca="1">TblMili[[#This Row],[Draftees]]</f>
        <v>657</v>
      </c>
      <c r="AC91" s="94">
        <f ca="1">TblProd[[#This Row],[Platinum]]</f>
        <v>186969</v>
      </c>
      <c r="AD91" s="215"/>
      <c r="AE91" s="45">
        <f ca="1">TblExplore[[#This Row],[Land]]-TblExplore[[#This Row],[Land Bonus]]*20</f>
        <v>110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219</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45910.666666666453</v>
      </c>
      <c r="AB92" s="94">
        <f ca="1">TblMili[[#This Row],[Draftees]]</f>
        <v>661</v>
      </c>
      <c r="AC92" s="94">
        <f ca="1">TblProd[[#This Row],[Platinum]]</f>
        <v>188100</v>
      </c>
      <c r="AD92" s="215"/>
      <c r="AE92" s="45">
        <f ca="1">TblExplore[[#This Row],[Land]]-TblExplore[[#This Row],[Land Bonus]]*20</f>
        <v>110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220</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45910.708333333117</v>
      </c>
      <c r="AB93" s="94">
        <f ca="1">TblMili[[#This Row],[Draftees]]</f>
        <v>665</v>
      </c>
      <c r="AC93" s="94">
        <f ca="1">TblProd[[#This Row],[Platinum]]</f>
        <v>189220</v>
      </c>
      <c r="AD93" s="215"/>
      <c r="AE93" s="45">
        <f ca="1">TblExplore[[#This Row],[Land]]-TblExplore[[#This Row],[Land Bonus]]*20</f>
        <v>110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221</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45910.749999999782</v>
      </c>
      <c r="AB94" s="94">
        <f ca="1">TblMili[[#This Row],[Draftees]]</f>
        <v>669</v>
      </c>
      <c r="AC94" s="94">
        <f ca="1">TblProd[[#This Row],[Platinum]]</f>
        <v>190329</v>
      </c>
      <c r="AD94" s="215"/>
      <c r="AE94" s="45">
        <f ca="1">TblExplore[[#This Row],[Land]]-TblExplore[[#This Row],[Land Bonus]]*20</f>
        <v>110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223</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45910.791666666446</v>
      </c>
      <c r="AB95" s="94">
        <f ca="1">TblMili[[#This Row],[Draftees]]</f>
        <v>673</v>
      </c>
      <c r="AC95" s="94">
        <f ca="1">TblProd[[#This Row],[Platinum]]</f>
        <v>191427</v>
      </c>
      <c r="AD95" s="215"/>
      <c r="AE95" s="45">
        <f ca="1">TblExplore[[#This Row],[Land]]-TblExplore[[#This Row],[Land Bonus]]*20</f>
        <v>110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224</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45910.83333333311</v>
      </c>
      <c r="AB96" s="94">
        <f ca="1">TblMili[[#This Row],[Draftees]]</f>
        <v>677</v>
      </c>
      <c r="AC96" s="94">
        <f ca="1">TblProd[[#This Row],[Platinum]]</f>
        <v>192515</v>
      </c>
      <c r="AD96" s="215"/>
      <c r="AE96" s="45">
        <f ca="1">TblExplore[[#This Row],[Land]]-TblExplore[[#This Row],[Land Bonus]]*20</f>
        <v>110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225</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45910.874999999774</v>
      </c>
      <c r="AB97" s="94">
        <f ca="1">TblMili[[#This Row],[Draftees]]</f>
        <v>681</v>
      </c>
      <c r="AC97" s="94">
        <f ca="1">TblProd[[#This Row],[Platinum]]</f>
        <v>193592</v>
      </c>
      <c r="AD97" s="215"/>
      <c r="AE97" s="45">
        <f ca="1">TblExplore[[#This Row],[Land]]-TblExplore[[#This Row],[Land Bonus]]*20</f>
        <v>110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227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45910.916666666439</v>
      </c>
      <c r="AB98" s="94">
        <f ca="1">TblMili[[#This Row],[Draftees]]</f>
        <v>685</v>
      </c>
      <c r="AC98" s="94">
        <f ca="1">TblProd[[#This Row],[Platinum]]</f>
        <v>194658</v>
      </c>
      <c r="AD98" s="215"/>
      <c r="AE98" s="45">
        <f ca="1">TblExplore[[#This Row],[Land]]-TblExplore[[#This Row],[Land Bonus]]*20</f>
        <v>110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228</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45910.958333333103</v>
      </c>
      <c r="AB99" s="94">
        <f ca="1">TblMili[[#This Row],[Draftees]]</f>
        <v>689</v>
      </c>
      <c r="AC99" s="94">
        <f ca="1">TblProd[[#This Row],[Platinum]]</f>
        <v>195713</v>
      </c>
      <c r="AD99" s="215"/>
      <c r="AE99" s="45">
        <f ca="1">TblExplore[[#This Row],[Land]]-TblExplore[[#This Row],[Land Bonus]]*20</f>
        <v>110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229</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45910.999999999767</v>
      </c>
      <c r="AB100" s="94">
        <f ca="1">TblMili[[#This Row],[Draftees]]</f>
        <v>693</v>
      </c>
      <c r="AC100" s="94">
        <f ca="1">TblProd[[#This Row],[Platinum]]</f>
        <v>196757</v>
      </c>
      <c r="AD100" s="215"/>
      <c r="AE100" s="45">
        <f ca="1">TblExplore[[#This Row],[Land]]-TblExplore[[#This Row],[Land Bonus]]*20</f>
        <v>110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231</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45911.041666666431</v>
      </c>
      <c r="AB101" s="94">
        <f ca="1">TblMili[[#This Row],[Draftees]]</f>
        <v>697</v>
      </c>
      <c r="AC101" s="94">
        <f ca="1">TblProd[[#This Row],[Platinum]]</f>
        <v>197791</v>
      </c>
      <c r="AD101" s="215"/>
      <c r="AE101" s="45">
        <f ca="1">TblExplore[[#This Row],[Land]]-TblExplore[[#This Row],[Land Bonus]]*20</f>
        <v>110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232</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45911.083333333096</v>
      </c>
      <c r="AB102" s="94">
        <f ca="1">TblMili[[#This Row],[Draftees]]</f>
        <v>701</v>
      </c>
      <c r="AC102" s="94">
        <f ca="1">TblProd[[#This Row],[Platinum]]</f>
        <v>198814</v>
      </c>
      <c r="AD102" s="215"/>
      <c r="AE102" s="45">
        <f ca="1">TblExplore[[#This Row],[Land]]-TblExplore[[#This Row],[Land Bonus]]*20</f>
        <v>110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233</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45911.12499999976</v>
      </c>
      <c r="AB103" s="94">
        <f ca="1">TblMili[[#This Row],[Draftees]]</f>
        <v>705</v>
      </c>
      <c r="AC103" s="94">
        <f ca="1">TblProd[[#This Row],[Platinum]]</f>
        <v>199826</v>
      </c>
      <c r="AD103" s="215"/>
      <c r="AE103" s="45">
        <f ca="1">TblExplore[[#This Row],[Land]]-TblExplore[[#This Row],[Land Bonus]]*20</f>
        <v>110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235</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45911.166666666424</v>
      </c>
      <c r="AB104" s="94">
        <f ca="1">TblMili[[#This Row],[Draftees]]</f>
        <v>709</v>
      </c>
      <c r="AC104" s="94">
        <f ca="1">TblProd[[#This Row],[Platinum]]</f>
        <v>200827</v>
      </c>
      <c r="AD104" s="215"/>
      <c r="AE104" s="45">
        <f ca="1">TblExplore[[#This Row],[Land]]-TblExplore[[#This Row],[Land Bonus]]*20</f>
        <v>110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236</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45911.208333333088</v>
      </c>
      <c r="AB105" s="94">
        <f ca="1">TblMili[[#This Row],[Draftees]]</f>
        <v>713</v>
      </c>
      <c r="AC105" s="94">
        <f ca="1">TblProd[[#This Row],[Platinum]]</f>
        <v>201817</v>
      </c>
      <c r="AD105" s="215"/>
      <c r="AE105" s="45">
        <f ca="1">TblExplore[[#This Row],[Land]]-TblExplore[[#This Row],[Land Bonus]]*20</f>
        <v>110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237</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45911.249999999753</v>
      </c>
      <c r="AB106" s="94">
        <f ca="1">TblMili[[#This Row],[Draftees]]</f>
        <v>717</v>
      </c>
      <c r="AC106" s="94">
        <f ca="1">TblProd[[#This Row],[Platinum]]</f>
        <v>202797</v>
      </c>
      <c r="AD106" s="215"/>
      <c r="AE106" s="45">
        <f ca="1">TblExplore[[#This Row],[Land]]-TblExplore[[#This Row],[Land Bonus]]*20</f>
        <v>110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238</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45911.291666666417</v>
      </c>
      <c r="AB107" s="94">
        <f ca="1">TblMili[[#This Row],[Draftees]]</f>
        <v>721</v>
      </c>
      <c r="AC107" s="94">
        <f ca="1">TblProd[[#This Row],[Platinum]]</f>
        <v>203766</v>
      </c>
      <c r="AD107" s="215"/>
      <c r="AE107" s="45">
        <f ca="1">TblExplore[[#This Row],[Land]]-TblExplore[[#This Row],[Land Bonus]]*20</f>
        <v>110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239</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45911.333333333081</v>
      </c>
      <c r="AB108" s="94">
        <f ca="1">TblMili[[#This Row],[Draftees]]</f>
        <v>725</v>
      </c>
      <c r="AC108" s="94">
        <f ca="1">TblProd[[#This Row],[Platinum]]</f>
        <v>204724</v>
      </c>
      <c r="AD108" s="215"/>
      <c r="AE108" s="45">
        <f ca="1">TblExplore[[#This Row],[Land]]-TblExplore[[#This Row],[Land Bonus]]*20</f>
        <v>110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240</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45911.374999999745</v>
      </c>
      <c r="AB109" s="94">
        <f ca="1">TblMili[[#This Row],[Draftees]]</f>
        <v>729</v>
      </c>
      <c r="AC109" s="94">
        <f ca="1">TblProd[[#This Row],[Platinum]]</f>
        <v>205671</v>
      </c>
      <c r="AD109" s="215"/>
      <c r="AE109" s="45">
        <f ca="1">TblExplore[[#This Row],[Land]]-TblExplore[[#This Row],[Land Bonus]]*20</f>
        <v>110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241</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45911.41666666641</v>
      </c>
      <c r="AB110" s="94">
        <f ca="1">TblMili[[#This Row],[Draftees]]</f>
        <v>732</v>
      </c>
      <c r="AC110" s="94">
        <f ca="1">TblProd[[#This Row],[Platinum]]</f>
        <v>206607</v>
      </c>
      <c r="AD110" s="215"/>
      <c r="AE110" s="45">
        <f ca="1">TblExplore[[#This Row],[Land]]-TblExplore[[#This Row],[Land Bonus]]*20</f>
        <v>110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243</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45911.458333333074</v>
      </c>
      <c r="AB111" s="94">
        <f ca="1">TblMili[[#This Row],[Draftees]]</f>
        <v>735</v>
      </c>
      <c r="AC111" s="94">
        <f ca="1">TblProd[[#This Row],[Platinum]]</f>
        <v>207535</v>
      </c>
      <c r="AD111" s="215"/>
      <c r="AE111" s="45">
        <f ca="1">TblExplore[[#This Row],[Land]]-TblExplore[[#This Row],[Land Bonus]]*20</f>
        <v>110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244</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45911.499999999738</v>
      </c>
      <c r="AB112" s="94">
        <f ca="1">TblMili[[#This Row],[Draftees]]</f>
        <v>738</v>
      </c>
      <c r="AC112" s="94">
        <f ca="1">TblProd[[#This Row],[Platinum]]</f>
        <v>208455</v>
      </c>
      <c r="AD112" s="215"/>
      <c r="AE112" s="45">
        <f ca="1">TblExplore[[#This Row],[Land]]-TblExplore[[#This Row],[Land Bonus]]*20</f>
        <v>110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245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45911.541666666402</v>
      </c>
      <c r="AB113" s="94">
        <f ca="1">TblMili[[#This Row],[Draftees]]</f>
        <v>741</v>
      </c>
      <c r="AC113" s="94">
        <f ca="1">TblProd[[#This Row],[Platinum]]</f>
        <v>209367</v>
      </c>
      <c r="AD113" s="215"/>
      <c r="AE113" s="45">
        <f ca="1">TblExplore[[#This Row],[Land]]-TblExplore[[#This Row],[Land Bonus]]*20</f>
        <v>110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246</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45911.583333333067</v>
      </c>
      <c r="AB114" s="94">
        <f ca="1">TblMili[[#This Row],[Draftees]]</f>
        <v>744</v>
      </c>
      <c r="AC114" s="94">
        <f ca="1">TblProd[[#This Row],[Platinum]]</f>
        <v>210271</v>
      </c>
      <c r="AD114" s="215"/>
      <c r="AE114" s="45">
        <f ca="1">TblExplore[[#This Row],[Land]]-TblExplore[[#This Row],[Land Bonus]]*20</f>
        <v>110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247</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45911.624999999731</v>
      </c>
      <c r="AB115" s="94">
        <f ca="1">TblMili[[#This Row],[Draftees]]</f>
        <v>747</v>
      </c>
      <c r="AC115" s="94">
        <f ca="1">TblProd[[#This Row],[Platinum]]</f>
        <v>211167</v>
      </c>
      <c r="AD115" s="215"/>
      <c r="AE115" s="45">
        <f ca="1">TblExplore[[#This Row],[Land]]-TblExplore[[#This Row],[Land Bonus]]*20</f>
        <v>110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248</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45911.666666666395</v>
      </c>
      <c r="AB116" s="94">
        <f ca="1">TblMili[[#This Row],[Draftees]]</f>
        <v>750</v>
      </c>
      <c r="AC116" s="94">
        <f ca="1">TblProd[[#This Row],[Platinum]]</f>
        <v>212055</v>
      </c>
      <c r="AD116" s="215"/>
      <c r="AE116" s="45">
        <f ca="1">TblExplore[[#This Row],[Land]]-TblExplore[[#This Row],[Land Bonus]]*20</f>
        <v>110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249</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45911.708333333059</v>
      </c>
      <c r="AB117" s="94">
        <f ca="1">TblMili[[#This Row],[Draftees]]</f>
        <v>753</v>
      </c>
      <c r="AC117" s="94">
        <f ca="1">TblProd[[#This Row],[Platinum]]</f>
        <v>212935</v>
      </c>
      <c r="AD117" s="215"/>
      <c r="AE117" s="45">
        <f ca="1">TblExplore[[#This Row],[Land]]-TblExplore[[#This Row],[Land Bonus]]*20</f>
        <v>110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250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45911.749999999724</v>
      </c>
      <c r="AB118" s="94">
        <f ca="1">TblMili[[#This Row],[Draftees]]</f>
        <v>756</v>
      </c>
      <c r="AC118" s="94">
        <f ca="1">TblProd[[#This Row],[Platinum]]</f>
        <v>213807</v>
      </c>
      <c r="AD118" s="215"/>
      <c r="AE118" s="45">
        <f ca="1">TblExplore[[#This Row],[Land]]-TblExplore[[#This Row],[Land Bonus]]*20</f>
        <v>110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251</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45911.791666666388</v>
      </c>
      <c r="AB119" s="94">
        <f ca="1">TblMili[[#This Row],[Draftees]]</f>
        <v>759</v>
      </c>
      <c r="AC119" s="94">
        <f ca="1">TblProd[[#This Row],[Platinum]]</f>
        <v>214671</v>
      </c>
      <c r="AD119" s="215"/>
      <c r="AE119" s="45">
        <f ca="1">TblExplore[[#This Row],[Land]]-TblExplore[[#This Row],[Land Bonus]]*20</f>
        <v>110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252</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45911.833333333052</v>
      </c>
      <c r="AB120" s="94">
        <f ca="1">TblMili[[#This Row],[Draftees]]</f>
        <v>762</v>
      </c>
      <c r="AC120" s="94">
        <f ca="1">TblProd[[#This Row],[Platinum]]</f>
        <v>215526</v>
      </c>
      <c r="AD120" s="215"/>
      <c r="AE120" s="45">
        <f ca="1">TblExplore[[#This Row],[Land]]-TblExplore[[#This Row],[Land Bonus]]*20</f>
        <v>110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253</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45911.874999999716</v>
      </c>
      <c r="AB121" s="94">
        <f ca="1">TblMili[[#This Row],[Draftees]]</f>
        <v>765</v>
      </c>
      <c r="AC121" s="94">
        <f ca="1">TblProd[[#This Row],[Platinum]]</f>
        <v>216373</v>
      </c>
      <c r="AD121" s="215"/>
      <c r="AE121" s="45">
        <f ca="1">TblExplore[[#This Row],[Land]]-TblExplore[[#This Row],[Land Bonus]]*20</f>
        <v>110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254</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45911.91666666638</v>
      </c>
      <c r="AB122" s="94">
        <f ca="1">TblMili[[#This Row],[Draftees]]</f>
        <v>768</v>
      </c>
      <c r="AC122" s="94">
        <f ca="1">TblProd[[#This Row],[Platinum]]</f>
        <v>217212</v>
      </c>
      <c r="AD122" s="215"/>
      <c r="AE122" s="45">
        <f ca="1">TblExplore[[#This Row],[Land]]-TblExplore[[#This Row],[Land Bonus]]*20</f>
        <v>110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255</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45911.958333333045</v>
      </c>
      <c r="AB123" s="94">
        <f ca="1">TblMili[[#This Row],[Draftees]]</f>
        <v>771</v>
      </c>
      <c r="AC123" s="94">
        <f ca="1">TblProd[[#This Row],[Platinum]]</f>
        <v>218043</v>
      </c>
      <c r="AD123" s="215"/>
      <c r="AE123" s="45">
        <f ca="1">TblExplore[[#This Row],[Land]]-TblExplore[[#This Row],[Land Bonus]]*20</f>
        <v>110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256</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45911.999999999709</v>
      </c>
      <c r="AB124" s="94">
        <f ca="1">TblMili[[#This Row],[Draftees]]</f>
        <v>774</v>
      </c>
      <c r="AC124" s="94">
        <f ca="1">TblProd[[#This Row],[Platinum]]</f>
        <v>218866</v>
      </c>
      <c r="AD124" s="215"/>
      <c r="AE124" s="45">
        <f ca="1">TblExplore[[#This Row],[Land]]-TblExplore[[#This Row],[Land Bonus]]*20</f>
        <v>110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257</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45912.041666666373</v>
      </c>
      <c r="AB125" s="94">
        <f ca="1">TblMili[[#This Row],[Draftees]]</f>
        <v>777</v>
      </c>
      <c r="AC125" s="94">
        <f ca="1">TblProd[[#This Row],[Platinum]]</f>
        <v>219681</v>
      </c>
      <c r="AD125" s="215"/>
      <c r="AE125" s="45">
        <f ca="1">TblExplore[[#This Row],[Land]]-TblExplore[[#This Row],[Land Bonus]]*20</f>
        <v>110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258</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45912.083333333037</v>
      </c>
      <c r="AB126" s="94">
        <f ca="1">TblMili[[#This Row],[Draftees]]</f>
        <v>780</v>
      </c>
      <c r="AC126" s="94">
        <f ca="1">TblProd[[#This Row],[Platinum]]</f>
        <v>220488</v>
      </c>
      <c r="AD126" s="215"/>
      <c r="AE126" s="45">
        <f ca="1">TblExplore[[#This Row],[Land]]-TblExplore[[#This Row],[Land Bonus]]*20</f>
        <v>110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259</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45912.124999999702</v>
      </c>
      <c r="AB127" s="94">
        <f ca="1">TblMili[[#This Row],[Draftees]]</f>
        <v>783</v>
      </c>
      <c r="AC127" s="94">
        <f ca="1">TblProd[[#This Row],[Platinum]]</f>
        <v>221287</v>
      </c>
      <c r="AD127" s="215"/>
      <c r="AE127" s="45">
        <f ca="1">TblExplore[[#This Row],[Land]]-TblExplore[[#This Row],[Land Bonus]]*20</f>
        <v>110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260</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45912.166666666366</v>
      </c>
      <c r="AB128" s="94">
        <f ca="1">TblMili[[#This Row],[Draftees]]</f>
        <v>786</v>
      </c>
      <c r="AC128" s="94">
        <f ca="1">TblProd[[#This Row],[Platinum]]</f>
        <v>222078</v>
      </c>
      <c r="AD128" s="215"/>
      <c r="AE128" s="45">
        <f ca="1">TblExplore[[#This Row],[Land]]-TblExplore[[#This Row],[Land Bonus]]*20</f>
        <v>110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261</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45912.20833333303</v>
      </c>
      <c r="AB129" s="94">
        <f ca="1">TblMili[[#This Row],[Draftees]]</f>
        <v>789</v>
      </c>
      <c r="AC129" s="94">
        <f ca="1">TblProd[[#This Row],[Platinum]]</f>
        <v>222861</v>
      </c>
      <c r="AD129" s="215"/>
      <c r="AE129" s="45">
        <f ca="1">TblExplore[[#This Row],[Land]]-TblExplore[[#This Row],[Land Bonus]]*20</f>
        <v>110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262</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45912.249999999694</v>
      </c>
      <c r="AB130" s="94">
        <f ca="1">TblMili[[#This Row],[Draftees]]</f>
        <v>792</v>
      </c>
      <c r="AC130" s="94">
        <f ca="1">TblProd[[#This Row],[Platinum]]</f>
        <v>223635</v>
      </c>
      <c r="AD130" s="215"/>
      <c r="AE130" s="45">
        <f ca="1">TblExplore[[#This Row],[Land]]-TblExplore[[#This Row],[Land Bonus]]*20</f>
        <v>110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263</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45912.291666666359</v>
      </c>
      <c r="AB131" s="94">
        <f ca="1">TblMili[[#This Row],[Draftees]]</f>
        <v>795</v>
      </c>
      <c r="AC131" s="94">
        <f ca="1">TblProd[[#This Row],[Platinum]]</f>
        <v>224401</v>
      </c>
      <c r="AD131" s="215"/>
      <c r="AE131" s="45">
        <f ca="1">TblExplore[[#This Row],[Land]]-TblExplore[[#This Row],[Land Bonus]]*20</f>
        <v>110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264</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45912.333333333023</v>
      </c>
      <c r="AB132" s="94">
        <f ca="1">TblMili[[#This Row],[Draftees]]</f>
        <v>798</v>
      </c>
      <c r="AC132" s="94">
        <f ca="1">TblProd[[#This Row],[Platinum]]</f>
        <v>225159</v>
      </c>
      <c r="AD132" s="215"/>
      <c r="AE132" s="45">
        <f ca="1">TblExplore[[#This Row],[Land]]-TblExplore[[#This Row],[Land Bonus]]*20</f>
        <v>110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264</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45912.374999999687</v>
      </c>
      <c r="AB133" s="94">
        <f ca="1">TblMili[[#This Row],[Draftees]]</f>
        <v>801</v>
      </c>
      <c r="AC133" s="94">
        <f ca="1">TblProd[[#This Row],[Platinum]]</f>
        <v>225909</v>
      </c>
      <c r="AD133" s="215"/>
      <c r="AE133" s="45">
        <f ca="1">TblExplore[[#This Row],[Land]]-TblExplore[[#This Row],[Land Bonus]]*20</f>
        <v>110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265</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45912.416666666351</v>
      </c>
      <c r="AB134" s="94">
        <f ca="1">TblMili[[#This Row],[Draftees]]</f>
        <v>804</v>
      </c>
      <c r="AC134" s="94">
        <f ca="1">TblProd[[#This Row],[Platinum]]</f>
        <v>226651</v>
      </c>
      <c r="AD134" s="215"/>
      <c r="AE134" s="45">
        <f ca="1">TblExplore[[#This Row],[Land]]-TblExplore[[#This Row],[Land Bonus]]*20</f>
        <v>110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266</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45912.458333333016</v>
      </c>
      <c r="AB135" s="94">
        <f ca="1">TblMili[[#This Row],[Draftees]]</f>
        <v>807</v>
      </c>
      <c r="AC135" s="94">
        <f ca="1">TblProd[[#This Row],[Platinum]]</f>
        <v>227385</v>
      </c>
      <c r="AD135" s="215"/>
      <c r="AE135" s="45">
        <f ca="1">TblExplore[[#This Row],[Land]]-TblExplore[[#This Row],[Land Bonus]]*20</f>
        <v>110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267</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45912.49999999968</v>
      </c>
      <c r="AB136" s="94">
        <f ca="1">TblMili[[#This Row],[Draftees]]</f>
        <v>810</v>
      </c>
      <c r="AC136" s="94">
        <f ca="1">TblProd[[#This Row],[Platinum]]</f>
        <v>228111</v>
      </c>
      <c r="AD136" s="215"/>
      <c r="AE136" s="45">
        <f ca="1">TblExplore[[#This Row],[Land]]-TblExplore[[#This Row],[Land Bonus]]*20</f>
        <v>110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268</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$A4=37</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$A13=37</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$A24=37</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45907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45907.041666666664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45907.083333333328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45907.124999999993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45907.166666666657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45907.208333333321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45907.249999999985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45907.29166666665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45907.333333333314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45907.374999999978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45907.416666666642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45907.458333333307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45907.499999999971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45907.541666666635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45907.583333333299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45907.624999999964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45907.666666666628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45907.708333333292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45907.749999999956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45907.791666666621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45907.833333333285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45907.874999999949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45907.916666666613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45907.958333333278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45907.999999999942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45908.041666666606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45908.08333333327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45908.124999999935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45908.166666666599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45908.208333333263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45908.249999999927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45908.291666666591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45908.333333333256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45908.37499999992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45908.416666666584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45908.458333333248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45908.499999999913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45908.541666666577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45908.583333333241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45908.624999999905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45908.66666666657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45908.708333333234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45908.749999999898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45908.791666666562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45908.833333333227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45908.874999999891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45908.916666666555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45908.958333333219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45908.999999999884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45909.041666666548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45909.083333333212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45909.124999999876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45909.166666666541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45909.208333333205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45909.249999999869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45909.291666666533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45909.333333333198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45909.374999999862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45909.416666666526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45909.45833333319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45909.499999999854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45909.541666666519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45909.583333333183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45909.624999999847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45909.666666666511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45909.708333333176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45909.74999999984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45909.791666666504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45909.833333333168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45909.874999999833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45909.916666666497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45909.958333333161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45909.999999999825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45910.04166666649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45910.083333333154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45910.124999999818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45910.166666666482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45910.208333333147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45910.249999999811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45910.291666666475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45910.333333333139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45910.374999999804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45910.416666666468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45910.458333333132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45910.499999999796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45910.541666666461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45910.583333333125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45910.624999999789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45910.666666666453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45910.708333333117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45910.749999999782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45910.791666666446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45910.83333333311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45910.874999999774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45910.916666666439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45910.958333333103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45910.999999999767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45911.041666666431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45911.083333333096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45911.12499999976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45911.166666666424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45911.208333333088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45911.249999999753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45911.291666666417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45911.333333333081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45911.374999999745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45911.41666666641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45911.458333333074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45911.499999999738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45911.541666666402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45911.583333333067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45911.624999999731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45911.666666666395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45911.708333333059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45911.749999999724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45911.791666666388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45911.833333333052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45911.874999999716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45911.91666666638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45911.958333333045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45911.999999999709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45912.041666666373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45912.083333333037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45912.124999999702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45912.166666666366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45912.20833333303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45912.249999999694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45912.291666666359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45912.333333333023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45912.374999999687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45912.416666666351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45912.458333333016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45912.49999999968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$J4=37</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1141</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1139</v>
      </c>
      <c r="CM3" s="135" t="s">
        <v>1163</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45907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45907</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45907.041666666664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45907.041666666664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45907.083333333328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45907.083333333328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45907.124999999993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45907.124999999993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45907.166666666657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45907.166666666657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45907.208333333321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45907.208333333321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45907.249999999985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45907.249999999985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45907.29166666665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45907.29166666665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45907.333333333314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45907.333333333314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45907.374999999978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45907.374999999978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45907.416666666642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45907.416666666642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45907.458333333307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45907.458333333307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45907.499999999971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45907.499999999971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45907.541666666635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45907.541666666635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45907.583333333299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45907.583333333299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45907.624999999964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45907.624999999964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45907.666666666628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45907.666666666628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45907.708333333292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45907.708333333292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45907.749999999956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45907.749999999956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45907.791666666621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45907.791666666621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45907.833333333285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45907.833333333285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45907.874999999949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45907.874999999949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45907.916666666613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45907.916666666613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45907.958333333278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45907.958333333278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45907.999999999942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45907.999999999942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45908.041666666606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45908.041666666606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45908.08333333327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45908.08333333327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45908.124999999935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45908.124999999935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45908.166666666599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45908.166666666599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45908.208333333263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45908.208333333263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45908.249999999927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45908.249999999927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45908.291666666591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45908.291666666591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45908.333333333256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45908.333333333256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45908.37499999992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45908.37499999992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45908.416666666584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45908.416666666584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45908.458333333248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45908.458333333248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45908.499999999913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45908.499999999913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45908.541666666577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45908.541666666577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45908.583333333241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45908.583333333241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45908.624999999905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45908.624999999905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45908.66666666657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45908.66666666657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45908.708333333234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45908.708333333234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45908.749999999898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45908.749999999898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45908.791666666562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45908.791666666562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45908.833333333227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45908.833333333227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45908.874999999891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45908.874999999891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45908.916666666555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45908.916666666555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45908.958333333219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45908.958333333219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45908.999999999884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45908.999999999884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45909.041666666548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45909.041666666548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45909.083333333212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45909.083333333212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45909.124999999876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45909.124999999876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45909.166666666541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45909.166666666541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45909.208333333205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45909.208333333205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45909.249999999869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45909.249999999869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45909.291666666533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45909.291666666533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45909.333333333198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45909.333333333198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45909.374999999862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45909.374999999862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45909.416666666526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45909.416666666526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45909.45833333319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45909.45833333319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45909.499999999854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45909.499999999854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45909.541666666519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45909.541666666519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45909.583333333183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45909.583333333183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45909.624999999847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45909.624999999847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45909.666666666511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45909.666666666511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45909.708333333176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45909.708333333176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45909.74999999984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45909.74999999984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45909.791666666504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45909.791666666504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45909.833333333168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45909.833333333168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45909.874999999833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45909.874999999833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45909.916666666497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45909.916666666497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45909.958333333161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45909.958333333161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45909.999999999825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45909.999999999825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45910.04166666649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45910.04166666649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45910.083333333154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45910.083333333154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45910.124999999818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45910.124999999818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45910.166666666482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45910.166666666482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45910.208333333147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45910.208333333147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45910.249999999811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45910.249999999811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45910.291666666475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45910.291666666475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45910.333333333139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45910.333333333139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45910.374999999804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45910.374999999804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45910.416666666468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45910.416666666468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45910.458333333132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45910.458333333132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45910.499999999796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45910.499999999796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45910.541666666461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45910.541666666461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45910.583333333125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45910.583333333125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45910.624999999789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45910.624999999789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45910.666666666453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45910.666666666453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45910.708333333117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45910.708333333117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45910.749999999782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45910.749999999782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45910.791666666446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45910.791666666446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45910.83333333311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45910.83333333311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45910.874999999774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45910.874999999774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45910.916666666439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45910.916666666439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45910.958333333103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45910.958333333103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45910.999999999767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45910.999999999767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45911.041666666431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45911.041666666431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45911.083333333096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45911.083333333096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45911.12499999976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45911.12499999976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45911.166666666424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45911.166666666424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45911.208333333088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45911.208333333088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45911.249999999753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45911.249999999753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45911.291666666417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45911.291666666417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45911.333333333081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45911.333333333081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45911.374999999745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45911.374999999745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45911.41666666641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45911.41666666641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45911.458333333074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45911.458333333074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45911.499999999738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45911.499999999738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45911.541666666402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45911.541666666402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45911.583333333067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45911.583333333067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45911.624999999731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45911.624999999731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45911.666666666395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45911.666666666395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45911.708333333059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45911.708333333059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45911.749999999724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45911.749999999724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45911.791666666388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45911.791666666388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45911.833333333052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45911.833333333052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45911.874999999716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45911.874999999716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45911.91666666638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45911.91666666638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45911.958333333045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45911.958333333045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45911.999999999709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45911.999999999709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45912.041666666373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45912.041666666373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45912.083333333037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45912.083333333037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45912.124999999702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45912.124999999702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45912.166666666366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45912.166666666366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45912.20833333303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45912.20833333303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45912.249999999694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45912.249999999694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45912.291666666359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45912.291666666359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45912.333333333023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45912.333333333023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45912.374999999687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45912.374999999687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45912.416666666351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45912.416666666351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45912.458333333016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45912.458333333016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45912.49999999968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45912.49999999968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$A4=37</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1164</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1165</v>
      </c>
    </row>
    <row r="4" spans="1:43" x14ac:dyDescent="0.2">
      <c r="A4" s="137">
        <f>TblRezone[[#This Row],[Hour]]</f>
        <v>1</v>
      </c>
      <c r="B4" s="154">
        <f ca="1">TblConstr[[#This Row],[Land]]</f>
        <v>50</v>
      </c>
      <c r="C4" s="94">
        <f ca="1">TblProd[[#This Row],[Mana]]</f>
        <v>0</v>
      </c>
      <c r="D4" s="397">
        <f>1-TblMagic[[#This Row],[Wiz str cost]]</f>
        <v>1</v>
      </c>
      <c r="E4" s="159">
        <f>Imps!L4</f>
        <v>45907</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45907.041666666664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45907.083333333328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45907.124999999993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45907.166666666657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45907.208333333321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45907.249999999985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45907.29166666665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45907.333333333314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45907.374999999978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45907.416666666642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45907.458333333307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45907.499999999971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45907.541666666635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45907.583333333299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45907.624999999964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45907.666666666628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45907.708333333292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45907.749999999956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45907.791666666621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45907.833333333285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45907.874999999949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45907.916666666613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45907.958333333278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45907.999999999942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45908.041666666606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45908.08333333327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45908.124999999935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45908.166666666599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45908.208333333263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45908.249999999927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45908.291666666591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45908.333333333256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45908.37499999992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45908.416666666584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45908.458333333248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45908.499999999913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45908.541666666577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45908.583333333241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45908.624999999905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45908.66666666657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45908.708333333234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45908.749999999898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45908.791666666562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45908.833333333227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45908.874999999891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45908.916666666555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45908.958333333219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45908.999999999884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45909.041666666548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45909.083333333212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45909.124999999876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45909.166666666541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45909.208333333205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45909.249999999869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45909.291666666533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45909.333333333198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45909.374999999862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45909.416666666526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45909.45833333319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45909.499999999854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45909.541666666519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45909.583333333183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45909.624999999847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45909.666666666511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45909.708333333176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45909.74999999984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45909.791666666504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45909.833333333168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45909.874999999833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45909.916666666497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45909.958333333161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45909.999999999825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45910.04166666649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45910.083333333154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45910.124999999818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45910.166666666482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45910.208333333147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45910.249999999811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45910.291666666475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45910.333333333139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45910.374999999804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45910.416666666468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45910.458333333132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45910.499999999796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45910.541666666461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45910.583333333125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45910.624999999789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45910.666666666453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45910.708333333117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45910.749999999782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45910.791666666446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45910.83333333311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45910.874999999774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45910.916666666439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45910.958333333103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45910.999999999767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45911.041666666431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45911.083333333096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45911.12499999976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45911.166666666424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45911.208333333088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45911.249999999753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45911.291666666417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45911.333333333081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45911.374999999745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45911.41666666641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45911.458333333074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45911.499999999738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45911.541666666402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45911.583333333067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45911.624999999731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45911.666666666395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45911.708333333059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45911.749999999724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45911.791666666388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45911.833333333052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45911.874999999716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45911.91666666638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45911.958333333045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45911.999999999709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45912.041666666373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45912.083333333037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45912.124999999702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45912.166666666366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45912.20833333303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45912.249999999694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45912.291666666359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45912.333333333023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45912.374999999687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45912.416666666351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45912.458333333016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45912.49999999968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$A4=37</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45907</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45907</v>
      </c>
      <c r="BZ4" s="290">
        <f>Overview!B15</f>
        <v>45907</v>
      </c>
      <c r="CA4" s="57"/>
      <c r="CB4" s="291"/>
      <c r="CC4" s="292"/>
    </row>
    <row r="5" spans="1:84"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45907.041666666664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45907.041666666664</v>
      </c>
      <c r="BZ5" s="294">
        <f ca="1">OFFSET(TblImps[[#This Row],[Servertime]],-1,0)+1/24</f>
        <v>45907.041666666664</v>
      </c>
      <c r="CA5" s="57"/>
      <c r="CB5" s="292"/>
      <c r="CC5" s="292"/>
    </row>
    <row r="6" spans="1:84"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45907.083333333328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45907.083333333328</v>
      </c>
      <c r="BZ6" s="294">
        <f ca="1">OFFSET(TblImps[[#This Row],[Servertime]],-1,0)+1/24</f>
        <v>45907.083333333328</v>
      </c>
      <c r="CA6" s="57"/>
      <c r="CB6" s="292"/>
      <c r="CC6" s="292"/>
      <c r="CF6" s="295"/>
    </row>
    <row r="7" spans="1:84"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45907.124999999993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45907.124999999993</v>
      </c>
      <c r="BZ7" s="294">
        <f ca="1">OFFSET(TblImps[[#This Row],[Servertime]],-1,0)+1/24</f>
        <v>45907.124999999993</v>
      </c>
      <c r="CA7" s="57"/>
      <c r="CB7" s="292"/>
      <c r="CC7" s="292"/>
      <c r="CF7" s="296"/>
    </row>
    <row r="8" spans="1:84"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45907.166666666657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45907.166666666657</v>
      </c>
      <c r="BZ8" s="294">
        <f ca="1">OFFSET(TblImps[[#This Row],[Servertime]],-1,0)+1/24</f>
        <v>45907.166666666657</v>
      </c>
      <c r="CA8" s="57"/>
      <c r="CB8" s="292"/>
      <c r="CC8" s="292"/>
      <c r="CF8" s="295"/>
    </row>
    <row r="9" spans="1:84"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45907.208333333321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45907.208333333321</v>
      </c>
      <c r="BZ9" s="294">
        <f ca="1">OFFSET(TblImps[[#This Row],[Servertime]],-1,0)+1/24</f>
        <v>45907.208333333321</v>
      </c>
      <c r="CA9" s="57"/>
      <c r="CB9" s="292"/>
      <c r="CC9" s="292"/>
      <c r="CF9" s="295"/>
    </row>
    <row r="10" spans="1:84"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45907.249999999985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45907.249999999985</v>
      </c>
      <c r="BZ10" s="294">
        <f ca="1">OFFSET(TblImps[[#This Row],[Servertime]],-1,0)+1/24</f>
        <v>45907.249999999985</v>
      </c>
      <c r="CA10" s="57"/>
      <c r="CB10" s="292"/>
      <c r="CC10" s="292"/>
    </row>
    <row r="11" spans="1:84"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45907.29166666665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45907.29166666665</v>
      </c>
      <c r="BZ11" s="294">
        <f ca="1">OFFSET(TblImps[[#This Row],[Servertime]],-1,0)+1/24</f>
        <v>45907.29166666665</v>
      </c>
      <c r="CA11" s="57"/>
      <c r="CB11" s="292"/>
      <c r="CC11" s="292"/>
    </row>
    <row r="12" spans="1:84"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45907.333333333314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45907.333333333314</v>
      </c>
      <c r="BZ12" s="294">
        <f ca="1">OFFSET(TblImps[[#This Row],[Servertime]],-1,0)+1/24</f>
        <v>45907.333333333314</v>
      </c>
      <c r="CA12" s="57"/>
      <c r="CB12" s="292"/>
      <c r="CC12" s="292"/>
    </row>
    <row r="13" spans="1:84"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45907.374999999978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45907.374999999978</v>
      </c>
      <c r="BZ13" s="294">
        <f ca="1">OFFSET(TblImps[[#This Row],[Servertime]],-1,0)+1/24</f>
        <v>45907.374999999978</v>
      </c>
      <c r="CA13" s="57"/>
      <c r="CB13" s="292"/>
      <c r="CC13" s="292"/>
    </row>
    <row r="14" spans="1:84"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45907.416666666642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45907.416666666642</v>
      </c>
      <c r="BZ14" s="294">
        <f ca="1">OFFSET(TblImps[[#This Row],[Servertime]],-1,0)+1/24</f>
        <v>45907.416666666642</v>
      </c>
      <c r="CA14" s="57"/>
      <c r="CB14" s="292"/>
      <c r="CC14" s="292"/>
    </row>
    <row r="15" spans="1:84"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45907.458333333307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45907.458333333307</v>
      </c>
      <c r="BZ15" s="294">
        <f ca="1">OFFSET(TblImps[[#This Row],[Servertime]],-1,0)+1/24</f>
        <v>45907.458333333307</v>
      </c>
      <c r="CA15" s="57"/>
      <c r="CB15" s="292"/>
      <c r="CC15" s="292"/>
    </row>
    <row r="16" spans="1:84"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45907.499999999971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45907.499999999971</v>
      </c>
      <c r="BZ16" s="294">
        <f ca="1">OFFSET(TblImps[[#This Row],[Servertime]],-1,0)+1/24</f>
        <v>45907.499999999971</v>
      </c>
      <c r="CA16" s="57"/>
      <c r="CB16" s="292"/>
      <c r="CC16" s="292"/>
    </row>
    <row r="17" spans="1:84"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45907.541666666635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45907.541666666635</v>
      </c>
      <c r="BZ17" s="294">
        <f ca="1">OFFSET(TblImps[[#This Row],[Servertime]],-1,0)+1/24</f>
        <v>45907.541666666635</v>
      </c>
      <c r="CA17" s="57"/>
      <c r="CB17" s="292"/>
      <c r="CC17" s="292"/>
      <c r="CD17" s="159"/>
    </row>
    <row r="18" spans="1:84"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45907.583333333299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45907.583333333299</v>
      </c>
      <c r="BZ18" s="294">
        <f ca="1">OFFSET(TblImps[[#This Row],[Servertime]],-1,0)+1/24</f>
        <v>45907.583333333299</v>
      </c>
      <c r="CA18" s="297"/>
      <c r="CB18" s="292"/>
      <c r="CC18" s="292"/>
      <c r="CF18" s="295"/>
    </row>
    <row r="19" spans="1:84"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45907.624999999964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45907.624999999964</v>
      </c>
      <c r="BZ19" s="294">
        <f ca="1">OFFSET(TblImps[[#This Row],[Servertime]],-1,0)+1/24</f>
        <v>45907.624999999964</v>
      </c>
      <c r="CA19" s="57"/>
      <c r="CB19" s="292"/>
      <c r="CC19" s="292"/>
      <c r="CF19" s="296"/>
    </row>
    <row r="20" spans="1:84"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45907.666666666628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45907.666666666628</v>
      </c>
      <c r="BZ20" s="294">
        <f ca="1">OFFSET(TblImps[[#This Row],[Servertime]],-1,0)+1/24</f>
        <v>45907.666666666628</v>
      </c>
      <c r="CA20" s="57"/>
      <c r="CB20" s="292"/>
      <c r="CC20" s="292"/>
      <c r="CF20" s="295"/>
    </row>
    <row r="21" spans="1:84"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45907.708333333292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45907.708333333292</v>
      </c>
      <c r="BZ21" s="294">
        <f ca="1">OFFSET(TblImps[[#This Row],[Servertime]],-1,0)+1/24</f>
        <v>45907.708333333292</v>
      </c>
      <c r="CA21" s="57"/>
      <c r="CB21" s="292"/>
      <c r="CC21" s="292"/>
      <c r="CF21" s="295"/>
    </row>
    <row r="22" spans="1:84"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45907.749999999956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45907.749999999956</v>
      </c>
      <c r="BZ22" s="294">
        <f ca="1">OFFSET(TblImps[[#This Row],[Servertime]],-1,0)+1/24</f>
        <v>45907.749999999956</v>
      </c>
      <c r="CA22" s="57"/>
      <c r="CB22" s="292"/>
      <c r="CC22" s="292"/>
    </row>
    <row r="23" spans="1:84"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45907.791666666621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45907.791666666621</v>
      </c>
      <c r="BZ23" s="294">
        <f ca="1">OFFSET(TblImps[[#This Row],[Servertime]],-1,0)+1/24</f>
        <v>45907.791666666621</v>
      </c>
      <c r="CA23" s="57"/>
      <c r="CB23" s="292"/>
      <c r="CC23" s="292"/>
    </row>
    <row r="24" spans="1:84"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45907.833333333285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45907.833333333285</v>
      </c>
      <c r="BZ24" s="294">
        <f ca="1">OFFSET(TblImps[[#This Row],[Servertime]],-1,0)+1/24</f>
        <v>45907.833333333285</v>
      </c>
      <c r="CA24" s="57"/>
      <c r="CB24" s="292"/>
      <c r="CC24" s="292"/>
    </row>
    <row r="25" spans="1:84"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45907.874999999949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45907.874999999949</v>
      </c>
      <c r="BZ25" s="294">
        <f ca="1">OFFSET(TblImps[[#This Row],[Servertime]],-1,0)+1/24</f>
        <v>45907.874999999949</v>
      </c>
      <c r="CA25" s="57"/>
      <c r="CB25" s="292"/>
      <c r="CC25" s="292"/>
    </row>
    <row r="26" spans="1:84"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45907.916666666613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45907.916666666613</v>
      </c>
      <c r="BZ26" s="294">
        <f ca="1">OFFSET(TblImps[[#This Row],[Servertime]],-1,0)+1/24</f>
        <v>45907.916666666613</v>
      </c>
      <c r="CA26" s="57"/>
      <c r="CB26" s="292"/>
      <c r="CC26" s="292"/>
    </row>
    <row r="27" spans="1:84"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45907.958333333278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45907.958333333278</v>
      </c>
      <c r="BZ27" s="294">
        <f ca="1">OFFSET(TblImps[[#This Row],[Servertime]],-1,0)+1/24</f>
        <v>45907.958333333278</v>
      </c>
      <c r="CA27" s="57"/>
      <c r="CB27" s="292"/>
      <c r="CC27" s="292"/>
    </row>
    <row r="28" spans="1:84"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45907.999999999942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45907.999999999942</v>
      </c>
      <c r="BZ28" s="294">
        <f ca="1">OFFSET(TblImps[[#This Row],[Servertime]],-1,0)+1/24</f>
        <v>45907.999999999942</v>
      </c>
      <c r="CA28" s="57"/>
      <c r="CB28" s="292"/>
      <c r="CC28" s="292"/>
    </row>
    <row r="29" spans="1:84"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45908.041666666606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45908.041666666606</v>
      </c>
      <c r="BZ29" s="294">
        <f ca="1">OFFSET(TblImps[[#This Row],[Servertime]],-1,0)+1/24</f>
        <v>45908.041666666606</v>
      </c>
      <c r="CA29" s="57"/>
      <c r="CB29" s="292"/>
      <c r="CC29" s="292"/>
    </row>
    <row r="30" spans="1:84"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45908.08333333327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45908.08333333327</v>
      </c>
      <c r="BZ30" s="294">
        <f ca="1">OFFSET(TblImps[[#This Row],[Servertime]],-1,0)+1/24</f>
        <v>45908.08333333327</v>
      </c>
      <c r="CA30" s="57"/>
      <c r="CB30" s="292"/>
      <c r="CC30" s="292"/>
      <c r="CD30" s="45" t="s">
        <v>4</v>
      </c>
    </row>
    <row r="31" spans="1:84"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45908.124999999935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45908.124999999935</v>
      </c>
      <c r="BZ31" s="294">
        <f ca="1">OFFSET(TblImps[[#This Row],[Servertime]],-1,0)+1/24</f>
        <v>45908.124999999935</v>
      </c>
      <c r="CA31" s="57"/>
      <c r="CB31" s="292"/>
      <c r="CC31" s="292"/>
      <c r="CD31" s="45" t="s">
        <v>7</v>
      </c>
    </row>
    <row r="32" spans="1:84"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45908.166666666599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45908.166666666599</v>
      </c>
      <c r="BZ32" s="294">
        <f ca="1">OFFSET(TblImps[[#This Row],[Servertime]],-1,0)+1/24</f>
        <v>45908.166666666599</v>
      </c>
      <c r="CA32" s="57"/>
      <c r="CB32" s="292"/>
      <c r="CC32" s="292"/>
      <c r="CD32" s="45" t="s">
        <v>3</v>
      </c>
    </row>
    <row r="33" spans="1:82"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45908.208333333263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45908.208333333263</v>
      </c>
      <c r="BZ33" s="294">
        <f ca="1">OFFSET(TblImps[[#This Row],[Servertime]],-1,0)+1/24</f>
        <v>45908.208333333263</v>
      </c>
      <c r="CA33" s="57"/>
      <c r="CB33" s="292"/>
      <c r="CC33" s="292"/>
      <c r="CD33" s="45" t="s">
        <v>2</v>
      </c>
    </row>
    <row r="34" spans="1:82"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45908.249999999927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45908.249999999927</v>
      </c>
      <c r="BZ34" s="294">
        <f ca="1">OFFSET(TblImps[[#This Row],[Servertime]],-1,0)+1/24</f>
        <v>45908.249999999927</v>
      </c>
      <c r="CA34" s="57"/>
      <c r="CB34" s="292"/>
      <c r="CC34" s="292"/>
    </row>
    <row r="35" spans="1:82"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45908.291666666591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45908.291666666591</v>
      </c>
      <c r="BZ35" s="294">
        <f ca="1">OFFSET(TblImps[[#This Row],[Servertime]],-1,0)+1/24</f>
        <v>45908.291666666591</v>
      </c>
      <c r="CA35" s="57"/>
      <c r="CB35" s="292"/>
      <c r="CC35" s="292"/>
      <c r="CD35" s="45" t="s">
        <v>208</v>
      </c>
    </row>
    <row r="36" spans="1:82"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45908.333333333256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45908.333333333256</v>
      </c>
      <c r="BZ36" s="294">
        <f ca="1">OFFSET(TblImps[[#This Row],[Servertime]],-1,0)+1/24</f>
        <v>45908.333333333256</v>
      </c>
      <c r="CA36" s="57"/>
      <c r="CB36" s="292"/>
      <c r="CC36" s="292"/>
      <c r="CD36" s="45" t="s">
        <v>210</v>
      </c>
    </row>
    <row r="37" spans="1:82"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45908.37499999992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45908.37499999992</v>
      </c>
      <c r="BZ37" s="294">
        <f ca="1">OFFSET(TblImps[[#This Row],[Servertime]],-1,0)+1/24</f>
        <v>45908.37499999992</v>
      </c>
      <c r="CA37" s="57"/>
      <c r="CB37" s="292"/>
      <c r="CC37" s="292"/>
      <c r="CD37" s="45" t="s">
        <v>1107</v>
      </c>
    </row>
    <row r="38" spans="1:82"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45908.416666666584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45908.416666666584</v>
      </c>
      <c r="BZ38" s="294">
        <f ca="1">OFFSET(TblImps[[#This Row],[Servertime]],-1,0)+1/24</f>
        <v>45908.416666666584</v>
      </c>
      <c r="CA38" s="57"/>
      <c r="CB38" s="292"/>
      <c r="CC38" s="292"/>
      <c r="CD38" s="45" t="s">
        <v>212</v>
      </c>
    </row>
    <row r="39" spans="1:82"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45908.458333333248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45908.458333333248</v>
      </c>
      <c r="BZ39" s="294">
        <f ca="1">OFFSET(TblImps[[#This Row],[Servertime]],-1,0)+1/24</f>
        <v>45908.458333333248</v>
      </c>
      <c r="CA39" s="57"/>
      <c r="CB39" s="292"/>
      <c r="CC39" s="292"/>
      <c r="CD39" s="45" t="s">
        <v>213</v>
      </c>
    </row>
    <row r="40" spans="1:82"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45908.499999999913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45908.499999999913</v>
      </c>
      <c r="BZ40" s="460">
        <f ca="1">OFFSET(TblImps[[#This Row],[Servertime]],-1,0)+1/24</f>
        <v>45908.499999999913</v>
      </c>
      <c r="CA40" s="28"/>
      <c r="CB40" s="461"/>
      <c r="CC40" s="461"/>
      <c r="CD40" s="5" t="s">
        <v>526</v>
      </c>
    </row>
    <row r="41" spans="1:82"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45908.541666666577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45908.541666666577</v>
      </c>
      <c r="BZ41" s="294">
        <f ca="1">OFFSET(TblImps[[#This Row],[Servertime]],-1,0)+1/24</f>
        <v>45908.541666666577</v>
      </c>
      <c r="CA41" s="57"/>
      <c r="CB41" s="292"/>
      <c r="CC41" s="292"/>
    </row>
    <row r="42" spans="1:82"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45908.583333333241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45908.583333333241</v>
      </c>
      <c r="BZ42" s="294">
        <f ca="1">OFFSET(TblImps[[#This Row],[Servertime]],-1,0)+1/24</f>
        <v>45908.583333333241</v>
      </c>
      <c r="CA42" s="297"/>
      <c r="CB42" s="292"/>
      <c r="CC42" s="292"/>
    </row>
    <row r="43" spans="1:82"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45908.624999999905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45908.624999999905</v>
      </c>
      <c r="BZ43" s="294">
        <f ca="1">OFFSET(TblImps[[#This Row],[Servertime]],-1,0)+1/24</f>
        <v>45908.624999999905</v>
      </c>
      <c r="CA43" s="57"/>
      <c r="CB43" s="292"/>
      <c r="CC43" s="292"/>
    </row>
    <row r="44" spans="1:82"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45908.66666666657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45908.66666666657</v>
      </c>
      <c r="BZ44" s="294">
        <f ca="1">OFFSET(TblImps[[#This Row],[Servertime]],-1,0)+1/24</f>
        <v>45908.66666666657</v>
      </c>
      <c r="CA44" s="57"/>
      <c r="CB44" s="292"/>
      <c r="CC44" s="292"/>
    </row>
    <row r="45" spans="1:82"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45908.708333333234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45908.708333333234</v>
      </c>
      <c r="BZ45" s="294">
        <f ca="1">OFFSET(TblImps[[#This Row],[Servertime]],-1,0)+1/24</f>
        <v>45908.708333333234</v>
      </c>
      <c r="CA45" s="57"/>
      <c r="CB45" s="292"/>
      <c r="CC45" s="292"/>
    </row>
    <row r="46" spans="1:82"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45908.749999999898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45908.749999999898</v>
      </c>
      <c r="BZ46" s="294">
        <f ca="1">OFFSET(TblImps[[#This Row],[Servertime]],-1,0)+1/24</f>
        <v>45908.749999999898</v>
      </c>
      <c r="CA46" s="57"/>
      <c r="CB46" s="292"/>
      <c r="CC46" s="292"/>
    </row>
    <row r="47" spans="1:82"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45908.791666666562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45908.791666666562</v>
      </c>
      <c r="BZ47" s="294">
        <f ca="1">OFFSET(TblImps[[#This Row],[Servertime]],-1,0)+1/24</f>
        <v>45908.791666666562</v>
      </c>
      <c r="CA47" s="57"/>
      <c r="CB47" s="292"/>
      <c r="CC47" s="292"/>
    </row>
    <row r="48" spans="1:82"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45908.833333333227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45908.833333333227</v>
      </c>
      <c r="BZ48" s="294">
        <f ca="1">OFFSET(TblImps[[#This Row],[Servertime]],-1,0)+1/24</f>
        <v>45908.833333333227</v>
      </c>
      <c r="CA48" s="57"/>
      <c r="CB48" s="292"/>
      <c r="CC48" s="292"/>
    </row>
    <row r="49" spans="1:81"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45908.874999999891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45908.874999999891</v>
      </c>
      <c r="BZ49" s="294">
        <f ca="1">OFFSET(TblImps[[#This Row],[Servertime]],-1,0)+1/24</f>
        <v>45908.874999999891</v>
      </c>
      <c r="CA49" s="57"/>
      <c r="CB49" s="292"/>
      <c r="CC49" s="292"/>
    </row>
    <row r="50" spans="1:81"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45908.916666666555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45908.916666666555</v>
      </c>
      <c r="BZ50" s="294">
        <f ca="1">OFFSET(TblImps[[#This Row],[Servertime]],-1,0)+1/24</f>
        <v>45908.916666666555</v>
      </c>
      <c r="CA50" s="57"/>
      <c r="CB50" s="292"/>
      <c r="CC50" s="292"/>
    </row>
    <row r="51" spans="1:81"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45908.958333333219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45908.958333333219</v>
      </c>
      <c r="BZ51" s="294">
        <f ca="1">OFFSET(TblImps[[#This Row],[Servertime]],-1,0)+1/24</f>
        <v>45908.958333333219</v>
      </c>
      <c r="CA51" s="57"/>
      <c r="CB51" s="292"/>
      <c r="CC51" s="292"/>
    </row>
    <row r="52" spans="1:81"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45908.999999999884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45908.999999999884</v>
      </c>
      <c r="BZ52" s="294">
        <f ca="1">OFFSET(TblImps[[#This Row],[Servertime]],-1,0)+1/24</f>
        <v>45908.999999999884</v>
      </c>
      <c r="CA52" s="57"/>
      <c r="CB52" s="292"/>
      <c r="CC52" s="292"/>
    </row>
    <row r="53" spans="1:81"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45909.041666666548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45909.041666666548</v>
      </c>
      <c r="BZ53" s="294">
        <f ca="1">OFFSET(TblImps[[#This Row],[Servertime]],-1,0)+1/24</f>
        <v>45909.041666666548</v>
      </c>
      <c r="CA53" s="57"/>
      <c r="CB53" s="292"/>
      <c r="CC53" s="292"/>
    </row>
    <row r="54" spans="1:81"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45909.083333333212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45909.083333333212</v>
      </c>
      <c r="BZ54" s="294">
        <f ca="1">OFFSET(TblImps[[#This Row],[Servertime]],-1,0)+1/24</f>
        <v>45909.083333333212</v>
      </c>
      <c r="CA54" s="57"/>
      <c r="CB54" s="292"/>
      <c r="CC54" s="292"/>
    </row>
    <row r="55" spans="1:81"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45909.124999999876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45909.124999999876</v>
      </c>
      <c r="BZ55" s="294">
        <f ca="1">OFFSET(TblImps[[#This Row],[Servertime]],-1,0)+1/24</f>
        <v>45909.124999999876</v>
      </c>
      <c r="CA55" s="57"/>
      <c r="CB55" s="292"/>
      <c r="CC55" s="292"/>
    </row>
    <row r="56" spans="1:81"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45909.166666666541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45909.166666666541</v>
      </c>
      <c r="BZ56" s="294">
        <f ca="1">OFFSET(TblImps[[#This Row],[Servertime]],-1,0)+1/24</f>
        <v>45909.166666666541</v>
      </c>
      <c r="CA56" s="57"/>
      <c r="CB56" s="292"/>
      <c r="CC56" s="292"/>
    </row>
    <row r="57" spans="1:81"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45909.208333333205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45909.208333333205</v>
      </c>
      <c r="BZ57" s="294">
        <f ca="1">OFFSET(TblImps[[#This Row],[Servertime]],-1,0)+1/24</f>
        <v>45909.208333333205</v>
      </c>
      <c r="CA57" s="57"/>
      <c r="CB57" s="292"/>
      <c r="CC57" s="292"/>
    </row>
    <row r="58" spans="1:81"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45909.249999999869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45909.249999999869</v>
      </c>
      <c r="BZ58" s="294">
        <f ca="1">OFFSET(TblImps[[#This Row],[Servertime]],-1,0)+1/24</f>
        <v>45909.249999999869</v>
      </c>
      <c r="CA58" s="57"/>
      <c r="CB58" s="292"/>
      <c r="CC58" s="292"/>
    </row>
    <row r="59" spans="1:81"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45909.291666666533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45909.291666666533</v>
      </c>
      <c r="BZ59" s="294">
        <f ca="1">OFFSET(TblImps[[#This Row],[Servertime]],-1,0)+1/24</f>
        <v>45909.291666666533</v>
      </c>
      <c r="CA59" s="57"/>
      <c r="CB59" s="292"/>
      <c r="CC59" s="292"/>
    </row>
    <row r="60" spans="1:81"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45909.333333333198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45909.333333333198</v>
      </c>
      <c r="BZ60" s="294">
        <f ca="1">OFFSET(TblImps[[#This Row],[Servertime]],-1,0)+1/24</f>
        <v>45909.333333333198</v>
      </c>
      <c r="CA60" s="57"/>
      <c r="CB60" s="292"/>
      <c r="CC60" s="292"/>
    </row>
    <row r="61" spans="1:81"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45909.374999999862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45909.374999999862</v>
      </c>
      <c r="BZ61" s="294">
        <f ca="1">OFFSET(TblImps[[#This Row],[Servertime]],-1,0)+1/24</f>
        <v>45909.374999999862</v>
      </c>
      <c r="CA61" s="57"/>
      <c r="CB61" s="292"/>
      <c r="CC61" s="292"/>
    </row>
    <row r="62" spans="1:81"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45909.416666666526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45909.416666666526</v>
      </c>
      <c r="BZ62" s="294">
        <f ca="1">OFFSET(TblImps[[#This Row],[Servertime]],-1,0)+1/24</f>
        <v>45909.416666666526</v>
      </c>
      <c r="CA62" s="57"/>
      <c r="CB62" s="292"/>
      <c r="CC62" s="292"/>
    </row>
    <row r="63" spans="1:81"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45909.45833333319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45909.45833333319</v>
      </c>
      <c r="BZ63" s="294">
        <f ca="1">OFFSET(TblImps[[#This Row],[Servertime]],-1,0)+1/24</f>
        <v>45909.45833333319</v>
      </c>
      <c r="CA63" s="57"/>
      <c r="CB63" s="292"/>
      <c r="CC63" s="292"/>
    </row>
    <row r="64" spans="1:81"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45909.499999999854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45909.499999999854</v>
      </c>
      <c r="BZ64" s="294">
        <f ca="1">OFFSET(TblImps[[#This Row],[Servertime]],-1,0)+1/24</f>
        <v>45909.499999999854</v>
      </c>
      <c r="CA64" s="57"/>
      <c r="CB64" s="292"/>
      <c r="CC64" s="292"/>
    </row>
    <row r="65" spans="1:84"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45909.541666666519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45909.541666666519</v>
      </c>
      <c r="BZ65" s="294">
        <f ca="1">OFFSET(TblImps[[#This Row],[Servertime]],-1,0)+1/24</f>
        <v>45909.541666666519</v>
      </c>
      <c r="CA65" s="57"/>
      <c r="CB65" s="292"/>
      <c r="CC65" s="292"/>
    </row>
    <row r="66" spans="1:84"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45909.583333333183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45909.583333333183</v>
      </c>
      <c r="BZ66" s="294">
        <f ca="1">OFFSET(TblImps[[#This Row],[Servertime]],-1,0)+1/24</f>
        <v>45909.583333333183</v>
      </c>
      <c r="CA66" s="297"/>
      <c r="CB66" s="292"/>
      <c r="CC66" s="292"/>
    </row>
    <row r="67" spans="1:84"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45909.624999999847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45909.624999999847</v>
      </c>
      <c r="BZ67" s="294">
        <f ca="1">OFFSET(TblImps[[#This Row],[Servertime]],-1,0)+1/24</f>
        <v>45909.624999999847</v>
      </c>
      <c r="CA67" s="57"/>
      <c r="CB67" s="292"/>
      <c r="CC67" s="292"/>
    </row>
    <row r="68" spans="1:84"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45909.666666666511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45909.666666666511</v>
      </c>
      <c r="BZ68" s="294">
        <f ca="1">OFFSET(TblImps[[#This Row],[Servertime]],-1,0)+1/24</f>
        <v>45909.666666666511</v>
      </c>
      <c r="CA68" s="57"/>
      <c r="CB68" s="292"/>
      <c r="CC68" s="292"/>
    </row>
    <row r="69" spans="1:84"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45909.708333333176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45909.708333333176</v>
      </c>
      <c r="BZ69" s="294">
        <f ca="1">OFFSET(TblImps[[#This Row],[Servertime]],-1,0)+1/24</f>
        <v>45909.708333333176</v>
      </c>
      <c r="CA69" s="57"/>
      <c r="CB69" s="292"/>
      <c r="CC69" s="292"/>
    </row>
    <row r="70" spans="1:84"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45909.74999999984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45909.74999999984</v>
      </c>
      <c r="BZ70" s="294">
        <f ca="1">OFFSET(TblImps[[#This Row],[Servertime]],-1,0)+1/24</f>
        <v>45909.74999999984</v>
      </c>
      <c r="CA70" s="57"/>
      <c r="CB70" s="292"/>
      <c r="CC70" s="292"/>
    </row>
    <row r="71" spans="1:84"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45909.791666666504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45909.791666666504</v>
      </c>
      <c r="BZ71" s="294">
        <f ca="1">OFFSET(TblImps[[#This Row],[Servertime]],-1,0)+1/24</f>
        <v>45909.791666666504</v>
      </c>
      <c r="CA71" s="57"/>
      <c r="CB71" s="292"/>
      <c r="CC71" s="292"/>
    </row>
    <row r="72" spans="1:84"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45909.833333333168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45909.833333333168</v>
      </c>
      <c r="BZ72" s="294">
        <f ca="1">OFFSET(TblImps[[#This Row],[Servertime]],-1,0)+1/24</f>
        <v>45909.833333333168</v>
      </c>
      <c r="CA72" s="57"/>
      <c r="CB72" s="292"/>
      <c r="CC72" s="292"/>
    </row>
    <row r="73" spans="1:84"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45909.874999999833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45909.874999999833</v>
      </c>
      <c r="BZ73" s="294">
        <f ca="1">OFFSET(TblImps[[#This Row],[Servertime]],-1,0)+1/24</f>
        <v>45909.874999999833</v>
      </c>
      <c r="CA73" s="57"/>
      <c r="CB73" s="292"/>
      <c r="CC73" s="292"/>
    </row>
    <row r="74" spans="1:84"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45909.916666666497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45909.916666666497</v>
      </c>
      <c r="BZ74" s="294">
        <f ca="1">OFFSET(TblImps[[#This Row],[Servertime]],-1,0)+1/24</f>
        <v>45909.916666666497</v>
      </c>
      <c r="CA74" s="57"/>
      <c r="CB74" s="292"/>
      <c r="CC74" s="292"/>
    </row>
    <row r="75" spans="1:84"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45909.958333333161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45909.958333333161</v>
      </c>
      <c r="BZ75" s="294">
        <f ca="1">OFFSET(TblImps[[#This Row],[Servertime]],-1,0)+1/24</f>
        <v>45909.958333333161</v>
      </c>
      <c r="CA75" s="57"/>
      <c r="CB75" s="292"/>
      <c r="CC75" s="292"/>
    </row>
    <row r="76" spans="1:84"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45909.999999999825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45909.999999999825</v>
      </c>
      <c r="BZ76" s="457">
        <f ca="1">OFFSET(TblImps[[#This Row],[Servertime]],-1,0)+1/24</f>
        <v>45909.999999999825</v>
      </c>
    </row>
    <row r="77" spans="1:84"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45910.04166666649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45910.04166666649</v>
      </c>
      <c r="BZ77" s="294">
        <f ca="1">OFFSET(TblImps[[#This Row],[Servertime]],-1,0)+1/24</f>
        <v>45910.04166666649</v>
      </c>
      <c r="CA77" s="57"/>
      <c r="CB77" s="292"/>
      <c r="CC77" s="292"/>
    </row>
    <row r="78" spans="1:84"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45910.083333333154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45910.083333333154</v>
      </c>
      <c r="BZ78" s="294">
        <f ca="1">OFFSET(TblImps[[#This Row],[Servertime]],-1,0)+1/24</f>
        <v>45910.083333333154</v>
      </c>
      <c r="CA78" s="57"/>
      <c r="CB78" s="292"/>
      <c r="CC78" s="292"/>
      <c r="CF78" s="295"/>
    </row>
    <row r="79" spans="1:84"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45910.124999999818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45910.124999999818</v>
      </c>
      <c r="BZ79" s="294">
        <f ca="1">OFFSET(TblImps[[#This Row],[Servertime]],-1,0)+1/24</f>
        <v>45910.124999999818</v>
      </c>
      <c r="CA79" s="57"/>
      <c r="CB79" s="292"/>
      <c r="CC79" s="292"/>
      <c r="CF79" s="296"/>
    </row>
    <row r="80" spans="1:84"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45910.166666666482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45910.166666666482</v>
      </c>
      <c r="BZ80" s="294">
        <f ca="1">OFFSET(TblImps[[#This Row],[Servertime]],-1,0)+1/24</f>
        <v>45910.166666666482</v>
      </c>
      <c r="CA80" s="57"/>
      <c r="CB80" s="292"/>
      <c r="CC80" s="292"/>
      <c r="CF80" s="295"/>
    </row>
    <row r="81" spans="1:84"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45910.208333333147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45910.208333333147</v>
      </c>
      <c r="BZ81" s="294">
        <f ca="1">OFFSET(TblImps[[#This Row],[Servertime]],-1,0)+1/24</f>
        <v>45910.208333333147</v>
      </c>
      <c r="CA81" s="57"/>
      <c r="CB81" s="292"/>
      <c r="CC81" s="292"/>
      <c r="CF81" s="295"/>
    </row>
    <row r="82" spans="1:84"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45910.249999999811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45910.249999999811</v>
      </c>
      <c r="BZ82" s="294">
        <f ca="1">OFFSET(TblImps[[#This Row],[Servertime]],-1,0)+1/24</f>
        <v>45910.249999999811</v>
      </c>
      <c r="CA82" s="57"/>
      <c r="CB82" s="292"/>
      <c r="CC82" s="292"/>
    </row>
    <row r="83" spans="1:84"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45910.291666666475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45910.291666666475</v>
      </c>
      <c r="BZ83" s="294">
        <f ca="1">OFFSET(TblImps[[#This Row],[Servertime]],-1,0)+1/24</f>
        <v>45910.291666666475</v>
      </c>
      <c r="CA83" s="57"/>
      <c r="CB83" s="292"/>
      <c r="CC83" s="292"/>
    </row>
    <row r="84" spans="1:84"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45910.333333333139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45910.333333333139</v>
      </c>
      <c r="BZ84" s="294">
        <f ca="1">OFFSET(TblImps[[#This Row],[Servertime]],-1,0)+1/24</f>
        <v>45910.333333333139</v>
      </c>
      <c r="CA84" s="57"/>
      <c r="CB84" s="292"/>
      <c r="CC84" s="292"/>
    </row>
    <row r="85" spans="1:84"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45910.374999999804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45910.374999999804</v>
      </c>
      <c r="BZ85" s="294">
        <f ca="1">OFFSET(TblImps[[#This Row],[Servertime]],-1,0)+1/24</f>
        <v>45910.374999999804</v>
      </c>
      <c r="CA85" s="57"/>
      <c r="CB85" s="292"/>
      <c r="CC85" s="292"/>
    </row>
    <row r="86" spans="1:84"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45910.416666666468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45910.416666666468</v>
      </c>
      <c r="BZ86" s="294">
        <f ca="1">OFFSET(TblImps[[#This Row],[Servertime]],-1,0)+1/24</f>
        <v>45910.416666666468</v>
      </c>
      <c r="CA86" s="57"/>
      <c r="CB86" s="292"/>
      <c r="CC86" s="292"/>
    </row>
    <row r="87" spans="1:84"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45910.458333333132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45910.458333333132</v>
      </c>
      <c r="BZ87" s="294">
        <f ca="1">OFFSET(TblImps[[#This Row],[Servertime]],-1,0)+1/24</f>
        <v>45910.458333333132</v>
      </c>
      <c r="CA87" s="57"/>
      <c r="CB87" s="292"/>
      <c r="CC87" s="292"/>
    </row>
    <row r="88" spans="1:84"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45910.499999999796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45910.499999999796</v>
      </c>
      <c r="BZ88" s="294">
        <f ca="1">OFFSET(TblImps[[#This Row],[Servertime]],-1,0)+1/24</f>
        <v>45910.499999999796</v>
      </c>
      <c r="CA88" s="57"/>
      <c r="CB88" s="292"/>
      <c r="CC88" s="292"/>
    </row>
    <row r="89" spans="1:84"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45910.541666666461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45910.541666666461</v>
      </c>
      <c r="BZ89" s="294">
        <f ca="1">OFFSET(TblImps[[#This Row],[Servertime]],-1,0)+1/24</f>
        <v>45910.541666666461</v>
      </c>
      <c r="CA89" s="57"/>
      <c r="CB89" s="292"/>
      <c r="CC89" s="292"/>
      <c r="CD89" s="159"/>
    </row>
    <row r="90" spans="1:84"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45910.583333333125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45910.583333333125</v>
      </c>
      <c r="BZ90" s="294">
        <f ca="1">OFFSET(TblImps[[#This Row],[Servertime]],-1,0)+1/24</f>
        <v>45910.583333333125</v>
      </c>
      <c r="CA90" s="297"/>
      <c r="CB90" s="292"/>
      <c r="CC90" s="292"/>
      <c r="CF90" s="295"/>
    </row>
    <row r="91" spans="1:84"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45910.624999999789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45910.624999999789</v>
      </c>
      <c r="BZ91" s="294">
        <f ca="1">OFFSET(TblImps[[#This Row],[Servertime]],-1,0)+1/24</f>
        <v>45910.624999999789</v>
      </c>
      <c r="CA91" s="57"/>
      <c r="CB91" s="292"/>
      <c r="CC91" s="292"/>
      <c r="CF91" s="296"/>
    </row>
    <row r="92" spans="1:84"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45910.666666666453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45910.666666666453</v>
      </c>
      <c r="BZ92" s="294">
        <f ca="1">OFFSET(TblImps[[#This Row],[Servertime]],-1,0)+1/24</f>
        <v>45910.666666666453</v>
      </c>
      <c r="CA92" s="57"/>
      <c r="CB92" s="292"/>
      <c r="CC92" s="292"/>
      <c r="CF92" s="295"/>
    </row>
    <row r="93" spans="1:84"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45910.708333333117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45910.708333333117</v>
      </c>
      <c r="BZ93" s="294">
        <f ca="1">OFFSET(TblImps[[#This Row],[Servertime]],-1,0)+1/24</f>
        <v>45910.708333333117</v>
      </c>
      <c r="CA93" s="57"/>
      <c r="CB93" s="292"/>
      <c r="CC93" s="292"/>
      <c r="CF93" s="295"/>
    </row>
    <row r="94" spans="1:84"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45910.749999999782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45910.749999999782</v>
      </c>
      <c r="BZ94" s="294">
        <f ca="1">OFFSET(TblImps[[#This Row],[Servertime]],-1,0)+1/24</f>
        <v>45910.749999999782</v>
      </c>
      <c r="CA94" s="57"/>
      <c r="CB94" s="292"/>
      <c r="CC94" s="292"/>
    </row>
    <row r="95" spans="1:84"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45910.791666666446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45910.791666666446</v>
      </c>
      <c r="BZ95" s="294">
        <f ca="1">OFFSET(TblImps[[#This Row],[Servertime]],-1,0)+1/24</f>
        <v>45910.791666666446</v>
      </c>
      <c r="CA95" s="57"/>
      <c r="CB95" s="292"/>
      <c r="CC95" s="292"/>
    </row>
    <row r="96" spans="1:84"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45910.83333333311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45910.83333333311</v>
      </c>
      <c r="BZ96" s="294">
        <f ca="1">OFFSET(TblImps[[#This Row],[Servertime]],-1,0)+1/24</f>
        <v>45910.83333333311</v>
      </c>
      <c r="CA96" s="57"/>
      <c r="CB96" s="292"/>
      <c r="CC96" s="292"/>
    </row>
    <row r="97" spans="1:82"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45910.874999999774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45910.874999999774</v>
      </c>
      <c r="BZ97" s="294">
        <f ca="1">OFFSET(TblImps[[#This Row],[Servertime]],-1,0)+1/24</f>
        <v>45910.874999999774</v>
      </c>
      <c r="CA97" s="57"/>
      <c r="CB97" s="292"/>
      <c r="CC97" s="292"/>
    </row>
    <row r="98" spans="1:82"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45910.916666666439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45910.916666666439</v>
      </c>
      <c r="BZ98" s="294">
        <f ca="1">OFFSET(TblImps[[#This Row],[Servertime]],-1,0)+1/24</f>
        <v>45910.916666666439</v>
      </c>
      <c r="CA98" s="57"/>
      <c r="CB98" s="292"/>
      <c r="CC98" s="292"/>
    </row>
    <row r="99" spans="1:82"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45910.958333333103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45910.958333333103</v>
      </c>
      <c r="BZ99" s="294">
        <f ca="1">OFFSET(TblImps[[#This Row],[Servertime]],-1,0)+1/24</f>
        <v>45910.958333333103</v>
      </c>
      <c r="CA99" s="57"/>
      <c r="CB99" s="292"/>
      <c r="CC99" s="292"/>
    </row>
    <row r="100" spans="1:82"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45910.999999999767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45910.999999999767</v>
      </c>
      <c r="BZ100" s="294">
        <f ca="1">OFFSET(TblImps[[#This Row],[Servertime]],-1,0)+1/24</f>
        <v>45910.999999999767</v>
      </c>
      <c r="CA100" s="57"/>
      <c r="CB100" s="292"/>
      <c r="CC100" s="292"/>
    </row>
    <row r="101" spans="1:82"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45911.041666666431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45911.041666666431</v>
      </c>
      <c r="BZ101" s="294">
        <f ca="1">OFFSET(TblImps[[#This Row],[Servertime]],-1,0)+1/24</f>
        <v>45911.041666666431</v>
      </c>
      <c r="CA101" s="57"/>
      <c r="CB101" s="292"/>
      <c r="CC101" s="292"/>
    </row>
    <row r="102" spans="1:82"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45911.083333333096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45911.083333333096</v>
      </c>
      <c r="BZ102" s="294">
        <f ca="1">OFFSET(TblImps[[#This Row],[Servertime]],-1,0)+1/24</f>
        <v>45911.083333333096</v>
      </c>
      <c r="CA102" s="57"/>
      <c r="CB102" s="292"/>
      <c r="CC102" s="292"/>
      <c r="CD102" s="45" t="s">
        <v>4</v>
      </c>
    </row>
    <row r="103" spans="1:82"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45911.12499999976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45911.12499999976</v>
      </c>
      <c r="BZ103" s="294">
        <f ca="1">OFFSET(TblImps[[#This Row],[Servertime]],-1,0)+1/24</f>
        <v>45911.12499999976</v>
      </c>
      <c r="CA103" s="57"/>
      <c r="CB103" s="292"/>
      <c r="CC103" s="292"/>
      <c r="CD103" s="45" t="s">
        <v>7</v>
      </c>
    </row>
    <row r="104" spans="1:82"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45911.166666666424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45911.166666666424</v>
      </c>
      <c r="BZ104" s="294">
        <f ca="1">OFFSET(TblImps[[#This Row],[Servertime]],-1,0)+1/24</f>
        <v>45911.166666666424</v>
      </c>
      <c r="CA104" s="57"/>
      <c r="CB104" s="292"/>
      <c r="CC104" s="292"/>
      <c r="CD104" s="45" t="s">
        <v>3</v>
      </c>
    </row>
    <row r="105" spans="1:82"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45911.208333333088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45911.208333333088</v>
      </c>
      <c r="BZ105" s="294">
        <f ca="1">OFFSET(TblImps[[#This Row],[Servertime]],-1,0)+1/24</f>
        <v>45911.208333333088</v>
      </c>
      <c r="CA105" s="57"/>
      <c r="CB105" s="292"/>
      <c r="CC105" s="292"/>
      <c r="CD105" s="45" t="s">
        <v>2</v>
      </c>
    </row>
    <row r="106" spans="1:82"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45911.249999999753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45911.249999999753</v>
      </c>
      <c r="BZ106" s="294">
        <f ca="1">OFFSET(TblImps[[#This Row],[Servertime]],-1,0)+1/24</f>
        <v>45911.249999999753</v>
      </c>
      <c r="CA106" s="57"/>
      <c r="CB106" s="292"/>
      <c r="CC106" s="292"/>
    </row>
    <row r="107" spans="1:82"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45911.291666666417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45911.291666666417</v>
      </c>
      <c r="BZ107" s="294">
        <f ca="1">OFFSET(TblImps[[#This Row],[Servertime]],-1,0)+1/24</f>
        <v>45911.291666666417</v>
      </c>
      <c r="CA107" s="57"/>
      <c r="CB107" s="292"/>
      <c r="CC107" s="292"/>
      <c r="CD107" s="45" t="s">
        <v>208</v>
      </c>
    </row>
    <row r="108" spans="1:82"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45911.333333333081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45911.333333333081</v>
      </c>
      <c r="BZ108" s="294">
        <f ca="1">OFFSET(TblImps[[#This Row],[Servertime]],-1,0)+1/24</f>
        <v>45911.333333333081</v>
      </c>
      <c r="CA108" s="57"/>
      <c r="CB108" s="292"/>
      <c r="CC108" s="292"/>
      <c r="CD108" s="45" t="s">
        <v>210</v>
      </c>
    </row>
    <row r="109" spans="1:82"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45911.374999999745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45911.374999999745</v>
      </c>
      <c r="BZ109" s="294">
        <f ca="1">OFFSET(TblImps[[#This Row],[Servertime]],-1,0)+1/24</f>
        <v>45911.374999999745</v>
      </c>
      <c r="CA109" s="57"/>
      <c r="CB109" s="292"/>
      <c r="CC109" s="292"/>
      <c r="CD109" s="45" t="s">
        <v>211</v>
      </c>
    </row>
    <row r="110" spans="1:82"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45911.41666666641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45911.41666666641</v>
      </c>
      <c r="BZ110" s="294">
        <f ca="1">OFFSET(TblImps[[#This Row],[Servertime]],-1,0)+1/24</f>
        <v>45911.41666666641</v>
      </c>
      <c r="CA110" s="57"/>
      <c r="CB110" s="292"/>
      <c r="CC110" s="292"/>
      <c r="CD110" s="45" t="s">
        <v>212</v>
      </c>
    </row>
    <row r="111" spans="1:82"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45911.458333333074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45911.458333333074</v>
      </c>
      <c r="BZ111" s="294">
        <f ca="1">OFFSET(TblImps[[#This Row],[Servertime]],-1,0)+1/24</f>
        <v>45911.458333333074</v>
      </c>
      <c r="CA111" s="57"/>
      <c r="CB111" s="292"/>
      <c r="CC111" s="292"/>
      <c r="CD111" s="45" t="s">
        <v>213</v>
      </c>
    </row>
    <row r="112" spans="1:82"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45911.499999999738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45911.499999999738</v>
      </c>
      <c r="BZ112" s="294">
        <f ca="1">OFFSET(TblImps[[#This Row],[Servertime]],-1,0)+1/24</f>
        <v>45911.499999999738</v>
      </c>
      <c r="CA112" s="57"/>
      <c r="CB112" s="292"/>
      <c r="CC112" s="292"/>
      <c r="CD112" s="45" t="s">
        <v>214</v>
      </c>
    </row>
    <row r="113" spans="1:81"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45911.541666666402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45911.541666666402</v>
      </c>
      <c r="BZ113" s="294">
        <f ca="1">OFFSET(TblImps[[#This Row],[Servertime]],-1,0)+1/24</f>
        <v>45911.541666666402</v>
      </c>
      <c r="CA113" s="57"/>
      <c r="CB113" s="292"/>
      <c r="CC113" s="292"/>
    </row>
    <row r="114" spans="1:81"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45911.583333333067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45911.583333333067</v>
      </c>
      <c r="BZ114" s="294">
        <f ca="1">OFFSET(TblImps[[#This Row],[Servertime]],-1,0)+1/24</f>
        <v>45911.583333333067</v>
      </c>
      <c r="CA114" s="297"/>
      <c r="CB114" s="292"/>
      <c r="CC114" s="292"/>
    </row>
    <row r="115" spans="1:81"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45911.624999999731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45911.624999999731</v>
      </c>
      <c r="BZ115" s="294">
        <f ca="1">OFFSET(TblImps[[#This Row],[Servertime]],-1,0)+1/24</f>
        <v>45911.624999999731</v>
      </c>
      <c r="CA115" s="57"/>
      <c r="CB115" s="292"/>
      <c r="CC115" s="292"/>
    </row>
    <row r="116" spans="1:81"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45911.666666666395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45911.666666666395</v>
      </c>
      <c r="BZ116" s="294">
        <f ca="1">OFFSET(TblImps[[#This Row],[Servertime]],-1,0)+1/24</f>
        <v>45911.666666666395</v>
      </c>
      <c r="CA116" s="57"/>
      <c r="CB116" s="292"/>
      <c r="CC116" s="292"/>
    </row>
    <row r="117" spans="1:81"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45911.708333333059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45911.708333333059</v>
      </c>
      <c r="BZ117" s="294">
        <f ca="1">OFFSET(TblImps[[#This Row],[Servertime]],-1,0)+1/24</f>
        <v>45911.708333333059</v>
      </c>
      <c r="CA117" s="57"/>
      <c r="CB117" s="292"/>
      <c r="CC117" s="292"/>
    </row>
    <row r="118" spans="1:81"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45911.749999999724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45911.749999999724</v>
      </c>
      <c r="BZ118" s="294">
        <f ca="1">OFFSET(TblImps[[#This Row],[Servertime]],-1,0)+1/24</f>
        <v>45911.749999999724</v>
      </c>
      <c r="CA118" s="57"/>
      <c r="CB118" s="292"/>
      <c r="CC118" s="292"/>
    </row>
    <row r="119" spans="1:81"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45911.791666666388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45911.791666666388</v>
      </c>
      <c r="BZ119" s="294">
        <f ca="1">OFFSET(TblImps[[#This Row],[Servertime]],-1,0)+1/24</f>
        <v>45911.791666666388</v>
      </c>
      <c r="CA119" s="57"/>
      <c r="CB119" s="292"/>
      <c r="CC119" s="292"/>
    </row>
    <row r="120" spans="1:81"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45911.833333333052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45911.833333333052</v>
      </c>
      <c r="BZ120" s="294">
        <f ca="1">OFFSET(TblImps[[#This Row],[Servertime]],-1,0)+1/24</f>
        <v>45911.833333333052</v>
      </c>
      <c r="CA120" s="57"/>
      <c r="CB120" s="292"/>
      <c r="CC120" s="292"/>
    </row>
    <row r="121" spans="1:81"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45911.874999999716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45911.874999999716</v>
      </c>
      <c r="BZ121" s="294">
        <f ca="1">OFFSET(TblImps[[#This Row],[Servertime]],-1,0)+1/24</f>
        <v>45911.874999999716</v>
      </c>
      <c r="CA121" s="57"/>
      <c r="CB121" s="292"/>
      <c r="CC121" s="292"/>
    </row>
    <row r="122" spans="1:81"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45911.91666666638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45911.91666666638</v>
      </c>
      <c r="BZ122" s="294">
        <f ca="1">OFFSET(TblImps[[#This Row],[Servertime]],-1,0)+1/24</f>
        <v>45911.91666666638</v>
      </c>
      <c r="CA122" s="57"/>
      <c r="CB122" s="292"/>
      <c r="CC122" s="292"/>
    </row>
    <row r="123" spans="1:81"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45911.958333333045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45911.958333333045</v>
      </c>
      <c r="BZ123" s="294">
        <f ca="1">OFFSET(TblImps[[#This Row],[Servertime]],-1,0)+1/24</f>
        <v>45911.958333333045</v>
      </c>
      <c r="CA123" s="57"/>
      <c r="CB123" s="292"/>
      <c r="CC123" s="292"/>
    </row>
    <row r="124" spans="1:81"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45911.999999999709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45911.999999999709</v>
      </c>
      <c r="BZ124" s="294">
        <f ca="1">OFFSET(TblImps[[#This Row],[Servertime]],-1,0)+1/24</f>
        <v>45911.999999999709</v>
      </c>
      <c r="CA124" s="57"/>
      <c r="CB124" s="292"/>
      <c r="CC124" s="292"/>
    </row>
    <row r="125" spans="1:81"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45912.041666666373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45912.041666666373</v>
      </c>
      <c r="BZ125" s="294">
        <f ca="1">OFFSET(TblImps[[#This Row],[Servertime]],-1,0)+1/24</f>
        <v>45912.041666666373</v>
      </c>
      <c r="CA125" s="57"/>
      <c r="CB125" s="292"/>
      <c r="CC125" s="292"/>
    </row>
    <row r="126" spans="1:81"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45912.083333333037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45912.083333333037</v>
      </c>
      <c r="BZ126" s="294">
        <f ca="1">OFFSET(TblImps[[#This Row],[Servertime]],-1,0)+1/24</f>
        <v>45912.083333333037</v>
      </c>
      <c r="CA126" s="57"/>
      <c r="CB126" s="292"/>
      <c r="CC126" s="292"/>
    </row>
    <row r="127" spans="1:81"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45912.124999999702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45912.124999999702</v>
      </c>
      <c r="BZ127" s="294">
        <f ca="1">OFFSET(TblImps[[#This Row],[Servertime]],-1,0)+1/24</f>
        <v>45912.124999999702</v>
      </c>
      <c r="CA127" s="57"/>
      <c r="CB127" s="292"/>
      <c r="CC127" s="292"/>
    </row>
    <row r="128" spans="1:81"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45912.166666666366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45912.166666666366</v>
      </c>
      <c r="BZ128" s="294">
        <f ca="1">OFFSET(TblImps[[#This Row],[Servertime]],-1,0)+1/24</f>
        <v>45912.166666666366</v>
      </c>
      <c r="CA128" s="57"/>
      <c r="CB128" s="292"/>
      <c r="CC128" s="292"/>
    </row>
    <row r="129" spans="1:81"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45912.20833333303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45912.20833333303</v>
      </c>
      <c r="BZ129" s="294">
        <f ca="1">OFFSET(TblImps[[#This Row],[Servertime]],-1,0)+1/24</f>
        <v>45912.20833333303</v>
      </c>
      <c r="CA129" s="57"/>
      <c r="CB129" s="292"/>
      <c r="CC129" s="292"/>
    </row>
    <row r="130" spans="1:81"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45912.249999999694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45912.249999999694</v>
      </c>
      <c r="BZ130" s="294">
        <f ca="1">OFFSET(TblImps[[#This Row],[Servertime]],-1,0)+1/24</f>
        <v>45912.249999999694</v>
      </c>
      <c r="CA130" s="57"/>
      <c r="CB130" s="292"/>
      <c r="CC130" s="292"/>
    </row>
    <row r="131" spans="1:81"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45912.291666666359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45912.291666666359</v>
      </c>
      <c r="BZ131" s="294">
        <f ca="1">OFFSET(TblImps[[#This Row],[Servertime]],-1,0)+1/24</f>
        <v>45912.291666666359</v>
      </c>
      <c r="CA131" s="57"/>
      <c r="CB131" s="292"/>
      <c r="CC131" s="292"/>
    </row>
    <row r="132" spans="1:81"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45912.333333333023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45912.333333333023</v>
      </c>
      <c r="BZ132" s="294">
        <f ca="1">OFFSET(TblImps[[#This Row],[Servertime]],-1,0)+1/24</f>
        <v>45912.333333333023</v>
      </c>
      <c r="CA132" s="57"/>
      <c r="CB132" s="292"/>
      <c r="CC132" s="292"/>
    </row>
    <row r="133" spans="1:81"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45912.374999999687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45912.374999999687</v>
      </c>
      <c r="BZ133" s="294">
        <f ca="1">OFFSET(TblImps[[#This Row],[Servertime]],-1,0)+1/24</f>
        <v>45912.374999999687</v>
      </c>
      <c r="CA133" s="57"/>
      <c r="CB133" s="292"/>
      <c r="CC133" s="292"/>
    </row>
    <row r="134" spans="1:81"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45912.416666666351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45912.416666666351</v>
      </c>
      <c r="BZ134" s="294">
        <f ca="1">OFFSET(TblImps[[#This Row],[Servertime]],-1,0)+1/24</f>
        <v>45912.416666666351</v>
      </c>
      <c r="CA134" s="57"/>
      <c r="CB134" s="292"/>
      <c r="CC134" s="292"/>
    </row>
    <row r="135" spans="1:81"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45912.458333333016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45912.458333333016</v>
      </c>
      <c r="BZ135" s="294">
        <f ca="1">OFFSET(TblImps[[#This Row],[Servertime]],-1,0)+1/24</f>
        <v>45912.458333333016</v>
      </c>
      <c r="CA135" s="57"/>
      <c r="CB135" s="292"/>
      <c r="CC135" s="292"/>
    </row>
    <row r="136" spans="1:81"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45912.49999999968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45912.49999999968</v>
      </c>
      <c r="BZ136" s="294">
        <f ca="1">OFFSET(TblImps[[#This Row],[Servertime]],-1,0)+1/24</f>
        <v>45912.49999999968</v>
      </c>
      <c r="CA136" s="57"/>
      <c r="CB136" s="292"/>
      <c r="CC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$K4=37</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v>
      </c>
      <c r="G92" s="45" t="s">
        <v>1137</v>
      </c>
      <c r="L92" s="45" t="s">
        <v>570</v>
      </c>
      <c r="M92" s="407">
        <v>7.4999999999999997E-2</v>
      </c>
      <c r="N92" s="45" t="s">
        <v>647</v>
      </c>
      <c r="O92" s="118">
        <v>0.25</v>
      </c>
      <c r="P92" s="45" t="s">
        <v>648</v>
      </c>
      <c r="S92" s="108" t="s">
        <v>700</v>
      </c>
      <c r="T92" s="108"/>
      <c r="U92" s="157"/>
      <c r="W92" s="156"/>
    </row>
    <row r="93" spans="1:23" x14ac:dyDescent="0.2">
      <c r="F93" s="45">
        <v>0.75</v>
      </c>
      <c r="G93" s="45" t="s">
        <v>1138</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1133</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0.2</v>
      </c>
      <c r="D173" s="45" t="s">
        <v>466</v>
      </c>
      <c r="E173" s="45">
        <v>1</v>
      </c>
    </row>
    <row r="175" spans="1:5" x14ac:dyDescent="0.2">
      <c r="A175" s="302" t="s">
        <v>1154</v>
      </c>
      <c r="B175" s="45">
        <v>500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8" activePane="bottomLeft" state="frozenSplit"/>
      <selection pane="bottomLeft" activeCell="G37" sqref="G37"/>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1140</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1133</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2025-08-29T13:22:49Z</dcterms:modified>
</cp:coreProperties>
</file>