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FDBF6C2-AE10-41E4-9BFC-E056A2EB4FDA}"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E26" i="6"/>
  <c r="BC4" i="5" s="1"/>
  <c r="D26" i="6"/>
  <c r="BB4" i="5" s="1"/>
  <c r="C26" i="6"/>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D4" i="5"/>
  <c r="BA4" i="5"/>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V5" i="5" l="1"/>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V6" i="5" l="1"/>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R5" i="5"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V7" i="5" l="1"/>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R6" i="5"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V8" i="5" l="1"/>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O16" i="1"/>
  <c r="BT7" i="8"/>
  <c r="BO7" i="8"/>
  <c r="BP7" i="8"/>
  <c r="BM7" i="8"/>
  <c r="BN7" i="8"/>
  <c r="BK7" i="8"/>
  <c r="BL7" i="8"/>
  <c r="BJ7" i="8"/>
  <c r="AC7" i="10"/>
  <c r="X7" i="10" s="1"/>
  <c r="AN7" i="5"/>
  <c r="AR7" i="5" s="1"/>
  <c r="AM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V9" i="5" l="1"/>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AO8" i="5"/>
  <c r="BP12" i="5" a="1"/>
  <c r="BP12" i="5" s="1"/>
  <c r="J12" i="2" s="1"/>
  <c r="O17" i="1"/>
  <c r="BT8" i="8"/>
  <c r="BO8" i="8"/>
  <c r="BP8" i="8"/>
  <c r="BM8" i="8"/>
  <c r="BN8" i="8"/>
  <c r="BK8" i="8"/>
  <c r="BL8" i="8"/>
  <c r="BJ8" i="8"/>
  <c r="AC8" i="10"/>
  <c r="X8" i="10" s="1"/>
  <c r="AN8" i="5"/>
  <c r="AR8" i="5" s="1"/>
  <c r="AM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BF13" i="5" l="1"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J13" i="2" s="1"/>
  <c r="X10" i="8"/>
  <c r="DD10" i="8" s="1"/>
  <c r="O18" i="1"/>
  <c r="BT9" i="8"/>
  <c r="BO9" i="8"/>
  <c r="BP9" i="8"/>
  <c r="BM9" i="8"/>
  <c r="BN9" i="8"/>
  <c r="BK9" i="8"/>
  <c r="BL9" i="8"/>
  <c r="BJ9" i="8"/>
  <c r="AC9" i="10"/>
  <c r="X9" i="10" s="1"/>
  <c r="AM9" i="5"/>
  <c r="AN9" i="5"/>
  <c r="AR9" i="5"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V11" i="5" l="1"/>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F15" i="5" a="1"/>
  <c r="BF15" i="5" s="1"/>
  <c r="BF16" i="5" s="1" a="1"/>
  <c r="BF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J14" i="2" s="1"/>
  <c r="DH11" i="8"/>
  <c r="DI11" i="8" s="1"/>
  <c r="O19" i="1"/>
  <c r="BT10" i="8"/>
  <c r="BO10" i="8"/>
  <c r="BP10" i="8"/>
  <c r="BM10" i="8"/>
  <c r="BN10" i="8"/>
  <c r="AN10" i="5"/>
  <c r="AR10" i="5" s="1"/>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V12" i="5" l="1"/>
  <c r="AW12" i="5"/>
  <c r="E18" i="8"/>
  <c r="CM18" i="8" s="1"/>
  <c r="AF11" i="7"/>
  <c r="AG11" i="7"/>
  <c r="AF10" i="7"/>
  <c r="AG10" i="7"/>
  <c r="AI10" i="7" s="1"/>
  <c r="AE14" i="1"/>
  <c r="AE15" i="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R11" i="5"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V13" i="5" l="1"/>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R12" i="5" s="1"/>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V14" i="5" l="1"/>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O22" i="1"/>
  <c r="CE12" i="8"/>
  <c r="CX12" i="8" s="1"/>
  <c r="CY12" i="8" s="1"/>
  <c r="BT13" i="8"/>
  <c r="BO13" i="8"/>
  <c r="BP13" i="8"/>
  <c r="BM13" i="8"/>
  <c r="BN13" i="8"/>
  <c r="BK13" i="8"/>
  <c r="BL13" i="8"/>
  <c r="BJ13" i="8"/>
  <c r="AC13" i="10"/>
  <c r="X13" i="10" s="1"/>
  <c r="AM13" i="5"/>
  <c r="AN13" i="5"/>
  <c r="AR13" i="5"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V15" i="5" l="1"/>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O23" i="1"/>
  <c r="BT14" i="8"/>
  <c r="BU14" i="8"/>
  <c r="BO14" i="8"/>
  <c r="BP14" i="8"/>
  <c r="BM14" i="8"/>
  <c r="BN14" i="8"/>
  <c r="BK14" i="8"/>
  <c r="BL14" i="8"/>
  <c r="BJ14" i="8"/>
  <c r="AC14" i="10"/>
  <c r="X14" i="10" s="1"/>
  <c r="AM14" i="5"/>
  <c r="AN14" i="5"/>
  <c r="AR14" i="5"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V16" i="5" l="1"/>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O24" i="1"/>
  <c r="BO15" i="8"/>
  <c r="BP15" i="8"/>
  <c r="BM15" i="8"/>
  <c r="BN15" i="8"/>
  <c r="BK15" i="8"/>
  <c r="BL15" i="8"/>
  <c r="BJ15" i="8"/>
  <c r="AC15" i="10"/>
  <c r="X15" i="10" s="1"/>
  <c r="AM15" i="5"/>
  <c r="AN15" i="5"/>
  <c r="AR15" i="5"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V17" i="5" l="1"/>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O25" i="1"/>
  <c r="BT16" i="8"/>
  <c r="BO16" i="8"/>
  <c r="BP16" i="8"/>
  <c r="BM16" i="8"/>
  <c r="BN16" i="8"/>
  <c r="BK16" i="8"/>
  <c r="BL16" i="8"/>
  <c r="BJ16" i="8"/>
  <c r="AC16" i="10"/>
  <c r="X16" i="10" s="1"/>
  <c r="AM16" i="5"/>
  <c r="AN16" i="5"/>
  <c r="AR16" i="5"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V18" i="5" l="1"/>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O26" i="1"/>
  <c r="BT17" i="8"/>
  <c r="BO17" i="8"/>
  <c r="BP17" i="8"/>
  <c r="BM17" i="8"/>
  <c r="BN17" i="8"/>
  <c r="BK17" i="8"/>
  <c r="BL17" i="8"/>
  <c r="BJ17" i="8"/>
  <c r="AC17" i="10"/>
  <c r="X17" i="10" s="1"/>
  <c r="AM17" i="5"/>
  <c r="AN17" i="5"/>
  <c r="AR17" i="5"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18" i="5" l="1"/>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V20" i="5" l="1"/>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O28" i="1"/>
  <c r="X18" i="10"/>
  <c r="BT19" i="8"/>
  <c r="BU19" i="8"/>
  <c r="BO19" i="8"/>
  <c r="BP19" i="8"/>
  <c r="BM19" i="8"/>
  <c r="BN19" i="8"/>
  <c r="BK19" i="8"/>
  <c r="BL19" i="8"/>
  <c r="BJ19" i="8"/>
  <c r="AN19" i="5"/>
  <c r="AR19" i="5" s="1"/>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V21" i="5" l="1"/>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R20" i="5"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V22" i="5" l="1"/>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O30" i="1"/>
  <c r="BT21" i="8"/>
  <c r="BO21" i="8"/>
  <c r="BP21" i="8"/>
  <c r="BM21" i="8"/>
  <c r="BN21" i="8"/>
  <c r="BK21" i="8"/>
  <c r="BL21" i="8"/>
  <c r="BJ21" i="8"/>
  <c r="AC21" i="10"/>
  <c r="X21" i="10" s="1"/>
  <c r="AM21" i="5"/>
  <c r="AN21" i="5"/>
  <c r="AR21" i="5"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V23" i="5" l="1"/>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R22" i="5"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V24" i="5" l="1"/>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O32" i="1"/>
  <c r="BT23" i="8"/>
  <c r="AN23" i="5"/>
  <c r="AR23" i="5" s="1"/>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I23" i="7" l="1"/>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R24" i="5"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V26" i="5" l="1"/>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O34" i="1"/>
  <c r="BT25" i="8"/>
  <c r="BO25" i="8"/>
  <c r="BP25" i="8"/>
  <c r="BM25" i="8"/>
  <c r="BN25" i="8"/>
  <c r="BK25" i="8"/>
  <c r="BL25" i="8"/>
  <c r="BJ25" i="8"/>
  <c r="AC25" i="10"/>
  <c r="X25" i="10" s="1"/>
  <c r="AM25" i="5"/>
  <c r="AN25" i="5"/>
  <c r="AR25" i="5" s="1"/>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V27" i="5" l="1"/>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AO26" i="5"/>
  <c r="BP30" i="5" a="1"/>
  <c r="BP30" i="5" s="1"/>
  <c r="J30" i="2" s="1"/>
  <c r="O35" i="1"/>
  <c r="BT26" i="8"/>
  <c r="BU26" i="8"/>
  <c r="BO26" i="8"/>
  <c r="BP26" i="8"/>
  <c r="BM26" i="8"/>
  <c r="BN26" i="8"/>
  <c r="BK26" i="8"/>
  <c r="BL26" i="8"/>
  <c r="BJ26" i="8"/>
  <c r="AC26" i="10"/>
  <c r="X26" i="10" s="1"/>
  <c r="AM26" i="5"/>
  <c r="AN26" i="5"/>
  <c r="AR26" i="5"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V28" i="5" l="1"/>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O36" i="1"/>
  <c r="BX27" i="8"/>
  <c r="CD27" i="8" s="1"/>
  <c r="BT27" i="8"/>
  <c r="BO27" i="8"/>
  <c r="BP27" i="8"/>
  <c r="BM27" i="8"/>
  <c r="BN27" i="8"/>
  <c r="BK27" i="8"/>
  <c r="BL27" i="8"/>
  <c r="BJ27" i="8"/>
  <c r="AC27" i="10"/>
  <c r="X27" i="10" s="1"/>
  <c r="AN27" i="5"/>
  <c r="AR27" i="5" s="1"/>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V29" i="5" l="1"/>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AO28" i="5"/>
  <c r="BP32" i="5" a="1"/>
  <c r="BP32" i="5" s="1"/>
  <c r="J32" i="2" s="1"/>
  <c r="DH29" i="8"/>
  <c r="DI29" i="8" s="1"/>
  <c r="O37" i="1"/>
  <c r="CE27" i="8"/>
  <c r="CX27" i="8" s="1"/>
  <c r="CY27" i="8" s="1"/>
  <c r="BX28" i="8"/>
  <c r="CD28" i="8" s="1"/>
  <c r="BT28" i="8"/>
  <c r="BO28" i="8"/>
  <c r="BP28" i="8"/>
  <c r="BM28" i="8"/>
  <c r="BN28" i="8"/>
  <c r="BK28" i="8"/>
  <c r="BL28" i="8"/>
  <c r="BJ28" i="8"/>
  <c r="AC28" i="10"/>
  <c r="X28" i="10" s="1"/>
  <c r="AN28" i="5"/>
  <c r="AR28" i="5" s="1"/>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V30" i="5" l="1"/>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R29" i="5" s="1"/>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V31" i="5" l="1"/>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R30" i="5"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V32" i="5" l="1"/>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AO31" i="5"/>
  <c r="BP35" i="5" a="1"/>
  <c r="BP35" i="5" s="1"/>
  <c r="J35" i="2" s="1"/>
  <c r="BH32" i="8"/>
  <c r="BU32" i="8" s="1"/>
  <c r="O40" i="1"/>
  <c r="BX31" i="8"/>
  <c r="CD31" i="8" s="1"/>
  <c r="BT31" i="8"/>
  <c r="BO31" i="8"/>
  <c r="BP31" i="8"/>
  <c r="BM31" i="8"/>
  <c r="BN31" i="8"/>
  <c r="BK31" i="8"/>
  <c r="BL31" i="8"/>
  <c r="BJ31" i="8"/>
  <c r="AC31" i="10"/>
  <c r="X31" i="10" s="1"/>
  <c r="AN31" i="5"/>
  <c r="AR31" i="5" s="1"/>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V33" i="5" l="1"/>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R32" i="5"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I55" i="9" l="1"/>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AO33" i="5"/>
  <c r="BP37" i="5" a="1"/>
  <c r="BP37" i="5" s="1"/>
  <c r="J37" i="2" s="1"/>
  <c r="O42" i="1"/>
  <c r="BT33" i="8"/>
  <c r="BO33" i="8"/>
  <c r="BP33" i="8"/>
  <c r="BM33" i="8"/>
  <c r="BN33" i="8"/>
  <c r="BK33" i="8"/>
  <c r="BL33" i="8"/>
  <c r="BJ33" i="8"/>
  <c r="AC33" i="10"/>
  <c r="X33" i="10" s="1"/>
  <c r="AM33" i="5"/>
  <c r="AN33" i="5"/>
  <c r="AR33" i="5"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I56" i="9" l="1"/>
  <c r="AO56" i="8" s="1"/>
  <c r="AV35" i="5"/>
  <c r="AW35" i="5"/>
  <c r="AF33" i="7"/>
  <c r="AG33" i="7"/>
  <c r="AI33" i="7" s="1"/>
  <c r="CL35"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AO34" i="5"/>
  <c r="BP38" i="5" a="1"/>
  <c r="BP38" i="5" s="1"/>
  <c r="J38" i="2" s="1"/>
  <c r="DH35" i="8"/>
  <c r="DI35" i="8" s="1"/>
  <c r="O43" i="1"/>
  <c r="BX34" i="8"/>
  <c r="CD34" i="8" s="1"/>
  <c r="BT34" i="8"/>
  <c r="BO34" i="8"/>
  <c r="BP34" i="8"/>
  <c r="BM34" i="8"/>
  <c r="BN34" i="8"/>
  <c r="BK34" i="8"/>
  <c r="BL34" i="8"/>
  <c r="BJ34" i="8"/>
  <c r="AC34" i="10"/>
  <c r="X34" i="10" s="1"/>
  <c r="AM34" i="5"/>
  <c r="AN34" i="5"/>
  <c r="AR34" i="5"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V36" i="5" l="1"/>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O44" i="1"/>
  <c r="CE34" i="8"/>
  <c r="CX34" i="8" s="1"/>
  <c r="CY34" i="8" s="1"/>
  <c r="BT35" i="8"/>
  <c r="BO35" i="8"/>
  <c r="BP35" i="8"/>
  <c r="BM35" i="8"/>
  <c r="BN35" i="8"/>
  <c r="BK35" i="8"/>
  <c r="BL35" i="8"/>
  <c r="BJ35" i="8"/>
  <c r="AC35" i="10"/>
  <c r="X35" i="10" s="1"/>
  <c r="AM35" i="5"/>
  <c r="AN35" i="5"/>
  <c r="AR35" i="5"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V37" i="5" l="1"/>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AO36" i="5"/>
  <c r="BP40" i="5" a="1"/>
  <c r="BP40" i="5" s="1"/>
  <c r="J40" i="2" s="1"/>
  <c r="A37" i="11"/>
  <c r="AD36" i="11" s="1"/>
  <c r="AI36" i="1" s="1"/>
  <c r="O45" i="1"/>
  <c r="BX36" i="8"/>
  <c r="CD36" i="8" s="1"/>
  <c r="BT36" i="8"/>
  <c r="BO36" i="8"/>
  <c r="BP36" i="8"/>
  <c r="BM36" i="8"/>
  <c r="BN36" i="8"/>
  <c r="AN36" i="5"/>
  <c r="AR36" i="5" s="1"/>
  <c r="BK36" i="8"/>
  <c r="BL36" i="8"/>
  <c r="BJ36" i="8"/>
  <c r="AC36" i="10"/>
  <c r="X36" i="10" s="1"/>
  <c r="AM36" i="5"/>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V38" i="5" l="1"/>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O46" i="1"/>
  <c r="CE36" i="8"/>
  <c r="CX36" i="8" s="1"/>
  <c r="CY36" i="8" s="1"/>
  <c r="BT37" i="8"/>
  <c r="BO37" i="8"/>
  <c r="BP37" i="8"/>
  <c r="BM37" i="8"/>
  <c r="BN37" i="8"/>
  <c r="BK37" i="8"/>
  <c r="BL37" i="8"/>
  <c r="BJ37" i="8"/>
  <c r="AN37" i="5"/>
  <c r="AR37" i="5" s="1"/>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37" i="7" l="1"/>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AO38" i="5"/>
  <c r="BP42" i="5" a="1"/>
  <c r="BP42" i="5" s="1"/>
  <c r="J42" i="2" s="1"/>
  <c r="BH39" i="8"/>
  <c r="BU39" i="8" s="1"/>
  <c r="O47" i="1"/>
  <c r="BT38" i="8"/>
  <c r="BU38" i="8"/>
  <c r="BO38" i="8"/>
  <c r="BP38" i="8"/>
  <c r="BM38" i="8"/>
  <c r="BN38" i="8"/>
  <c r="BK38" i="8"/>
  <c r="BL38" i="8"/>
  <c r="BJ38" i="8"/>
  <c r="AC38" i="10"/>
  <c r="X38" i="10" s="1"/>
  <c r="AN38" i="5"/>
  <c r="AR38" i="5" s="1"/>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V40" i="5" l="1"/>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AO39" i="5"/>
  <c r="BP43" i="5" a="1"/>
  <c r="BP43" i="5" s="1"/>
  <c r="J43" i="2" s="1"/>
  <c r="D40" i="9"/>
  <c r="BT39" i="8"/>
  <c r="BX39" i="8"/>
  <c r="CD39" i="8" s="1"/>
  <c r="BI40" i="8"/>
  <c r="O48" i="1"/>
  <c r="AN39" i="5"/>
  <c r="AR39" i="5" s="1"/>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V41" i="5" l="1"/>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O49" i="1"/>
  <c r="BT40" i="8"/>
  <c r="BO40" i="8"/>
  <c r="BP40" i="8"/>
  <c r="BM40" i="8"/>
  <c r="BN40" i="8"/>
  <c r="BK40" i="8"/>
  <c r="BL40" i="8"/>
  <c r="BJ40" i="8"/>
  <c r="AC40" i="10"/>
  <c r="X40" i="10" s="1"/>
  <c r="AM40" i="5"/>
  <c r="AN40" i="5"/>
  <c r="AR40" i="5"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V42" i="5" l="1"/>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AO41" i="5"/>
  <c r="BP45" i="5" a="1"/>
  <c r="BP45" i="5" s="1"/>
  <c r="J45" i="2" s="1"/>
  <c r="O50" i="1"/>
  <c r="BT41" i="8"/>
  <c r="BO41" i="8"/>
  <c r="BP41" i="8"/>
  <c r="BM41" i="8"/>
  <c r="BN41" i="8"/>
  <c r="BK41" i="8"/>
  <c r="BL41" i="8"/>
  <c r="BJ41" i="8"/>
  <c r="AC41" i="10"/>
  <c r="X41" i="10" s="1"/>
  <c r="AM41" i="5"/>
  <c r="AN41" i="5"/>
  <c r="AR41" i="5"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V43" i="5" l="1"/>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AO42" i="5"/>
  <c r="BP46" i="5" a="1"/>
  <c r="BP46" i="5" s="1"/>
  <c r="J46" i="2" s="1"/>
  <c r="O51" i="1"/>
  <c r="BT42" i="8"/>
  <c r="BO42" i="8"/>
  <c r="BP42" i="8"/>
  <c r="BM42" i="8"/>
  <c r="BN42" i="8"/>
  <c r="BK42" i="8"/>
  <c r="BL42" i="8"/>
  <c r="BJ42" i="8"/>
  <c r="AC42" i="10"/>
  <c r="X42" i="10" s="1"/>
  <c r="AM42" i="5"/>
  <c r="AN42" i="5"/>
  <c r="AR42" i="5"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V44" i="5" l="1"/>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O52" i="1"/>
  <c r="BT43" i="8"/>
  <c r="BO43" i="8"/>
  <c r="BP43" i="8"/>
  <c r="BM43" i="8"/>
  <c r="BN43" i="8"/>
  <c r="BK43" i="8"/>
  <c r="BL43" i="8"/>
  <c r="BJ43" i="8"/>
  <c r="AC43" i="10"/>
  <c r="X43" i="10" s="1"/>
  <c r="AN43" i="5"/>
  <c r="AR43" i="5" s="1"/>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V45" i="5" l="1"/>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AO44" i="5"/>
  <c r="BP48" i="5" a="1"/>
  <c r="BP48" i="5" s="1"/>
  <c r="J48" i="2" s="1"/>
  <c r="O53" i="1"/>
  <c r="BT44" i="8"/>
  <c r="BO44" i="8"/>
  <c r="BP44" i="8"/>
  <c r="BM44" i="8"/>
  <c r="BN44" i="8"/>
  <c r="BK44" i="8"/>
  <c r="BL44" i="8"/>
  <c r="BJ44" i="8"/>
  <c r="AC44" i="10"/>
  <c r="X44" i="10" s="1"/>
  <c r="AN44" i="5"/>
  <c r="AR44" i="5" s="1"/>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V46" i="5" l="1"/>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R45" i="5" s="1"/>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V47" i="5" l="1"/>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AO46" i="5"/>
  <c r="BP50" i="5" a="1"/>
  <c r="BP50" i="5" s="1"/>
  <c r="J50" i="2" s="1"/>
  <c r="O55" i="1"/>
  <c r="BT46" i="8"/>
  <c r="BO46" i="8"/>
  <c r="BP46" i="8"/>
  <c r="BM46" i="8"/>
  <c r="BN46" i="8"/>
  <c r="BK46" i="8"/>
  <c r="BL46" i="8"/>
  <c r="BJ46" i="8"/>
  <c r="AN46" i="5"/>
  <c r="AR46" i="5" s="1"/>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V48" i="5" l="1"/>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AO47" i="5"/>
  <c r="BP51" i="5" a="1"/>
  <c r="BP51" i="5" s="1"/>
  <c r="J51" i="2" s="1"/>
  <c r="O56" i="1"/>
  <c r="BX47" i="8"/>
  <c r="CD47" i="8" s="1"/>
  <c r="BT47" i="8"/>
  <c r="BO47" i="8"/>
  <c r="BP47" i="8"/>
  <c r="BM47" i="8"/>
  <c r="BN47" i="8"/>
  <c r="BK47" i="8"/>
  <c r="BL47" i="8"/>
  <c r="BJ47" i="8"/>
  <c r="AN47" i="5"/>
  <c r="AR47" i="5" s="1"/>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V49" i="5" l="1"/>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R48" i="5" s="1"/>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V50" i="5" l="1"/>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AR49" i="5" s="1"/>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V51" i="5" l="1"/>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R50" i="5"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V52" i="5" l="1"/>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AO51" i="5"/>
  <c r="BP55" i="5" a="1"/>
  <c r="BP55" i="5" s="1"/>
  <c r="J55" i="2" s="1"/>
  <c r="O60" i="1"/>
  <c r="BT51" i="8"/>
  <c r="BO51" i="8"/>
  <c r="BP51" i="8"/>
  <c r="BM51" i="8"/>
  <c r="BN51" i="8"/>
  <c r="BK51" i="8"/>
  <c r="BL51" i="8"/>
  <c r="BJ51" i="8"/>
  <c r="AC51" i="10"/>
  <c r="X51" i="10" s="1"/>
  <c r="AM51" i="5"/>
  <c r="AN51" i="5"/>
  <c r="AR51" i="5"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V53" i="5" l="1"/>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AO52" i="5"/>
  <c r="BP56" i="5" a="1"/>
  <c r="BP56" i="5" s="1"/>
  <c r="J56" i="2" s="1"/>
  <c r="O61" i="1"/>
  <c r="AN52" i="5"/>
  <c r="AR52" i="5" s="1"/>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V54" i="5" l="1"/>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AO53" i="5"/>
  <c r="BP57" i="5" a="1"/>
  <c r="BP57" i="5" s="1"/>
  <c r="J57" i="2" s="1"/>
  <c r="O62" i="1"/>
  <c r="CE52" i="8"/>
  <c r="CX52" i="8" s="1"/>
  <c r="CY52" i="8" s="1"/>
  <c r="BT53" i="8"/>
  <c r="BO53" i="8"/>
  <c r="BP53" i="8"/>
  <c r="BM53" i="8"/>
  <c r="BN53" i="8"/>
  <c r="BK53" i="8"/>
  <c r="BL53" i="8"/>
  <c r="BJ53" i="8"/>
  <c r="AC53" i="10"/>
  <c r="X53" i="10" s="1"/>
  <c r="AN53" i="5"/>
  <c r="AR53" i="5" s="1"/>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V55" i="5" l="1"/>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R54" i="5" s="1"/>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V56" i="5" l="1"/>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R55" i="5"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V57" i="5" l="1"/>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R56" i="5" s="1"/>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V58" i="5" l="1"/>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AR57" i="5" s="1"/>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V59" i="5" l="1"/>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BX58" i="8"/>
  <c r="CD58" i="8" s="1"/>
  <c r="BT58" i="8"/>
  <c r="BO58" i="8"/>
  <c r="BP58" i="8"/>
  <c r="BM58" i="8"/>
  <c r="BN58" i="8"/>
  <c r="BK58" i="8"/>
  <c r="BL58" i="8"/>
  <c r="BJ58" i="8"/>
  <c r="AC58" i="10"/>
  <c r="X58" i="10" s="1"/>
  <c r="AM58" i="5"/>
  <c r="AN58" i="5"/>
  <c r="AR58" i="5"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V60" i="5" l="1"/>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R59" i="5"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V61" i="5" l="1"/>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V62" i="5" l="1"/>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V63" i="5" l="1"/>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V64" i="5" l="1"/>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V65" i="5" l="1"/>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AO64" i="5"/>
  <c r="BP68" i="5" a="1"/>
  <c r="BP68" i="5" s="1"/>
  <c r="J68" i="2"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V66" i="5" l="1"/>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V67" i="5" l="1"/>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V68" i="5" l="1"/>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V69" i="5" l="1"/>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V70" i="5" l="1"/>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V71" i="5" l="1"/>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V72" i="5" l="1"/>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V73" i="5" l="1"/>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V74" i="5" l="1"/>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V75" i="5" l="1"/>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V76" i="5" l="1"/>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V77" i="5" l="1"/>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V78" i="5" l="1"/>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AR77" i="5" s="1"/>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V79" i="5" l="1"/>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O87" i="1"/>
  <c r="F42" i="4"/>
  <c r="F40" i="4"/>
  <c r="CD77" i="8"/>
  <c r="BX78" i="8"/>
  <c r="CE78" i="8" s="1"/>
  <c r="BT78" i="8"/>
  <c r="BO78" i="8"/>
  <c r="BP78" i="8"/>
  <c r="BM78" i="8"/>
  <c r="BN78" i="8"/>
  <c r="BK78" i="8"/>
  <c r="BL78" i="8"/>
  <c r="BJ78" i="8"/>
  <c r="AC78" i="10"/>
  <c r="X78" i="10" s="1"/>
  <c r="AM78" i="5"/>
  <c r="AN78" i="5"/>
  <c r="AR78" i="5"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V80" i="5" l="1"/>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R79" i="5" s="1"/>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V81" i="5" l="1"/>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O89" i="1"/>
  <c r="BX80" i="8"/>
  <c r="CD80" i="8" s="1"/>
  <c r="BT80" i="8"/>
  <c r="BO80" i="8"/>
  <c r="BP80" i="8"/>
  <c r="BM80" i="8"/>
  <c r="BN80" i="8"/>
  <c r="BK80" i="8"/>
  <c r="BL80" i="8"/>
  <c r="BJ80" i="8"/>
  <c r="AC80" i="10"/>
  <c r="X80" i="10" s="1"/>
  <c r="AN80" i="5"/>
  <c r="AR80" i="5" s="1"/>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V82" i="5" l="1"/>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O90" i="1"/>
  <c r="CE80" i="8"/>
  <c r="CX80" i="8" s="1"/>
  <c r="CY80" i="8" s="1"/>
  <c r="BX81" i="8"/>
  <c r="CD81" i="8" s="1"/>
  <c r="BT81" i="8"/>
  <c r="BO81" i="8"/>
  <c r="BP81" i="8"/>
  <c r="BM81" i="8"/>
  <c r="BN81" i="8"/>
  <c r="BK81" i="8"/>
  <c r="BL81" i="8"/>
  <c r="BJ81" i="8"/>
  <c r="AN81" i="5"/>
  <c r="AR81" i="5" s="1"/>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V83" i="5" l="1"/>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O91" i="1"/>
  <c r="CE81" i="8"/>
  <c r="CX81" i="8" s="1"/>
  <c r="CY81" i="8" s="1"/>
  <c r="BX82" i="8"/>
  <c r="CE82" i="8" s="1"/>
  <c r="BT82" i="8"/>
  <c r="BO82" i="8"/>
  <c r="BP82" i="8"/>
  <c r="BM82" i="8"/>
  <c r="BN82" i="8"/>
  <c r="BK82" i="8"/>
  <c r="BL82" i="8"/>
  <c r="BJ82" i="8"/>
  <c r="AC82" i="10"/>
  <c r="X82" i="10" s="1"/>
  <c r="AM82" i="5"/>
  <c r="AN82" i="5"/>
  <c r="AR82" i="5"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V84" i="5" l="1"/>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O92" i="1"/>
  <c r="CD82" i="8"/>
  <c r="BX83" i="8"/>
  <c r="CE83" i="8" s="1"/>
  <c r="BT83" i="8"/>
  <c r="BO83" i="8"/>
  <c r="BP83" i="8"/>
  <c r="BM83" i="8"/>
  <c r="BN83" i="8"/>
  <c r="BK83" i="8"/>
  <c r="BL83" i="8"/>
  <c r="BJ83" i="8"/>
  <c r="AC83" i="10"/>
  <c r="X83" i="10" s="1"/>
  <c r="AM83" i="5"/>
  <c r="AN83" i="5"/>
  <c r="AR83" i="5"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V85" i="5" l="1"/>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O93" i="1"/>
  <c r="CD83" i="8"/>
  <c r="BX84" i="8"/>
  <c r="CD84" i="8" s="1"/>
  <c r="BT84" i="8"/>
  <c r="BO84" i="8"/>
  <c r="BP84" i="8"/>
  <c r="BM84" i="8"/>
  <c r="BN84" i="8"/>
  <c r="BK84" i="8"/>
  <c r="BL84" i="8"/>
  <c r="BJ84" i="8"/>
  <c r="AC84" i="10"/>
  <c r="X84" i="10" s="1"/>
  <c r="AM84" i="5"/>
  <c r="AN84" i="5"/>
  <c r="AR84" i="5"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V86" i="5" l="1"/>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O94" i="1"/>
  <c r="CE84" i="8"/>
  <c r="CX84" i="8" s="1"/>
  <c r="CY84" i="8" s="1"/>
  <c r="BX85" i="8"/>
  <c r="CE85" i="8" s="1"/>
  <c r="BT85" i="8"/>
  <c r="BO85" i="8"/>
  <c r="BP85" i="8"/>
  <c r="BM85" i="8"/>
  <c r="BN85" i="8"/>
  <c r="BK85" i="8"/>
  <c r="BL85" i="8"/>
  <c r="BJ85" i="8"/>
  <c r="AC85" i="10"/>
  <c r="X85" i="10" s="1"/>
  <c r="AN85" i="5"/>
  <c r="AR85" i="5" s="1"/>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V87" i="5" l="1"/>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R86" i="5" s="1"/>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V88" i="5" l="1"/>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O96" i="1"/>
  <c r="CE86" i="8"/>
  <c r="CX86" i="8" s="1"/>
  <c r="CY86" i="8" s="1"/>
  <c r="BX87" i="8"/>
  <c r="CD87" i="8" s="1"/>
  <c r="BT87" i="8"/>
  <c r="AC87" i="10"/>
  <c r="X87" i="10" s="1"/>
  <c r="AN87" i="5"/>
  <c r="AR87" i="5" s="1"/>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V89" i="5" l="1"/>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R88" i="5" s="1"/>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V90" i="5" l="1"/>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O98" i="1"/>
  <c r="BX89" i="8"/>
  <c r="CE89" i="8" s="1"/>
  <c r="BT89" i="8"/>
  <c r="BO89" i="8"/>
  <c r="BP89" i="8"/>
  <c r="BM89" i="8"/>
  <c r="BN89" i="8"/>
  <c r="AN89" i="5"/>
  <c r="AR89" i="5" s="1"/>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V91" i="5" l="1"/>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O99" i="1"/>
  <c r="CD89" i="8"/>
  <c r="BT90" i="8"/>
  <c r="BO90" i="8"/>
  <c r="BP90" i="8"/>
  <c r="BM90" i="8"/>
  <c r="BN90" i="8"/>
  <c r="BK90" i="8"/>
  <c r="BL90" i="8"/>
  <c r="BJ90" i="8"/>
  <c r="AC90" i="10"/>
  <c r="X90" i="10" s="1"/>
  <c r="AM90" i="5"/>
  <c r="AN90" i="5"/>
  <c r="AR90" i="5"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V92" i="5" l="1"/>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O100" i="1"/>
  <c r="BX91" i="8"/>
  <c r="CD91" i="8" s="1"/>
  <c r="BT91" i="8"/>
  <c r="BO91" i="8"/>
  <c r="BP91" i="8"/>
  <c r="BM91" i="8"/>
  <c r="BN91" i="8"/>
  <c r="BK91" i="8"/>
  <c r="BL91" i="8"/>
  <c r="BJ91" i="8"/>
  <c r="AC91" i="10"/>
  <c r="X91" i="10" s="1"/>
  <c r="AM91" i="5"/>
  <c r="AN91" i="5"/>
  <c r="AR91" i="5"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V93" i="5" l="1"/>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R92" i="5"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V94" i="5" l="1"/>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O102" i="1"/>
  <c r="CD92" i="8"/>
  <c r="BX93" i="8"/>
  <c r="CE93" i="8" s="1"/>
  <c r="BT93" i="8"/>
  <c r="BO93" i="8"/>
  <c r="BP93" i="8"/>
  <c r="BM93" i="8"/>
  <c r="BN93" i="8"/>
  <c r="BK93" i="8"/>
  <c r="BL93" i="8"/>
  <c r="BJ93" i="8"/>
  <c r="AC93" i="10"/>
  <c r="X93" i="10" s="1"/>
  <c r="AN93" i="5"/>
  <c r="AR93" i="5" s="1"/>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V95" i="5" l="1"/>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O103" i="1"/>
  <c r="CD93" i="8"/>
  <c r="BX94" i="8"/>
  <c r="CE94" i="8" s="1"/>
  <c r="BT94" i="8"/>
  <c r="BO94" i="8"/>
  <c r="BP94" i="8"/>
  <c r="BM94" i="8"/>
  <c r="BN94" i="8"/>
  <c r="BK94" i="8"/>
  <c r="BL94" i="8"/>
  <c r="BJ94" i="8"/>
  <c r="AC94" i="10"/>
  <c r="X94" i="10" s="1"/>
  <c r="AN94" i="5"/>
  <c r="AR94" i="5" s="1"/>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V96" i="5" l="1"/>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AR95" i="5" s="1"/>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V97" i="5" l="1"/>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V98" i="5" l="1"/>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O106" i="1"/>
  <c r="CE96" i="8"/>
  <c r="CX96" i="8" s="1"/>
  <c r="CY96" i="8" s="1"/>
  <c r="BX97" i="8"/>
  <c r="CE97" i="8" s="1"/>
  <c r="BT97" i="8"/>
  <c r="BO97" i="8"/>
  <c r="BP97" i="8"/>
  <c r="BM97" i="8"/>
  <c r="BN97" i="8"/>
  <c r="BK97" i="8"/>
  <c r="BL97" i="8"/>
  <c r="BJ97" i="8"/>
  <c r="AC97" i="10"/>
  <c r="X97" i="10" s="1"/>
  <c r="AM97" i="5"/>
  <c r="AN97" i="5"/>
  <c r="AR97" i="5"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V99" i="5" l="1"/>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R98" i="5" s="1"/>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V100" i="5" l="1"/>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O108" i="1"/>
  <c r="CD98" i="8"/>
  <c r="BT99" i="8"/>
  <c r="BU99" i="8"/>
  <c r="BO99" i="8"/>
  <c r="BP99" i="8"/>
  <c r="BM99" i="8"/>
  <c r="BN99" i="8"/>
  <c r="BK99" i="8"/>
  <c r="BL99" i="8"/>
  <c r="BJ99" i="8"/>
  <c r="AC99" i="10"/>
  <c r="X99" i="10" s="1"/>
  <c r="AN99" i="5"/>
  <c r="AR99" i="5" s="1"/>
  <c r="AM99"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V101" i="5" l="1"/>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O109" i="1"/>
  <c r="BX100" i="8"/>
  <c r="CE100" i="8" s="1"/>
  <c r="BT100" i="8"/>
  <c r="BO100" i="8"/>
  <c r="BP100" i="8"/>
  <c r="BM100" i="8"/>
  <c r="BN100" i="8"/>
  <c r="BK100" i="8"/>
  <c r="BL100" i="8"/>
  <c r="BJ100" i="8"/>
  <c r="AC100" i="10"/>
  <c r="X100" i="10" s="1"/>
  <c r="AN100" i="5"/>
  <c r="AR100" i="5" s="1"/>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V102" i="5" l="1"/>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R101" i="5" s="1"/>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V103" i="5" l="1"/>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O111" i="1"/>
  <c r="BX102" i="8"/>
  <c r="CE102" i="8" s="1"/>
  <c r="BT102" i="8"/>
  <c r="BO102" i="8"/>
  <c r="BP102" i="8"/>
  <c r="BM102" i="8"/>
  <c r="BN102" i="8"/>
  <c r="BK102" i="8"/>
  <c r="BL102" i="8"/>
  <c r="BJ102" i="8"/>
  <c r="AC102" i="10"/>
  <c r="X102" i="10" s="1"/>
  <c r="AN102" i="5"/>
  <c r="AR102" i="5" s="1"/>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I102" i="7" l="1"/>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R103" i="5" s="1"/>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V105" i="5" l="1"/>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O113" i="1"/>
  <c r="CE103" i="8"/>
  <c r="CX103" i="8" s="1"/>
  <c r="CY103" i="8" s="1"/>
  <c r="BX104" i="8"/>
  <c r="CD104" i="8" s="1"/>
  <c r="BT104" i="8"/>
  <c r="BO104" i="8"/>
  <c r="BP104" i="8"/>
  <c r="BM104" i="8"/>
  <c r="BN104" i="8"/>
  <c r="BK104" i="8"/>
  <c r="BL104" i="8"/>
  <c r="BJ104" i="8"/>
  <c r="AC104" i="10"/>
  <c r="X104" i="10" s="1"/>
  <c r="AM104" i="5"/>
  <c r="AN104" i="5"/>
  <c r="AR104" i="5"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V106" i="5" l="1"/>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M105" i="5"/>
  <c r="AN105" i="5"/>
  <c r="AR105" i="5"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V107" i="5" l="1"/>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R106" i="5"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V108" i="5" l="1"/>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CD106" i="8"/>
  <c r="BX107" i="8"/>
  <c r="CD107" i="8" s="1"/>
  <c r="BT107" i="8"/>
  <c r="BO107" i="8"/>
  <c r="BP107" i="8"/>
  <c r="BM107" i="8"/>
  <c r="BN107" i="8"/>
  <c r="BK107" i="8"/>
  <c r="BL107" i="8"/>
  <c r="BJ107" i="8"/>
  <c r="AC107" i="10"/>
  <c r="X107" i="10" s="1"/>
  <c r="AM107" i="5"/>
  <c r="AN107" i="5"/>
  <c r="AR107" i="5"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V109" i="5" l="1"/>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R108" i="5"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V110" i="5" l="1"/>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R109" i="5"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V111" i="5" l="1"/>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O119" i="1"/>
  <c r="CE109" i="8"/>
  <c r="CX109" i="8" s="1"/>
  <c r="CY109" i="8" s="1"/>
  <c r="BT110" i="8"/>
  <c r="BO110" i="8"/>
  <c r="BP110" i="8"/>
  <c r="BM110" i="8"/>
  <c r="BN110" i="8"/>
  <c r="BK110" i="8"/>
  <c r="BL110" i="8"/>
  <c r="BJ110" i="8"/>
  <c r="AC110" i="10"/>
  <c r="X110" i="10" s="1"/>
  <c r="AM110" i="5"/>
  <c r="AN110" i="5"/>
  <c r="AR110" i="5"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V112" i="5" l="1"/>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O120" i="1"/>
  <c r="BX111" i="8"/>
  <c r="CD111" i="8" s="1"/>
  <c r="BT111" i="8"/>
  <c r="BO111" i="8"/>
  <c r="BP111" i="8"/>
  <c r="BM111" i="8"/>
  <c r="BN111" i="8"/>
  <c r="BK111" i="8"/>
  <c r="BL111" i="8"/>
  <c r="BJ111" i="8"/>
  <c r="AC111" i="10"/>
  <c r="X111" i="10" s="1"/>
  <c r="AM111" i="5"/>
  <c r="AN111" i="5"/>
  <c r="AR111" i="5"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V113" i="5" l="1"/>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O121" i="1"/>
  <c r="CE111" i="8"/>
  <c r="CX111" i="8" s="1"/>
  <c r="CY111" i="8" s="1"/>
  <c r="BX112" i="8"/>
  <c r="CE112" i="8" s="1"/>
  <c r="BT112" i="8"/>
  <c r="BO112" i="8"/>
  <c r="BP112" i="8"/>
  <c r="BM112" i="8"/>
  <c r="BN112" i="8"/>
  <c r="BK112" i="8"/>
  <c r="BL112" i="8"/>
  <c r="BJ112" i="8"/>
  <c r="AC112" i="10"/>
  <c r="X112" i="10" s="1"/>
  <c r="AM112" i="5"/>
  <c r="AN112" i="5"/>
  <c r="AR112" i="5" s="1"/>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V114" i="5" l="1"/>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R113" i="5"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V115" i="5" l="1"/>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O123" i="1"/>
  <c r="CE113" i="8"/>
  <c r="CX113" i="8" s="1"/>
  <c r="CY113" i="8" s="1"/>
  <c r="BT114" i="8"/>
  <c r="BO114" i="8"/>
  <c r="BP114" i="8"/>
  <c r="BM114" i="8"/>
  <c r="BN114" i="8"/>
  <c r="BK114" i="8"/>
  <c r="BL114" i="8"/>
  <c r="BJ114" i="8"/>
  <c r="AC114" i="10"/>
  <c r="X114" i="10" s="1"/>
  <c r="AM114" i="5"/>
  <c r="AN114" i="5"/>
  <c r="AR114" i="5"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V116" i="5" l="1"/>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O124" i="1"/>
  <c r="BO115" i="8"/>
  <c r="BP115" i="8"/>
  <c r="BM115" i="8"/>
  <c r="BN115" i="8"/>
  <c r="BK115" i="8"/>
  <c r="BL115" i="8"/>
  <c r="BJ115" i="8"/>
  <c r="AC115" i="10"/>
  <c r="X115" i="10" s="1"/>
  <c r="AM115" i="5"/>
  <c r="AN115" i="5"/>
  <c r="AR115" i="5"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V117" i="5" l="1"/>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R116" i="5" s="1"/>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V118" i="5" l="1"/>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R117" i="5" s="1"/>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AI117" i="7" s="1"/>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V119" i="5" l="1"/>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R118" i="5" s="1"/>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V120" i="5" l="1"/>
  <c r="AW120" i="5"/>
  <c r="AF119" i="7"/>
  <c r="AG119" i="7"/>
  <c r="AF118" i="7"/>
  <c r="AG118" i="7"/>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AI118" i="7"/>
  <c r="O128" i="1"/>
  <c r="CD118" i="8"/>
  <c r="AK123" i="11"/>
  <c r="BX119" i="8"/>
  <c r="CD119" i="8" s="1"/>
  <c r="BT119" i="8"/>
  <c r="BO119" i="8"/>
  <c r="BP119" i="8"/>
  <c r="BM119" i="8"/>
  <c r="BN119" i="8"/>
  <c r="BK119" i="8"/>
  <c r="BL119" i="8"/>
  <c r="BJ119" i="8"/>
  <c r="AC119" i="10"/>
  <c r="X119" i="10" s="1"/>
  <c r="AM119" i="5"/>
  <c r="AN119" i="5"/>
  <c r="AR119" i="5"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V121" i="5" l="1"/>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R120" i="5" s="1"/>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V122" i="5" l="1"/>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R121" i="5"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AI121" i="7" s="1"/>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V123" i="5" l="1"/>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R122" i="5"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V124" i="5" l="1"/>
  <c r="AW124" i="5"/>
  <c r="AF122" i="7"/>
  <c r="AG122" i="7"/>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R123" i="5" s="1"/>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V125" i="5" l="1"/>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O133" i="1"/>
  <c r="CD123" i="8"/>
  <c r="BT124" i="8"/>
  <c r="BO124" i="8"/>
  <c r="BP124" i="8"/>
  <c r="BM124" i="8"/>
  <c r="BN124" i="8"/>
  <c r="BK124" i="8"/>
  <c r="BL124" i="8"/>
  <c r="BJ124" i="8"/>
  <c r="AC124" i="10"/>
  <c r="X124" i="10" s="1"/>
  <c r="AM124" i="5"/>
  <c r="AN124" i="5"/>
  <c r="AR124" i="5"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V126" i="5" l="1"/>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R125" i="5"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V127" i="5" l="1"/>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O135" i="1"/>
  <c r="CD125" i="8"/>
  <c r="BT126" i="8"/>
  <c r="BO126" i="8"/>
  <c r="BP126" i="8"/>
  <c r="BM126" i="8"/>
  <c r="BN126" i="8"/>
  <c r="BK126" i="8"/>
  <c r="BL126" i="8"/>
  <c r="BJ126" i="8"/>
  <c r="AC126" i="10"/>
  <c r="X126" i="10" s="1"/>
  <c r="AN126" i="5"/>
  <c r="AR126" i="5" s="1"/>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V128" i="5" l="1"/>
  <c r="AW128" i="5"/>
  <c r="AF126" i="7"/>
  <c r="AG126" i="7"/>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AI126" i="7"/>
  <c r="O136" i="1"/>
  <c r="BX127" i="8"/>
  <c r="CD127" i="8" s="1"/>
  <c r="BT127" i="8"/>
  <c r="BO127" i="8"/>
  <c r="BP127" i="8"/>
  <c r="BM127" i="8"/>
  <c r="BN127" i="8"/>
  <c r="BK127" i="8"/>
  <c r="BL127" i="8"/>
  <c r="BJ127" i="8"/>
  <c r="AN127" i="5"/>
  <c r="AR127" i="5" s="1"/>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V129" i="5" l="1"/>
  <c r="AW129" i="5"/>
  <c r="AF127" i="7"/>
  <c r="AG127" i="7"/>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AI127" i="7"/>
  <c r="CE127" i="8"/>
  <c r="CX127" i="8" s="1"/>
  <c r="CY127" i="8" s="1"/>
  <c r="AN128" i="5"/>
  <c r="AR128" i="5" s="1"/>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V130" i="5" l="1"/>
  <c r="AW130" i="5"/>
  <c r="AF128" i="7"/>
  <c r="AG128" i="7"/>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AI128" i="7"/>
  <c r="CE128" i="8"/>
  <c r="CX128" i="8" s="1"/>
  <c r="CY128" i="8" s="1"/>
  <c r="BX129" i="8"/>
  <c r="CE129" i="8" s="1"/>
  <c r="BT129" i="8"/>
  <c r="BO129" i="8"/>
  <c r="BP129" i="8"/>
  <c r="BM129" i="8"/>
  <c r="BN129" i="8"/>
  <c r="BK129" i="8"/>
  <c r="BL129" i="8"/>
  <c r="BJ129" i="8"/>
  <c r="AC129" i="10"/>
  <c r="X129" i="10" s="1"/>
  <c r="AM129" i="5"/>
  <c r="AN129" i="5"/>
  <c r="AR129" i="5"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V131" i="5" l="1"/>
  <c r="AW131" i="5"/>
  <c r="AF129" i="7"/>
  <c r="AG129" i="7"/>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AI129" i="7"/>
  <c r="CD129" i="8"/>
  <c r="BX130" i="8"/>
  <c r="CD130" i="8" s="1"/>
  <c r="BT130" i="8"/>
  <c r="BO130" i="8"/>
  <c r="BP130" i="8"/>
  <c r="BM130" i="8"/>
  <c r="BN130" i="8"/>
  <c r="BK130" i="8"/>
  <c r="BL130" i="8"/>
  <c r="BJ130" i="8"/>
  <c r="AC130" i="10"/>
  <c r="X130" i="10" s="1"/>
  <c r="AM130" i="5"/>
  <c r="AN130" i="5"/>
  <c r="AR130" i="5"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DG132" i="5" a="1"/>
  <c r="DG132" i="5" s="1"/>
  <c r="CE130" i="8"/>
  <c r="CX130" i="8" s="1"/>
  <c r="CY130" i="8" s="1"/>
  <c r="BT131" i="8"/>
  <c r="BO131" i="8"/>
  <c r="BP131" i="8"/>
  <c r="BM131" i="8"/>
  <c r="BN131" i="8"/>
  <c r="BK131" i="8"/>
  <c r="BL131" i="8"/>
  <c r="BJ131" i="8"/>
  <c r="AC131" i="10"/>
  <c r="X131" i="10" s="1"/>
  <c r="AM131" i="5"/>
  <c r="AN131" i="5"/>
  <c r="AR131" i="5"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V133" i="5" l="1"/>
  <c r="AW133" i="5"/>
  <c r="CL133" i="8"/>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AR132" i="5"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V134" i="5" l="1"/>
  <c r="AW134" i="5"/>
  <c r="AF133" i="7"/>
  <c r="AG133" i="7"/>
  <c r="AF132" i="7"/>
  <c r="AG132" i="7"/>
  <c r="AI132" i="7" s="1"/>
  <c r="CL134" i="8"/>
  <c r="CC133" i="8"/>
  <c r="CV133" i="8" s="1"/>
  <c r="CW133" i="8" s="1"/>
  <c r="AC133" i="1"/>
  <c r="BR133" i="8"/>
  <c r="BS133" i="8"/>
  <c r="CZ136" i="5"/>
  <c r="V136" i="2"/>
  <c r="AO133" i="5"/>
  <c r="CD132" i="8"/>
  <c r="DG135" i="5" a="1"/>
  <c r="DG135" i="5" s="1"/>
  <c r="BX133" i="8"/>
  <c r="CE133" i="8" s="1"/>
  <c r="BT133" i="8"/>
  <c r="BO133" i="8"/>
  <c r="BP133" i="8"/>
  <c r="BM133" i="8"/>
  <c r="BN133" i="8"/>
  <c r="BK133" i="8"/>
  <c r="BL133" i="8"/>
  <c r="BJ133" i="8"/>
  <c r="AC133" i="10"/>
  <c r="X133" i="10" s="1"/>
  <c r="AM133" i="5"/>
  <c r="AN133" i="5"/>
  <c r="AR133" i="5"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V135" i="5" l="1"/>
  <c r="AW135" i="5"/>
  <c r="AI133" i="7"/>
  <c r="CL135" i="8"/>
  <c r="CC134" i="8"/>
  <c r="CV134" i="8" s="1"/>
  <c r="CW134" i="8" s="1"/>
  <c r="AC134" i="1"/>
  <c r="DG136" i="5" a="1"/>
  <c r="DG136" i="5" s="1"/>
  <c r="BR134" i="8"/>
  <c r="BS134" i="8"/>
  <c r="CX132" i="8"/>
  <c r="CY132" i="8" s="1"/>
  <c r="AO134" i="5"/>
  <c r="AN134" i="5"/>
  <c r="AR134" i="5" s="1"/>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V136" i="5" l="1"/>
  <c r="AW136" i="5"/>
  <c r="AF134" i="7"/>
  <c r="AG134" i="7"/>
  <c r="CL136" i="8"/>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AR135" i="5"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AI135" i="7" s="1"/>
  <c r="CA136" i="8"/>
  <c r="AC136" i="1"/>
  <c r="BR136" i="8"/>
  <c r="BS136" i="8"/>
  <c r="AO136" i="5"/>
  <c r="CE135" i="8"/>
  <c r="CX135" i="8" s="1"/>
  <c r="CY135" i="8" s="1"/>
  <c r="BX136" i="8"/>
  <c r="CD136" i="8" s="1"/>
  <c r="BT136" i="8"/>
  <c r="BO136" i="8"/>
  <c r="BP136" i="8"/>
  <c r="BM136" i="8"/>
  <c r="BN136" i="8"/>
  <c r="BK136" i="8"/>
  <c r="BL136" i="8"/>
  <c r="BJ136" i="8"/>
  <c r="AC136" i="10"/>
  <c r="X136" i="10" s="1"/>
  <c r="AM136" i="5"/>
  <c r="AN136" i="5"/>
  <c r="AR136" i="5"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J4" i="11" s="1"/>
  <c r="BM135" i="1"/>
  <c r="L136" i="1"/>
  <c r="E136" i="11" s="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41" i="4"/>
  <c r="E40"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c r="C6" i="8" l="1"/>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U9" i="2" s="1"/>
  <c r="W8" i="2" s="1"/>
  <c r="E9" i="2"/>
  <c r="L9" i="2" s="1"/>
  <c r="C9" i="2" l="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C13" i="8"/>
  <c r="BJ14" i="1"/>
  <c r="AA14" i="8" l="1"/>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V16" i="10"/>
  <c r="C16" i="11"/>
  <c r="AC16" i="7"/>
  <c r="AK16" i="5"/>
  <c r="AQ16" i="8"/>
  <c r="BI16" i="1"/>
  <c r="C15" i="8"/>
  <c r="F15" i="9"/>
  <c r="P15" i="7"/>
  <c r="AO16" i="8" l="1"/>
  <c r="E28" i="8" s="1"/>
  <c r="CM28" i="8" s="1"/>
  <c r="BJ16" i="1"/>
  <c r="Y15" i="2"/>
  <c r="X15" i="2" s="1"/>
  <c r="M28" i="2" l="1"/>
  <c r="CG28" i="8"/>
  <c r="P28" i="8" s="1"/>
  <c r="R28" i="8" s="1"/>
  <c r="DF28" i="8"/>
  <c r="G28" i="1" s="1"/>
  <c r="N28" i="8" s="1"/>
  <c r="AA16" i="8"/>
  <c r="B16" i="8" s="1"/>
  <c r="D16" i="2" s="1"/>
  <c r="E16" i="2" l="1"/>
  <c r="L16" i="2" s="1"/>
  <c r="AW16" i="8"/>
  <c r="H16" i="11"/>
  <c r="AB16" i="7"/>
  <c r="AJ16" i="7" s="1"/>
  <c r="U16" i="2"/>
  <c r="W15" i="2" s="1"/>
  <c r="C16" i="2" l="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<sst xmlns="http://schemas.openxmlformats.org/spreadsheetml/2006/main" count="3095" uniqueCount="1165">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</sst>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0 ======</a:t>
          </a:r>
        </a:p>
        <a:p>
          <a:r>
            <a:rPr lang="en-GB" sz="1100"/>
            <a:t>Construction of 50 Homes, 200 Alchemies, 30 Farms, 40 Lumber Yards, 20 Towers, 10 Diamond Mines started.</a:t>
          </a:r>
        </a:p>
        <a:p>
          <a:endParaRPr lang="en-GB" sz="1100"/>
        </a:p>
        <a:p>
          <a:r>
            <a:rPr lang="en-GB" sz="1100"/>
            <a:t>====== Protection Hour: 1  ( Local Time: 12:00:00 AM 6/7/2025 )  ( Domtime: 12:00:00 AM 6/7/2025 ) ======</a:t>
          </a:r>
        </a:p>
        <a:p>
          <a:r>
            <a:rPr lang="en-GB" sz="1100"/>
            <a:t>Exploration for 60 Plains begun at a cost of 72600 platinum and 300 draftees.</a:t>
          </a:r>
        </a:p>
        <a:p>
          <a:endParaRPr lang="en-GB" sz="1100"/>
        </a:p>
        <a:p>
          <a:r>
            <a:rPr lang="en-GB" sz="1100"/>
            <a:t>====== Protection Hour: 2  ( Local Time: 1:00:00 AM 6/7/2025 )  ( Domtime: 1:00:00 AM 6/7/2025 ) ======</a:t>
          </a:r>
        </a:p>
        <a:p>
          <a:r>
            <a:rPr lang="en-GB" sz="1100"/>
            <a:t>Exploration for 12 Plains begun at a cost of 14520 platinum and 60 draftees.</a:t>
          </a:r>
        </a:p>
        <a:p>
          <a:endParaRPr lang="en-GB" sz="1100"/>
        </a:p>
        <a:p>
          <a:r>
            <a:rPr lang="en-GB" sz="1100"/>
            <a:t>====== Protection Hour: 3  ( Local Time: 2:00:00 AM 6/7/2025 )  ( Domtime: 2:00:00 AM 6/7/2025 ) ======</a:t>
          </a:r>
        </a:p>
        <a:p>
          <a:r>
            <a:rPr lang="en-GB" sz="1100"/>
            <a:t>Your wizards successfully cast Midas Touch at a cost of 875 mana.</a:t>
          </a:r>
        </a:p>
        <a:p>
          <a:r>
            <a:rPr lang="en-GB" sz="1100"/>
            <a:t>Exploration for 12 Plains begun at a cost of 14520 platinum and 60 draftees.</a:t>
          </a:r>
        </a:p>
        <a:p>
          <a:endParaRPr lang="en-GB" sz="1100"/>
        </a:p>
        <a:p>
          <a:r>
            <a:rPr lang="en-GB" sz="1100"/>
            <a:t>====== Protection Hour: 4  ( Local Time: 3:00:00 AM 6/7/2025 )  ( Domtime: 3:00:00 AM 6/7/2025 ) ======</a:t>
          </a:r>
        </a:p>
        <a:p>
          <a:r>
            <a:rPr lang="en-GB" sz="1100"/>
            <a:t>Exploration for 12 Plains begun at a cost of 14520 platinum and 60 draftees.</a:t>
          </a:r>
        </a:p>
        <a:p>
          <a:endParaRPr lang="en-GB" sz="1100"/>
        </a:p>
        <a:p>
          <a:r>
            <a:rPr lang="en-GB" sz="1100"/>
            <a:t>====== Protection Hour: 5  ( Local Time: 4:00:00 AM 6/7/2025 )  ( Domtime: 4:00:00 AM 6/7/2025 ) ======</a:t>
          </a:r>
        </a:p>
        <a:p>
          <a:r>
            <a:rPr lang="en-GB" sz="1100"/>
            <a:t>Exploration for 13 Plains begun at a cost of 15730 platinum and 65 draftees.</a:t>
          </a:r>
        </a:p>
        <a:p>
          <a:endParaRPr lang="en-GB" sz="1100"/>
        </a:p>
        <a:p>
          <a:r>
            <a:rPr lang="en-GB" sz="1100"/>
            <a:t>====== Protection Hour: 6  ( Local Time: 5:00:00 AM 6/7/2025 )  ( Domtime: 5:00:00 AM 6/7/2025 ) ======</a:t>
          </a:r>
        </a:p>
        <a:p>
          <a:r>
            <a:rPr lang="en-GB" sz="1100"/>
            <a:t>Exploration for 12 Plains begun at a cost of 14520 platinum and 60 draftees.</a:t>
          </a:r>
        </a:p>
        <a:p>
          <a:endParaRPr lang="en-GB" sz="1100"/>
        </a:p>
        <a:p>
          <a:r>
            <a:rPr lang="en-GB" sz="1100"/>
            <a:t>====== Protection Hour: 7  ( Local Time: 6:00:00 AM 6/7/2025 )  ( Domtime: 6:00:00 AM 6/7/2025 ) ======</a:t>
          </a:r>
        </a:p>
        <a:p>
          <a:r>
            <a:rPr lang="en-GB" sz="1100"/>
            <a:t>Exploration for 18 Plains begun at a cost of 21780 platinum and 90 draftees.</a:t>
          </a:r>
        </a:p>
        <a:p>
          <a:endParaRPr lang="en-GB" sz="1100"/>
        </a:p>
        <a:p>
          <a:r>
            <a:rPr lang="en-GB" sz="1100"/>
            <a:t>====== Protection Hour: 8  ( Local Time: 7:00:00 AM 6/7/2025 )  ( Domtime: 7:00:00 AM 6/7/2025 ) ======</a:t>
          </a:r>
        </a:p>
        <a:p>
          <a:r>
            <a:rPr lang="en-GB" sz="1100"/>
            <a:t>Exploration for 12 Caverns begun at a cost of 14520 platinum and 60 draftees.</a:t>
          </a:r>
        </a:p>
        <a:p>
          <a:endParaRPr lang="en-GB" sz="1100"/>
        </a:p>
        <a:p>
          <a:r>
            <a:rPr lang="en-GB" sz="1100"/>
            <a:t>====== Protection Hour: 9  ( Local Time: 8:00:00 AM 6/7/2025 )  ( Domtime: 8:00:00 AM 6/7/2025 ) ======</a:t>
          </a:r>
        </a:p>
        <a:p>
          <a:r>
            <a:rPr lang="en-GB" sz="1100"/>
            <a:t>Exploration for 12 Caverns begun at a cost of 14520 platinum and 60 draftees.</a:t>
          </a:r>
        </a:p>
        <a:p>
          <a:endParaRPr lang="en-GB" sz="1100"/>
        </a:p>
        <a:p>
          <a:r>
            <a:rPr lang="en-GB" sz="1100"/>
            <a:t>====== Protection Hour: 10  ( Local Time: 9:00:00 AM 6/7/2025 )  ( Domtime: 9:00:00 AM 6/7/2025 ) ======</a:t>
          </a:r>
        </a:p>
        <a:p>
          <a:r>
            <a:rPr lang="en-GB" sz="1100"/>
            <a:t>Exploration for 13 Caverns begun at a cost of 15730 platinum and 65 draftees.</a:t>
          </a:r>
        </a:p>
        <a:p>
          <a:endParaRPr lang="en-GB" sz="1100"/>
        </a:p>
        <a:p>
          <a:r>
            <a:rPr lang="en-GB" sz="1100"/>
            <a:t>====== Protection Hour: 11  ( Local Time: 10:00:00 AM 6/7/2025 )  ( Domtime: 10:00:00 AM 6/7/2025 ) ======</a:t>
          </a:r>
        </a:p>
        <a:p>
          <a:r>
            <a:rPr lang="en-GB" sz="1100"/>
            <a:t>Exploration for 12 Hills begun at a cost of 14520 platinum and 60 draftees.</a:t>
          </a:r>
        </a:p>
        <a:p>
          <a:endParaRPr lang="en-GB" sz="1100"/>
        </a:p>
        <a:p>
          <a:r>
            <a:rPr lang="en-GB" sz="1100"/>
            <a:t>====== Protection Hour: 12  ( Local Time: 11:00:00 AM 6/7/2025 )  ( Domtime: 11:00:00 AM 6/7/2025 ) ======</a:t>
          </a:r>
        </a:p>
        <a:p>
          <a:r>
            <a:rPr lang="en-GB" sz="1100"/>
            <a:t>Exploration for 12 Hills begun at a cost of 14520 platinum and 60 draftees.</a:t>
          </a:r>
        </a:p>
        <a:p>
          <a:endParaRPr lang="en-GB" sz="1100"/>
        </a:p>
        <a:p>
          <a:r>
            <a:rPr lang="en-GB" sz="1100"/>
            <a:t>====== Protection Hour: 13  ( Local Time: 12:00:00 PM 6/7/2025 )  ( Domtime: 12:00:00 PM 6/7/2025 ) ======</a:t>
          </a:r>
        </a:p>
        <a:p>
          <a:r>
            <a:rPr lang="en-GB" sz="1100"/>
            <a:t>Exploration for 12 Hills begun at a cost of 17832 platinum and 60 draftees.</a:t>
          </a:r>
        </a:p>
        <a:p>
          <a:r>
            <a:rPr lang="en-GB" sz="1100"/>
            <a:t>Construction of 60 Smithies started at a cost of 63000 platinum and 7980 lumber.</a:t>
          </a:r>
        </a:p>
        <a:p>
          <a:endParaRPr lang="en-GB" sz="1100"/>
        </a:p>
        <a:p>
          <a:r>
            <a:rPr lang="en-GB" sz="1100"/>
            <a:t>====== Protection Hour: 14  ( Local Time: 1:00:00 PM 6/7/2025 )  ( Domtime: 1:00:00 PM 6/7/2025 ) ======</a:t>
          </a:r>
        </a:p>
        <a:p>
          <a:r>
            <a:rPr lang="en-GB" sz="1100"/>
            <a:t>Exploration for 21 Caverns begun at a cost of 32403 platinum and 105 draftees.</a:t>
          </a:r>
        </a:p>
        <a:p>
          <a:r>
            <a:rPr lang="en-GB" sz="1100"/>
            <a:t>Construction of 12 Smithies started at a cost of 12780 platinum and 1644 lumber.</a:t>
          </a:r>
        </a:p>
        <a:p>
          <a:endParaRPr lang="en-GB" sz="1100"/>
        </a:p>
        <a:p>
          <a:r>
            <a:rPr lang="en-GB" sz="1100"/>
            <a:t>====== Protection Hour: 15  ( Local Time: 2:00:00 PM 6/7/2025 )  ( Domtime: 2:00:00 PM 6/7/2025 ) ======</a:t>
          </a:r>
        </a:p>
        <a:p>
          <a:r>
            <a:rPr lang="en-GB" sz="1100"/>
            <a:t>Your wizards successfully cast Midas Touch at a cost of 1085 mana.</a:t>
          </a:r>
        </a:p>
        <a:p>
          <a:r>
            <a:rPr lang="en-GB" sz="1100"/>
            <a:t>Exploration for 14 Caverns begun at a cost of 22400 platinum and 70 draftees.</a:t>
          </a:r>
        </a:p>
        <a:p>
          <a:r>
            <a:rPr lang="en-GB" sz="1100"/>
            <a:t>Construction of 12 Smithies started at a cost of 12960 platinum and 1680 lumber.</a:t>
          </a:r>
        </a:p>
        <a:p>
          <a:endParaRPr lang="en-GB" sz="1100"/>
        </a:p>
        <a:p>
          <a:r>
            <a:rPr lang="en-GB" sz="1100"/>
            <a:t>====== Protection Hour: 16  ( Local Time: 3:00:00 PM 6/7/2025 )  ( Domtime: 3:00:00 PM 6/7/2025 ) ======</a:t>
          </a:r>
        </a:p>
        <a:p>
          <a:r>
            <a:rPr lang="en-GB" sz="1100"/>
            <a:t>Exploration for 14 Caverns begun at a cost of 23212 platinum and 70 draftees.</a:t>
          </a:r>
        </a:p>
        <a:p>
          <a:r>
            <a:rPr lang="en-GB" sz="1100"/>
            <a:t>Construction of 12 Smithies started at a cost of 13140 platinum and 1716 lumber.</a:t>
          </a:r>
        </a:p>
        <a:p>
          <a:endParaRPr lang="en-GB" sz="1100"/>
        </a:p>
        <a:p>
          <a:r>
            <a:rPr lang="en-GB" sz="1100"/>
            <a:t>====== Protection Hour: 17  ( Local Time: 4:00:00 PM 6/7/2025 )  ( Domtime: 4:00:00 PM 6/7/2025 ) ======</a:t>
          </a:r>
        </a:p>
        <a:p>
          <a:r>
            <a:rPr lang="en-GB" sz="1100"/>
            <a:t>Exploration for 12 Caverns begun at a cost of 20652 platinum and 72 draftees.</a:t>
          </a:r>
        </a:p>
        <a:p>
          <a:r>
            <a:rPr lang="en-GB" sz="1100"/>
            <a:t>Construction of 13 Smithies started at a cost of 14443 platinum and 1911 lumber.</a:t>
          </a:r>
        </a:p>
        <a:p>
          <a:endParaRPr lang="en-GB" sz="1100"/>
        </a:p>
        <a:p>
          <a:r>
            <a:rPr lang="en-GB" sz="1100"/>
            <a:t>====== Protection Hour: 18  ( Local Time: 5:00:00 PM 6/7/2025 )  ( Domtime: 5:00:00 PM 6/7/2025 ) ======</a:t>
          </a:r>
        </a:p>
        <a:p>
          <a:r>
            <a:rPr lang="en-GB" sz="1100"/>
            <a:t>Exploration for 12 Caverns begun at a cost of 21360 platinum and 72 draftees.</a:t>
          </a:r>
        </a:p>
        <a:p>
          <a:r>
            <a:rPr lang="en-GB" sz="1100"/>
            <a:t>Construction of 12 Smithies started at a cost of 13512 platinum and 1800 lumber.</a:t>
          </a:r>
        </a:p>
        <a:p>
          <a:endParaRPr lang="en-GB" sz="1100"/>
        </a:p>
        <a:p>
          <a:r>
            <a:rPr lang="en-GB" sz="1100"/>
            <a:t>====== Protection Hour: 19  ( Local Time: 6:00:00 PM 6/7/2025 )  ( Domtime: 6:00:00 PM 6/7/2025 ) ======</a:t>
          </a:r>
        </a:p>
        <a:p>
          <a:r>
            <a:rPr lang="en-GB" sz="1100"/>
            <a:t>Exploration for 13 Hills begun at a cost of 24297 platinum and 78 draftees.</a:t>
          </a:r>
        </a:p>
        <a:p>
          <a:r>
            <a:rPr lang="en-GB" sz="1100"/>
            <a:t>Construction of 13 Farms, 5 Smithies started at a cost of 20682 platinum and 2808 lumber.</a:t>
          </a:r>
        </a:p>
        <a:p>
          <a:endParaRPr lang="en-GB" sz="1100"/>
        </a:p>
        <a:p>
          <a:r>
            <a:rPr lang="en-GB" sz="1100"/>
            <a:t>====== Protection Hour: 20  ( Local Time: 7:00:00 PM 6/7/2025 )  ( Domtime: 7:00:00 PM 6/7/2025 ) ======</a:t>
          </a:r>
        </a:p>
        <a:p>
          <a:r>
            <a:rPr lang="en-GB" sz="1100"/>
            <a:t>Exploration for 13 Hills begun at a cost of 25077 platinum and 78 draftees.</a:t>
          </a:r>
        </a:p>
        <a:p>
          <a:r>
            <a:rPr lang="en-GB" sz="1100"/>
            <a:t>Construction of 12 Diamond Mines started at a cost of 13968 platinum and 1908 lumber.</a:t>
          </a:r>
        </a:p>
        <a:p>
          <a:endParaRPr lang="en-GB" sz="1100"/>
        </a:p>
        <a:p>
          <a:r>
            <a:rPr lang="en-GB" sz="1100"/>
            <a:t>====== Protection Hour: 21  ( Local Time: 8:00:00 PM 6/7/2025 )  ( Domtime: 8:00:00 PM 6/7/2025 ) ======</a:t>
          </a:r>
        </a:p>
        <a:p>
          <a:r>
            <a:rPr lang="en-GB" sz="1100"/>
            <a:t>Exploration for 13 Hills begun at a cost of 25857 platinum and 78 draftees.</a:t>
          </a:r>
        </a:p>
        <a:p>
          <a:r>
            <a:rPr lang="en-GB" sz="1100"/>
            <a:t>Construction of 12 Diamond Mines started at a cost of 14148 platinum and 1944 lumber.</a:t>
          </a:r>
        </a:p>
        <a:p>
          <a:endParaRPr lang="en-GB" sz="1100"/>
        </a:p>
        <a:p>
          <a:r>
            <a:rPr lang="en-GB" sz="1100"/>
            <a:t>====== Protection Hour: 22  ( Local Time: 9:00:00 PM 6/7/2025 )  ( Domtime: 9:00:00 PM 6/7/2025 ) ======</a:t>
          </a:r>
        </a:p>
        <a:p>
          <a:r>
            <a:rPr lang="en-GB" sz="1100"/>
            <a:t>Exploration for 13 Hills begun at a cost of 26715 platinum and 78 draftees.</a:t>
          </a:r>
        </a:p>
        <a:p>
          <a:r>
            <a:rPr lang="en-GB" sz="1100"/>
            <a:t>Construction of 13 Diamond Mines started at a cost of 15535 platinum and 2158 lumber.</a:t>
          </a:r>
        </a:p>
        <a:p>
          <a:endParaRPr lang="en-GB" sz="1100"/>
        </a:p>
        <a:p>
          <a:r>
            <a:rPr lang="en-GB" sz="1100"/>
            <a:t>====== Protection Hour: 23  ( Local Time: 10:00:00 PM 6/7/2025 )  ( Domtime: 10:00:00 PM 6/7/2025 ) ======</a:t>
          </a:r>
        </a:p>
        <a:p>
          <a:r>
            <a:rPr lang="en-GB" sz="1100"/>
            <a:t>Exploration for 13 Hills begun at a cost of 27508 platinum and 78 draftees.</a:t>
          </a:r>
        </a:p>
        <a:p>
          <a:r>
            <a:rPr lang="en-GB" sz="1100"/>
            <a:t>Construction of 12 Guard Towers started at a cost of 14520 platinum and 2040 lumber.</a:t>
          </a:r>
        </a:p>
        <a:p>
          <a:endParaRPr lang="en-GB" sz="1100"/>
        </a:p>
        <a:p>
          <a:r>
            <a:rPr lang="en-GB" sz="1100"/>
            <a:t>====== Protection Hour: 24  ( Local Time: 11:00:00 PM 6/7/2025 )  ( Domtime: 11:00:00 PM 6/7/2025 ) ======</a:t>
          </a:r>
        </a:p>
        <a:p>
          <a:r>
            <a:rPr lang="en-GB" sz="1100"/>
            <a:t>You have been awarded with 33720 platinum.</a:t>
          </a:r>
        </a:p>
        <a:p>
          <a:r>
            <a:rPr lang="en-GB" sz="1100"/>
            <a:t>Exploration for 7 Hills begun at a cost of 15239 platinum and 42 draftees.</a:t>
          </a:r>
        </a:p>
        <a:p>
          <a:r>
            <a:rPr lang="en-GB" sz="1100"/>
            <a:t>You have been awarded with 20 Cavern.</a:t>
          </a:r>
        </a:p>
        <a:p>
          <a:r>
            <a:rPr lang="en-GB" sz="1100"/>
            <a:t>Construction of 20 Homes, 12 Guard Towers started at a cost of 39700 platinum and 5656 lumber.</a:t>
          </a:r>
        </a:p>
        <a:p>
          <a:endParaRPr lang="en-GB" sz="1100"/>
        </a:p>
        <a:p>
          <a:r>
            <a:rPr lang="en-GB" sz="1100"/>
            <a:t>====== Protection Hour: 25  ( Local Time: 12:00:00 AM 6/8/2025 )  ( Domtime: 12:00:00 AM 6/8/2025 ) ======</a:t>
          </a:r>
        </a:p>
        <a:p>
          <a:r>
            <a:rPr lang="en-GB" sz="1100"/>
            <a:t>You have been awarded with 20 Cavern.</a:t>
          </a:r>
        </a:p>
        <a:p>
          <a:r>
            <a:rPr lang="en-GB" sz="1100"/>
            <a:t>Construction of 20 Homes, 12 Guard Towers started at a cost of 40980 platinum and 5944 lumber.</a:t>
          </a:r>
        </a:p>
        <a:p>
          <a:endParaRPr lang="en-GB" sz="1100"/>
        </a:p>
        <a:p>
          <a:r>
            <a:rPr lang="en-GB" sz="1100"/>
            <a:t>====== Protection Hour: 26  ( Local Time: 1:00:00 AM 6/8/2025 )  ( Domtime: 1:00:00 AM 6/8/2025 ) ======</a:t>
          </a:r>
        </a:p>
        <a:p>
          <a:r>
            <a:rPr lang="en-GB" sz="1100"/>
            <a:t>Construction of 21 Homes started at a cost of 27636 platinum and 4074 lumber.</a:t>
          </a:r>
        </a:p>
        <a:p>
          <a:endParaRPr lang="en-GB" sz="1100"/>
        </a:p>
        <a:p>
          <a:r>
            <a:rPr lang="en-GB" sz="1100"/>
            <a:t>====== Protection Hour: 27  ( Local Time: 2:00:00 AM 6/8/2025 )  ( Domtime: 2:00:00 AM 6/8/2025 ) ======</a:t>
          </a:r>
        </a:p>
        <a:p>
          <a:r>
            <a:rPr lang="en-GB" sz="1100"/>
            <a:t>Your wizards successfully cast Midas Touch at a cost of 1593 mana.</a:t>
          </a:r>
        </a:p>
        <a:p>
          <a:r>
            <a:rPr lang="en-GB" sz="1100"/>
            <a:t>Construction of 14 Homes started at a cost of 18676 platinum and 2772 lumber.</a:t>
          </a:r>
        </a:p>
        <a:p>
          <a:endParaRPr lang="en-GB" sz="1100"/>
        </a:p>
        <a:p>
          <a:r>
            <a:rPr lang="en-GB" sz="1100"/>
            <a:t>====== Protection Hour: 28  ( Local Time: 3:00:00 AM 6/8/2025 )  ( Domtime: 3:00:00 AM 6/8/2025 ) ======</a:t>
          </a:r>
        </a:p>
        <a:p>
          <a:r>
            <a:rPr lang="en-GB" sz="1100"/>
            <a:t>Construction of 14 Diamond Mines started at a cost of 18914 platinum and 2828 lumber.</a:t>
          </a:r>
        </a:p>
        <a:p>
          <a:endParaRPr lang="en-GB" sz="1100"/>
        </a:p>
        <a:p>
          <a:r>
            <a:rPr lang="en-GB" sz="1100"/>
            <a:t>====== Protection Hour: 29  ( Local Time: 4:00:00 AM 6/8/2025 )  ( Domtime: 4:00:00 AM 6/8/2025 ) ======</a:t>
          </a:r>
        </a:p>
        <a:p>
          <a:r>
            <a:rPr lang="en-GB" sz="1100"/>
            <a:t>Construction of 12 Diamond Mines started at a cost of 16392 platinum and 2460 lumber.</a:t>
          </a:r>
        </a:p>
        <a:p>
          <a:endParaRPr lang="en-GB" sz="1100"/>
        </a:p>
        <a:p>
          <a:r>
            <a:rPr lang="en-GB" sz="1100"/>
            <a:t>====== Protection Hour: 30  ( Local Time: 5:00:00 AM 6/8/2025 )  ( Domtime: 5:00:00 AM 6/8/2025 ) ======</a:t>
          </a:r>
        </a:p>
        <a:p>
          <a:r>
            <a:rPr lang="en-GB" sz="1100"/>
            <a:t>Construction of 12 Diamond Mines started at a cost of 16572 platinum and 2508 lumber.</a:t>
          </a:r>
        </a:p>
        <a:p>
          <a:endParaRPr lang="en-GB" sz="1100"/>
        </a:p>
        <a:p>
          <a:r>
            <a:rPr lang="en-GB" sz="1100"/>
            <a:t>====== Protection Hour: 31  ( Local Time: 6:00:00 AM 6/8/2025 )  ( Domtime: 6:00:00 AM 6/8/2025 ) ======</a:t>
          </a:r>
        </a:p>
        <a:p>
          <a:r>
            <a:rPr lang="en-GB" sz="1100"/>
            <a:t>Construction of 13 Guard Towers started at a cost of 18174 platinum and 2756 lumber.</a:t>
          </a:r>
        </a:p>
        <a:p>
          <a:endParaRPr lang="en-GB" sz="1100"/>
        </a:p>
        <a:p>
          <a:r>
            <a:rPr lang="en-GB" sz="1100"/>
            <a:t>====== Protection Hour: 32  ( Local Time: 7:00:00 AM 6/8/2025 )  ( Domtime: 7:00:00 AM 6/8/2025 ) ======</a:t>
          </a:r>
        </a:p>
        <a:p>
          <a:r>
            <a:rPr lang="en-GB" sz="1100"/>
            <a:t>Construction of 13 Guard Towers started at a cost of 18382 platinum and 2808 lumber.</a:t>
          </a:r>
        </a:p>
        <a:p>
          <a:endParaRPr lang="en-GB" sz="1100"/>
        </a:p>
        <a:p>
          <a:r>
            <a:rPr lang="en-GB" sz="1100"/>
            <a:t>====== Protection Hour: 33  ( Local Time: 8:00:00 AM 6/8/2025 )  ( Domtime: 8:00:00 AM 6/8/2025 ) ======</a:t>
          </a:r>
        </a:p>
        <a:p>
          <a:r>
            <a:rPr lang="en-GB" sz="1100"/>
            <a:t>Construction of 13 Guard Towers started at a cost of 18590 platinum and 2860 lumber.</a:t>
          </a:r>
        </a:p>
        <a:p>
          <a:endParaRPr lang="en-GB" sz="1100"/>
        </a:p>
        <a:p>
          <a:r>
            <a:rPr lang="en-GB" sz="1100"/>
            <a:t>====== Protection Hour: 34  ( Local Time: 9:00:00 AM 6/8/2025 )  ( Domtime: 9:00:00 AM 6/8/2025 ) ======</a:t>
          </a:r>
        </a:p>
        <a:p>
          <a:r>
            <a:rPr lang="en-GB" sz="1100"/>
            <a:t>Construction of 13 Guard Towers started at a cost of 18798 platinum and 2899 lumber.</a:t>
          </a:r>
        </a:p>
        <a:p>
          <a:endParaRPr lang="en-GB" sz="1100"/>
        </a:p>
        <a:p>
          <a:r>
            <a:rPr lang="en-GB" sz="1100"/>
            <a:t>====== Protection Hour: 35  ( Local Time: 10:00:00 AM 6/8/2025 )  ( Domtime: 10:00:00 AM 6/8/2025 ) ======</a:t>
          </a:r>
        </a:p>
        <a:p>
          <a:r>
            <a:rPr lang="en-GB" sz="1100"/>
            <a:t>Construction of 13 Guard Towers started at a cost of 19019 platinum and 2951 lumber.</a:t>
          </a:r>
        </a:p>
        <a:p>
          <a:endParaRPr lang="en-GB" sz="1100"/>
        </a:p>
        <a:p>
          <a:r>
            <a:rPr lang="en-GB" sz="1100"/>
            <a:t>====== Protection Hour: 36  ( Local Time: 11:00:00 AM 6/8/2025 )  ( Domtime: 11:00:00 AM 6/8/2025 ) ======</a:t>
          </a:r>
        </a:p>
        <a:p>
          <a:r>
            <a:rPr lang="en-GB" sz="1100"/>
            <a:t>Construction of 7 Guard Towers started at a cost of 10297 platinum and 1603 lumber.</a:t>
          </a:r>
        </a:p>
        <a:p>
          <a:endParaRPr lang="en-GB" sz="1100"/>
        </a:p>
        <a:p>
          <a:r>
            <a:rPr lang="en-GB" sz="1100"/>
            <a:t>====== Protection Hour: 37  ( Local Time: 12:00:00 PM 6/8/2025 )  ( Domtime: 12:00:00 PM 6/8/2025 ) ======</a:t>
          </a:r>
        </a:p>
        <a:p>
          <a:r>
            <a:rPr lang="en-GB" sz="1100"/>
            <a:t>You have been awarded with 43444 platinum.</a:t>
          </a:r>
        </a:p>
        <a:p>
          <a:endParaRPr lang="en-GB" sz="1100"/>
        </a:p>
        <a:p>
          <a:r>
            <a:rPr lang="en-GB" sz="1100"/>
            <a:t>====== Protection Hour: 39  ( Local Time: 2:00:00 PM 6/8/2025 )  ( Domtime: 2:00:00 PM 6/8/2025 ) ======</a:t>
          </a:r>
        </a:p>
        <a:p>
          <a:r>
            <a:rPr lang="en-GB" sz="1100"/>
            <a:t>Your wizards successfully cast Midas Touch at a cost of 1868 mana.</a:t>
          </a:r>
        </a:p>
        <a:p>
          <a:endParaRPr lang="en-GB" sz="1100"/>
        </a:p>
        <a:p>
          <a:r>
            <a:rPr lang="en-GB" sz="1100"/>
            <a:t>====== Protection Hour: 40  ( Local Time: 3:00:00 PM 6/8/2025 )  ( Domtime: 3:00:00 PM 6/8/2025 ) ======</a:t>
          </a:r>
        </a:p>
        <a:p>
          <a:r>
            <a:rPr lang="en-GB" sz="1100"/>
            <a:t>Training of 1614 Ratman begun at a cost of 267924 platinum, 0 ore, 1614 draftees, 0 spies, and 0 wizards.</a:t>
          </a:r>
        </a:p>
        <a:p>
          <a:endParaRPr lang="en-GB" sz="1100"/>
        </a:p>
        <a:p>
          <a:r>
            <a:rPr lang="en-GB" sz="1100"/>
            <a:t>====== Protection Hour: 49  ( Local Time: 12:00:00 AM 6/9/2025 )  ( Domtime: 12:00:00 AM 6/9/2025 ) ======</a:t>
          </a:r>
        </a:p>
        <a:p>
          <a:r>
            <a:rPr lang="en-GB" sz="1100"/>
            <a:t>Your wizards successfully cast Ares Call at a cost of 1868 mana.</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1036</v>
      </c>
      <c r="N1" s="497"/>
      <c r="O1" s="498"/>
    </row>
    <row r="2" spans="1:15" s="44" customFormat="1" ht="12.75" customHeight="1" x14ac:dyDescent="0.2">
      <c r="A2" s="525" t="s">
        <v>1073</v>
      </c>
      <c r="B2" s="526"/>
      <c r="C2" s="526"/>
      <c r="D2" s="526"/>
      <c r="E2" s="526"/>
      <c r="F2" s="526"/>
      <c r="G2" s="526"/>
      <c r="H2" s="526"/>
      <c r="I2" s="526"/>
      <c r="J2" s="526"/>
      <c r="K2" s="526"/>
      <c r="L2" s="527"/>
      <c r="M2" s="513" t="s">
        <v>1104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1143</v>
      </c>
      <c r="K8" s="500"/>
      <c r="L8" s="501"/>
      <c r="M8" s="516"/>
      <c r="N8" s="517"/>
      <c r="O8" s="518"/>
    </row>
    <row r="9" spans="1:15" s="44" customFormat="1" ht="12.75" customHeight="1" x14ac:dyDescent="0.2">
      <c r="A9" s="494" t="s">
        <v>1159</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769</v>
      </c>
      <c r="F14" s="44"/>
      <c r="G14" s="44"/>
      <c r="K14" s="44" t="s">
        <v>1157</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45869.42835185185</v>
      </c>
      <c r="H16" s="45" t="s">
        <v>163</v>
      </c>
      <c r="I16" s="54">
        <f>INDEX(TblRaces[[Max population]:[Explore Cost]],MATCH(race,TblRaces[Race],0),MATCH(Table4[[#This Row],[Race Bonuses]],TblRaces[[#Headers],[Max population]:[Explore Cost]],0))</f>
        <v>0</v>
      </c>
      <c r="K16" s="45" t="s">
        <v>170</v>
      </c>
      <c r="L16" s="478">
        <v>0</v>
      </c>
      <c r="M16" s="482" t="s">
        <v>1160</v>
      </c>
      <c r="O16" s="51"/>
    </row>
    <row r="17" spans="1:15" s="44" customFormat="1" ht="12.75" customHeight="1" thickBot="1" x14ac:dyDescent="0.25">
      <c r="A17" s="45" t="s">
        <v>319</v>
      </c>
      <c r="B17" s="55">
        <f ca="1">TODAY()</f>
        <v>45869</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1161</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1162</v>
      </c>
      <c r="O18" s="51"/>
    </row>
    <row r="19" spans="1:15" s="44" customFormat="1" x14ac:dyDescent="0.2">
      <c r="H19" s="45" t="s">
        <v>107</v>
      </c>
      <c r="I19" s="54">
        <f>INDEX(TblRaces[[Max population]:[Explore Cost]],MATCH(race,TblRaces[Race],0),MATCH(Table4[[#This Row],[Race Bonuses]],TblRaces[[#Headers],[Max population]:[Explore Cost]],0))</f>
        <v>0.05</v>
      </c>
      <c r="J19" s="49"/>
      <c r="K19" s="45" t="s">
        <v>1154</v>
      </c>
      <c r="L19" s="476">
        <v>0</v>
      </c>
      <c r="M19" s="481" t="s">
        <v>1163</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1150</v>
      </c>
      <c r="L20" s="476">
        <v>0</v>
      </c>
      <c r="M20" s="481" t="s">
        <v>1164</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1151</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1148</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1147</v>
      </c>
      <c r="L26" s="477">
        <v>0</v>
      </c>
      <c r="M26" s="468"/>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1149</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1153</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1155</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1156</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1146</v>
      </c>
      <c r="L32" s="476">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1152</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1145</v>
      </c>
      <c r="B49" s="415">
        <f ca="1">Military!J52</f>
        <v>0</v>
      </c>
      <c r="C49" s="44"/>
      <c r="D49" s="5" t="s">
        <v>252</v>
      </c>
      <c r="E49" s="57" t="s">
        <v>353</v>
      </c>
      <c r="F49" s="45" t="s">
        <v>1009</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TblPop[[#This Row],[Net max]]-300</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45815.083333333328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45815.124999999993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45815.166666666657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45815.208333333321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45815.249999999985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45815.29166666665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45815.333333333314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45815.374999999978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45815.416666666642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45815.458333333307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45815.541666666635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45815.583333333299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45815.624999999964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45815.666666666628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45815.708333333292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45815.749999999956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45815.791666666621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45815.833333333285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45815.874999999949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45815.916666666613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45815.958333333278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45816.499999999913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MAX(3750,_xlfn.CEILING.MATH(TblProd[[#This Row],[Land]]*2.5+OFFSET(TblTech[[#This Row],[Sum of tech]],-1,0)*150))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Demonic Pact]]&gt;0,demonic_pact_food_cons,0))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45816.999999999884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Demonic Pact]]&gt;0,demonic_pact_food_cons,0))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Row],[Far]]-TblConstr[[#This Row],[Dest Farm]]</f>
        <v>30</v>
      </c>
      <c r="BB4" s="389">
        <f>start_smithies-TblConstr[[#This Row],[Dest Smi]]</f>
        <v>0</v>
      </c>
      <c r="BC4" s="389">
        <f>start_masons-TblConstr[[#This Row],[Dest Mas]]</f>
        <v>0</v>
      </c>
      <c r="BD4" s="390">
        <f>start_ly+TblConstr[[#This Row],[Ly]]-TblConstr[[#This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45816.499999999913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45816.499999999913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45816.999999999884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45816.999999999884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BD4 BA4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45816.499999999913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45816.999999999884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ROUNDUP(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ROUNDUP(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ROUNDUP(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ROUNDUP(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ROUNDUP(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ROUNDUP(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ROUNDUP(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ROUNDUP(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ROUNDUP(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ROUNDUP(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ROUNDUP(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ROUNDUP(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ROUNDUP(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ROUNDUP(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ROUNDUP(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ROUNDUP(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ROUNDUP(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ROUNDUP(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ROUNDUP(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ROUNDUP(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ROUNDUP(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ROUNDUP(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ROUNDUP(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ROUNDUP(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ROUNDUP(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ROUNDUP(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ROUNDUP(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ROUNDUP(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ROUNDUP(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ROUNDUP(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ROUNDUP(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ROUNDUP(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ROUNDUP(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ROUNDUP(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ROUNDUP(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ROUNDUP(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45816.499999999913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ROUNDUP(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ROUNDUP(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ROUNDUP(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ROUNDUP(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ROUNDUP(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ROUNDUP(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ROUNDUP(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ROUNDUP(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ROUNDUP(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ROUNDUP(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ROUNDUP(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ROUNDUP(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45816.999999999884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ROUNDUP(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ROUNDUP(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ROUNDUP(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ROUNDUP(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ROUNDUP(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ROUNDUP(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ROUNDUP(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ROUNDUP(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ROUNDUP(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ROUNDUP(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ROUNDUP(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ROUNDUP(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ROUNDUP(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ROUNDUP(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ROUNDUP(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ROUNDUP(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ROUNDUP(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ROUNDUP(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ROUNDUP(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ROUNDUP(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ROUNDUP(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ROUNDUP(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ROUNDUP(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ROUNDUP(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ROUNDUP(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ROUNDUP(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ROUNDUP(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ROUNDUP(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ROUNDUP(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ROUNDUP(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ROUNDUP(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ROUNDUP(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ROUNDUP(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ROUNDUP(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ROUNDUP(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ROUNDUP(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ROUNDUP(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ROUNDUP(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ROUNDUP(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ROUNDUP(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ROUNDUP(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ROUNDUP(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ROUNDUP(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ROUNDUP(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ROUNDUP(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ROUNDUP(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ROUNDUP(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ROUNDUP(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ROUNDUP(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ROUNDUP(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ROUNDUP(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ROUNDUP(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ROUNDUP(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ROUNDUP(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ROUNDUP(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ROUNDUP(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ROUNDUP(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ROUNDUP(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ROUNDUP(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ROUNDUP(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ROUNDUP(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ROUNDUP(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ROUNDUP(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ROUNDUP(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ROUNDUP(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ROUNDUP(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ROUNDUP(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ROUNDUP(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ROUNDUP(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ROUNDUP(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ROUNDUP(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ROUNDUP(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ROUNDUP(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ROUNDUP(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ROUNDUP(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ROUNDUP(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ROUNDUP(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ROUNDUP(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ROUNDUP(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ROUNDUP(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ROUNDUP(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ROUNDUP(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ROUNDUP(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ROUNDUP(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ROUNDUP(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1144</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45816.499999999913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45816.499999999913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Demonic Pact]]&gt;0,MIN(TblMili[[#This Row],[Unit 1]],TblMili[[#This Row],[Unit 4]])*demonic_pact_oppair,0)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45816.999999999884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45816.999999999884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Demonic Pact]]&gt;0,MIN(TblMili[[#This Row],[Unit 1]],TblMili[[#This Row],[Unit 4]])*demonic_pact_oppair,0)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Demonic Pact]]&gt;0,MIN(TblMili[[#This Row],[Unit 1]],TblMili[[#This Row],[Unit 4]])*demonic_pact_oppair,0)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45816.499999999913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45816.999999999884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45817.999999999825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45816.499999999913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45816.499999999913</v>
      </c>
      <c r="BZ40" s="294">
        <f ca="1">OFFSET(TblImps[[#This Row],[Servertime]],-1,0)+1/24</f>
        <v>45816.499999999913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45816.999999999884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45816.999999999884</v>
      </c>
      <c r="BZ52" s="464">
        <f ca="1">OFFSET(TblImps[[#This Row],[Servertime]],-1,0)+1/24</f>
        <v>45816.999999999884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45817.999999999825</v>
      </c>
      <c r="BZ76" s="461">
        <f ca="1">OFFSET(TblImps[[#This Row],[Servertime]],-1,0)+1/24</f>
        <v>45817.999999999825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election activeCell="A26" sqref="A26"/>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HLOOKUP(1,E33:J37,2)</f>
        <v>1300</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1158</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2025-07-31T14:17:08Z</dcterms:modified>
</cp:coreProperties>
</file>