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5AE217D-4F3B-46C7-B846-C65AD5AD8532}" xr6:coauthVersionLast="47" xr6:coauthVersionMax="47" xr10:uidLastSave="{00000000-0000-0000-0000-000000000000}"/>
  <bookViews>
    <workbookView xWindow="1560" yWindow="1560" windowWidth="16200" windowHeight="1477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AD136" i="1" l="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26" i="6" l="1"/>
  <c r="A30"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AD4" i="1"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D5" i="1"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AD6" i="1"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AD7" i="1"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D8" i="1"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D9" i="1"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D10" i="1" s="1"/>
  <c r="AG7" i="9"/>
  <c r="AF7" i="9"/>
  <c r="AJ7" i="9"/>
  <c r="AD7" i="9"/>
  <c r="AY12" i="5" l="1" a="1"/>
  <c r="AY12" i="5" s="1"/>
  <c r="BL12" i="5" a="1"/>
  <c r="BL12" i="5" s="1"/>
  <c r="AD11" i="1"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D12" i="1" s="1"/>
  <c r="AG9" i="9"/>
  <c r="J4" i="2"/>
  <c r="AF9" i="9"/>
  <c r="AJ9" i="9"/>
  <c r="AD9" i="9"/>
  <c r="AC4" i="1"/>
  <c r="AB4" i="1"/>
  <c r="AY14" i="5" l="1" a="1"/>
  <c r="AY14" i="5" s="1"/>
  <c r="O7" i="1"/>
  <c r="BL14" i="5" a="1"/>
  <c r="BL14" i="5" s="1"/>
  <c r="AD13" i="1"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AD14" i="1"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AD15" i="1"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5" i="6"/>
  <c r="I36" i="4"/>
  <c r="I37" i="4"/>
  <c r="A36" i="6"/>
  <c r="I8" i="12"/>
  <c r="J7" i="12"/>
  <c r="F1" i="14"/>
  <c r="V4" i="2" l="1"/>
  <c r="N7" i="2"/>
  <c r="AY17" i="5" a="1"/>
  <c r="AY17" i="5" s="1"/>
  <c r="O10" i="1"/>
  <c r="BL17" i="5" a="1"/>
  <c r="BL17" i="5" s="1"/>
  <c r="AD16" i="1"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7" i="6"/>
  <c r="I38" i="4"/>
  <c r="CH18" i="8"/>
  <c r="CH19" i="8"/>
  <c r="J8" i="12"/>
  <c r="I9" i="12"/>
  <c r="V5" i="2" l="1"/>
  <c r="AY18" i="5" a="1"/>
  <c r="AY18" i="5" s="1"/>
  <c r="O11" i="1"/>
  <c r="BP6" i="5" a="1"/>
  <c r="BP6" i="5" s="1"/>
  <c r="BL18" i="5" a="1"/>
  <c r="BL18" i="5" s="1"/>
  <c r="AD17" i="1"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8" i="6"/>
  <c r="CH20" i="8"/>
  <c r="CH21" i="8"/>
  <c r="I39" i="4"/>
  <c r="I10" i="12"/>
  <c r="J9" i="12"/>
  <c r="E18" i="4"/>
  <c r="V6" i="2" l="1"/>
  <c r="AV4" i="5"/>
  <c r="BP7" i="5" a="1"/>
  <c r="BP7" i="5" s="1"/>
  <c r="AY19" i="5" a="1"/>
  <c r="AY19" i="5" s="1"/>
  <c r="O12" i="1"/>
  <c r="BL19" i="5" a="1"/>
  <c r="BL19" i="5" s="1"/>
  <c r="AD18" i="1" s="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D19" i="1"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G16" i="9"/>
  <c r="F6" i="5"/>
  <c r="AW6" i="5" s="1"/>
  <c r="CZ7" i="5"/>
  <c r="J6" i="2"/>
  <c r="AB7" i="1"/>
  <c r="DI7" i="5"/>
  <c r="DA7" i="5"/>
  <c r="AC6" i="1"/>
  <c r="DA6" i="5"/>
  <c r="DG6" i="5" s="1" a="1"/>
  <c r="DG6" i="5" s="1"/>
  <c r="AF16" i="9"/>
  <c r="AJ16" i="9"/>
  <c r="AD16" i="9"/>
  <c r="B7" i="5"/>
  <c r="BS5" i="8"/>
  <c r="CO4" i="8"/>
  <c r="CP4" i="8" s="1"/>
  <c r="S9" i="2"/>
  <c r="P10" i="2"/>
  <c r="N10" i="2"/>
  <c r="R10" i="2"/>
  <c r="Q9" i="2"/>
  <c r="J11" i="10"/>
  <c r="D9" i="12"/>
  <c r="F8" i="12"/>
  <c r="E8" i="12" s="1"/>
  <c r="O11" i="2"/>
  <c r="M10" i="2"/>
  <c r="M4" i="1"/>
  <c r="F4" i="11" s="1"/>
  <c r="I12" i="12"/>
  <c r="J11" i="12"/>
  <c r="V8" i="2" l="1"/>
  <c r="O4" i="8"/>
  <c r="R4" i="8"/>
  <c r="CJ4" i="8"/>
  <c r="CN4" i="8" s="1"/>
  <c r="AO5" i="5"/>
  <c r="AV6" i="5"/>
  <c r="BP9" i="5" a="1"/>
  <c r="BP9" i="5" s="1"/>
  <c r="AY21" i="5" a="1"/>
  <c r="AY21" i="5" s="1"/>
  <c r="BO5" i="8"/>
  <c r="AG5" i="7"/>
  <c r="AI5" i="7" s="1"/>
  <c r="AG4" i="7"/>
  <c r="AI4" i="7" s="1"/>
  <c r="Z4" i="8" s="1"/>
  <c r="B4" i="8" s="1"/>
  <c r="D4" i="2" s="1"/>
  <c r="O14" i="1"/>
  <c r="BL21" i="5" a="1"/>
  <c r="BL21" i="5" s="1"/>
  <c r="AD20" i="1"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AD21" i="1"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AD22" i="1"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AD23" i="1"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AD24" i="1"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AD25" i="1"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AD26" i="1"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V15" i="2" l="1"/>
  <c r="CD12" i="8"/>
  <c r="CT12" i="8" s="1"/>
  <c r="CU12" i="8" s="1"/>
  <c r="CL10" i="8"/>
  <c r="CQ10" i="8"/>
  <c r="CR10" i="8" s="1"/>
  <c r="O10" i="8"/>
  <c r="F20" i="8"/>
  <c r="AO12" i="5"/>
  <c r="AV13" i="5"/>
  <c r="AY28" i="5" a="1"/>
  <c r="AY28" i="5" s="1"/>
  <c r="BP16" i="5" a="1"/>
  <c r="BP16" i="5" s="1"/>
  <c r="B13" i="9"/>
  <c r="X13" i="9" s="1"/>
  <c r="O21" i="1"/>
  <c r="BL28" i="5" a="1"/>
  <c r="BL28" i="5" s="1"/>
  <c r="AD27" i="1"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AD28" i="1"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AD29" i="1"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AD30" i="1"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AD31" i="1"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c r="G15" i="1" s="1"/>
  <c r="M15" i="8" s="1"/>
  <c r="F25" i="8"/>
  <c r="AO17" i="5"/>
  <c r="AV18" i="5"/>
  <c r="BP21" i="5" a="1"/>
  <c r="BP21" i="5" s="1"/>
  <c r="AY33" i="5" a="1"/>
  <c r="AY33" i="5" s="1"/>
  <c r="AI18" i="5"/>
  <c r="AG16" i="7"/>
  <c r="AI16" i="7" s="1"/>
  <c r="O26" i="1"/>
  <c r="BL33" i="5" a="1"/>
  <c r="BL33" i="5" s="1"/>
  <c r="AD32" i="1"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AD33" i="1"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AD34" i="1"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AD35" i="1"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AD36" i="1"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AD37" i="1"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AD38" i="1"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AD39" i="1"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AD40" i="1"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AD41" i="1"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AD42" i="1"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V31" i="2" l="1"/>
  <c r="O27" i="8"/>
  <c r="F36" i="8"/>
  <c r="AO28" i="5"/>
  <c r="AV29" i="5"/>
  <c r="AY44" i="5" a="1"/>
  <c r="AY44" i="5" s="1"/>
  <c r="BP32" i="5" a="1"/>
  <c r="BP32" i="5" s="1"/>
  <c r="DA29" i="8"/>
  <c r="DB29" i="8" s="1"/>
  <c r="AG27" i="7"/>
  <c r="AI27" i="7" s="1"/>
  <c r="O37" i="1"/>
  <c r="BL44" i="5" a="1"/>
  <c r="BL44" i="5" s="1"/>
  <c r="AD43" i="1"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AD44" i="1"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AD45" i="1"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O30" i="8"/>
  <c r="CJ30" i="8"/>
  <c r="CN30" i="8" s="1"/>
  <c r="F39" i="8"/>
  <c r="AO31" i="5"/>
  <c r="AV32" i="5"/>
  <c r="BP35" i="5" a="1"/>
  <c r="BP35" i="5" s="1"/>
  <c r="AY47" i="5" a="1"/>
  <c r="AY47" i="5" s="1"/>
  <c r="BD32" i="8"/>
  <c r="BP32" i="8" s="1"/>
  <c r="AG30" i="7"/>
  <c r="AI30" i="7" s="1"/>
  <c r="AG31" i="7"/>
  <c r="AI31" i="7" s="1"/>
  <c r="O40" i="1"/>
  <c r="BL47" i="5" a="1"/>
  <c r="BL47" i="5" s="1"/>
  <c r="AD46" i="1"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O31" i="8"/>
  <c r="CJ31" i="8"/>
  <c r="CN31" i="8" s="1"/>
  <c r="F40" i="8"/>
  <c r="AO32" i="5"/>
  <c r="AV33" i="5"/>
  <c r="AY48" i="5" a="1"/>
  <c r="AY48" i="5" s="1"/>
  <c r="BP36" i="5" a="1"/>
  <c r="BP36" i="5" s="1"/>
  <c r="BO32" i="8"/>
  <c r="BS32" i="8"/>
  <c r="BY32" i="8" s="1"/>
  <c r="D33" i="9"/>
  <c r="AG32" i="7"/>
  <c r="AI32" i="7" s="1"/>
  <c r="O41" i="1"/>
  <c r="BL48" i="5" a="1"/>
  <c r="BL48" i="5" s="1"/>
  <c r="AD47" i="1"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AD48" i="1"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AD49" i="1"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AD50" i="1"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AD51" i="1"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AD52" i="1"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AD53" i="1"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D54" i="1"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AD55" i="1"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CL39" i="8" l="1"/>
  <c r="V44" i="2"/>
  <c r="CY39" i="8"/>
  <c r="G39" i="1" s="1"/>
  <c r="M39" i="8" s="1"/>
  <c r="O40" i="8"/>
  <c r="CJ40" i="8"/>
  <c r="CN40" i="8" s="1"/>
  <c r="F49" i="8"/>
  <c r="AO41" i="5"/>
  <c r="AV42" i="5"/>
  <c r="BP45" i="5" a="1"/>
  <c r="BP45" i="5" s="1"/>
  <c r="AY57" i="5" a="1"/>
  <c r="AY57" i="5" s="1"/>
  <c r="AG40" i="7"/>
  <c r="AI40" i="7" s="1"/>
  <c r="O50" i="1"/>
  <c r="BL57" i="5" a="1"/>
  <c r="BL57" i="5" s="1"/>
  <c r="AD56" i="1"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O41" i="8"/>
  <c r="F50" i="8"/>
  <c r="AO42" i="5"/>
  <c r="AV43" i="5"/>
  <c r="AY58" i="5" a="1"/>
  <c r="AY58" i="5" s="1"/>
  <c r="BP46" i="5" a="1"/>
  <c r="BP46" i="5" s="1"/>
  <c r="AG41" i="7"/>
  <c r="AI41" i="7" s="1"/>
  <c r="O51" i="1"/>
  <c r="BL58" i="5" a="1"/>
  <c r="BL58" i="5" s="1"/>
  <c r="AD57" i="1"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AD58" i="1"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AD59" i="1"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AD60" i="1"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AD61" i="1"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AD62" i="1"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AD63" i="1"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D64" i="1"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V53" i="2" l="1"/>
  <c r="CQ48" i="8"/>
  <c r="CR48" i="8" s="1"/>
  <c r="O48" i="8"/>
  <c r="F58" i="8"/>
  <c r="AO50" i="5"/>
  <c r="AV51" i="5"/>
  <c r="AY66" i="5" a="1"/>
  <c r="AY66" i="5" s="1"/>
  <c r="BP54" i="5" a="1"/>
  <c r="BP54" i="5" s="1"/>
  <c r="AG50" i="7"/>
  <c r="AG49" i="7"/>
  <c r="O59" i="1"/>
  <c r="BL66" i="5" a="1"/>
  <c r="BL66" i="5" s="1"/>
  <c r="AD65" i="1"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AD66" i="1"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D67" i="1"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AD68" i="1"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AD69" i="1"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AD70" i="1"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AD71" i="1"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AD72" i="1"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AD73" i="1"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AD74" i="1"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AD75" i="1"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AD76" i="1"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AD77" i="1"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AD78" i="1"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AD79" i="1"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AD80" i="1"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AD81" i="1"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V70" i="2" l="1"/>
  <c r="CL65" i="8"/>
  <c r="F75" i="8"/>
  <c r="CJ66" i="8"/>
  <c r="CN66" i="8" s="1"/>
  <c r="AO67" i="5"/>
  <c r="AV68" i="5"/>
  <c r="BP71" i="5" a="1"/>
  <c r="BP71" i="5" s="1"/>
  <c r="AY83" i="5" a="1"/>
  <c r="AY83" i="5" s="1"/>
  <c r="O76" i="1"/>
  <c r="BL83" i="5" a="1"/>
  <c r="BL83" i="5" s="1"/>
  <c r="AD82" i="1"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D83" i="1"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D84" i="1"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AD85" i="1"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AD86" i="1"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AD87" i="1"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AD88" i="1"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AD89" i="1"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O74" i="8"/>
  <c r="CJ75" i="8"/>
  <c r="CN75" i="8" s="1"/>
  <c r="F83" i="8"/>
  <c r="AO75" i="5"/>
  <c r="AV76" i="5"/>
  <c r="BP79" i="5" a="1"/>
  <c r="BP79" i="5" s="1"/>
  <c r="AY91" i="5" a="1"/>
  <c r="AY91" i="5" s="1"/>
  <c r="AG74" i="7"/>
  <c r="AI74" i="7" s="1"/>
  <c r="AG75" i="7"/>
  <c r="AI75" i="7" s="1"/>
  <c r="O84" i="1"/>
  <c r="BL91" i="5" a="1"/>
  <c r="BL91" i="5" s="1"/>
  <c r="AD90" i="1"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AD91" i="1"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O86" i="1"/>
  <c r="B25" i="4"/>
  <c r="C39" i="4" s="1"/>
  <c r="BL93" i="5" a="1"/>
  <c r="BL93" i="5" s="1"/>
  <c r="AD92" i="1"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AI76" i="7"/>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AD93" i="1"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O77" i="8"/>
  <c r="CJ78" i="8"/>
  <c r="CN78" i="8" s="1"/>
  <c r="F87" i="8"/>
  <c r="AO79" i="5"/>
  <c r="AV80" i="5"/>
  <c r="BP83" i="5" a="1"/>
  <c r="BP83" i="5" s="1"/>
  <c r="AY95" i="5" a="1"/>
  <c r="AY95" i="5" s="1"/>
  <c r="O88" i="1"/>
  <c r="BL95" i="5" a="1"/>
  <c r="BL95" i="5" s="1"/>
  <c r="AD94" i="1"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CY77" i="8" l="1"/>
  <c r="G77" i="1" s="1"/>
  <c r="M77" i="8" s="1"/>
  <c r="V83" i="2"/>
  <c r="CL78" i="8"/>
  <c r="O79" i="8"/>
  <c r="CQ78" i="8"/>
  <c r="CR78" i="8" s="1"/>
  <c r="O78" i="8"/>
  <c r="F88" i="8"/>
  <c r="AO80" i="5"/>
  <c r="AV81" i="5"/>
  <c r="AY96" i="5" a="1"/>
  <c r="AY96" i="5" s="1"/>
  <c r="BP84" i="5" a="1"/>
  <c r="BP84" i="5" s="1"/>
  <c r="AG79" i="7"/>
  <c r="AI79" i="7" s="1"/>
  <c r="O89" i="1"/>
  <c r="BL96" i="5" a="1"/>
  <c r="BL96" i="5" s="1"/>
  <c r="AD95" i="1"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AD96" i="1"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AD97" i="1"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O92" i="1"/>
  <c r="BL99" i="5" a="1"/>
  <c r="BL99" i="5" s="1"/>
  <c r="AD98" i="1"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AI82" i="7"/>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AD99" i="1"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AD100" i="1"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AD101" i="1"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AD102" i="1"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AD103" i="1"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CY87" i="8" s="1"/>
  <c r="G87" i="1" s="1"/>
  <c r="M87" i="8" s="1"/>
  <c r="O88" i="8"/>
  <c r="F97" i="8"/>
  <c r="AO89" i="5"/>
  <c r="AV90" i="5"/>
  <c r="BP93" i="5" a="1"/>
  <c r="BP93" i="5" s="1"/>
  <c r="AY105" i="5" a="1"/>
  <c r="AY105" i="5" s="1"/>
  <c r="AG88" i="7"/>
  <c r="AI88" i="7" s="1"/>
  <c r="O98" i="1"/>
  <c r="BL105" i="5" a="1"/>
  <c r="BL105" i="5" s="1"/>
  <c r="AD104" i="1"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AD105" i="1"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AD106" i="1"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CY89" i="8" l="1"/>
  <c r="G89" i="1" s="1"/>
  <c r="M89" i="8" s="1"/>
  <c r="V95" i="2"/>
  <c r="O91" i="8"/>
  <c r="CQ90" i="8"/>
  <c r="CR90" i="8" s="1"/>
  <c r="O90" i="8"/>
  <c r="CJ91" i="8"/>
  <c r="CN91" i="8" s="1"/>
  <c r="F100" i="8"/>
  <c r="AO92" i="5"/>
  <c r="AV93" i="5"/>
  <c r="AY108" i="5" a="1"/>
  <c r="AY108" i="5" s="1"/>
  <c r="BP96" i="5" a="1"/>
  <c r="BP96" i="5" s="1"/>
  <c r="O101" i="1"/>
  <c r="BL108" i="5" a="1"/>
  <c r="BL108" i="5" s="1"/>
  <c r="AD107" i="1"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1" i="8" s="1"/>
  <c r="G91" i="1" s="1"/>
  <c r="M91" i="8" s="1"/>
  <c r="CY90" i="8"/>
  <c r="G90" i="1" s="1"/>
  <c r="M90" i="8" s="1"/>
  <c r="F101" i="8"/>
  <c r="AO93" i="5"/>
  <c r="AV94" i="5"/>
  <c r="BP97" i="5" a="1"/>
  <c r="BP97" i="5" s="1"/>
  <c r="AY109" i="5" a="1"/>
  <c r="AY109" i="5" s="1"/>
  <c r="B94" i="7"/>
  <c r="AE94" i="7" s="1"/>
  <c r="AF94" i="7" s="1"/>
  <c r="AG93" i="7"/>
  <c r="AI93" i="7" s="1"/>
  <c r="AG92" i="7"/>
  <c r="AI92" i="7" s="1"/>
  <c r="O102" i="1"/>
  <c r="BL109" i="5" a="1"/>
  <c r="BL109" i="5" s="1"/>
  <c r="AD108" i="1" s="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Q94" i="7"/>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V97" i="2" l="1"/>
  <c r="B94" i="14"/>
  <c r="CQ92" i="8"/>
  <c r="CR92" i="8" s="1"/>
  <c r="O92" i="8"/>
  <c r="CJ93" i="8"/>
  <c r="CN93" i="8" s="1"/>
  <c r="F102" i="8"/>
  <c r="AO94" i="5"/>
  <c r="AV95" i="5"/>
  <c r="AY110" i="5" a="1"/>
  <c r="AY110" i="5" s="1"/>
  <c r="BP98" i="5" a="1"/>
  <c r="BP98" i="5" s="1"/>
  <c r="AG94" i="7"/>
  <c r="AI94" i="7" s="1"/>
  <c r="O103" i="1"/>
  <c r="BL110" i="5" a="1"/>
  <c r="BL110" i="5" s="1"/>
  <c r="AD109" i="1"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D110" i="1"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AD111" i="1"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AD112" i="1"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AD113" i="1"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AD114" i="1"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Y97" i="8" l="1"/>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AD115" i="1"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AD116" i="1"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AD117" i="1"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AD118" i="1"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AD119" i="1"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CU104" i="8" l="1"/>
  <c r="V108" i="2"/>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AD120" i="1"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O105" i="8"/>
  <c r="F114" i="8"/>
  <c r="AO106" i="5"/>
  <c r="AV107" i="5"/>
  <c r="AY122" i="5" a="1"/>
  <c r="AY122" i="5" s="1"/>
  <c r="BP110" i="5" a="1"/>
  <c r="BP110" i="5" s="1"/>
  <c r="BE107" i="8"/>
  <c r="BN107" i="8" s="1"/>
  <c r="AG106" i="7"/>
  <c r="AI106" i="7" s="1"/>
  <c r="O115" i="1"/>
  <c r="BL122" i="5" a="1"/>
  <c r="BL122" i="5" s="1"/>
  <c r="AD121" i="1"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D122" i="1"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CY106" i="8" s="1"/>
  <c r="G106" i="1" s="1"/>
  <c r="M106" i="8" s="1"/>
  <c r="O106" i="8"/>
  <c r="CJ107" i="8"/>
  <c r="CN107" i="8" s="1"/>
  <c r="F116" i="8"/>
  <c r="AO108" i="5"/>
  <c r="AV109" i="5"/>
  <c r="AY124" i="5" a="1"/>
  <c r="AY124" i="5" s="1"/>
  <c r="BP112" i="5" a="1"/>
  <c r="BP112" i="5" s="1"/>
  <c r="AG108" i="7"/>
  <c r="AI108" i="7" s="1"/>
  <c r="O117" i="1"/>
  <c r="BL124" i="5" a="1"/>
  <c r="BL124" i="5" s="1"/>
  <c r="AD123" i="1"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V112" i="2" l="1"/>
  <c r="CL107" i="8"/>
  <c r="CY107" i="8" s="1"/>
  <c r="G107" i="1" s="1"/>
  <c r="M107" i="8" s="1"/>
  <c r="O108" i="8"/>
  <c r="CJ108" i="8"/>
  <c r="CN108" i="8" s="1"/>
  <c r="F117" i="8"/>
  <c r="AO109" i="5"/>
  <c r="AV110" i="5"/>
  <c r="BP113" i="5" a="1"/>
  <c r="BP113" i="5" s="1"/>
  <c r="AY125" i="5" a="1"/>
  <c r="AY125" i="5" s="1"/>
  <c r="O118" i="1"/>
  <c r="BL125" i="5" a="1"/>
  <c r="BL125" i="5" s="1"/>
  <c r="AD124" i="1"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AD125" i="1"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AD126" i="1"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AD127" i="1"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V116" i="2" l="1"/>
  <c r="CJ112" i="8"/>
  <c r="CN112" i="8" s="1"/>
  <c r="F121" i="8"/>
  <c r="AO113" i="5"/>
  <c r="AV114" i="5"/>
  <c r="BP117" i="5" a="1"/>
  <c r="BP117" i="5" s="1"/>
  <c r="AY129" i="5" a="1"/>
  <c r="AY129" i="5" s="1"/>
  <c r="O122" i="1"/>
  <c r="BL129" i="5" a="1"/>
  <c r="BL129" i="5" s="1"/>
  <c r="AD128" i="1"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AD129" i="1"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AD130" i="1"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AD131" i="1"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Y115" i="8" s="1"/>
  <c r="G115" i="1" s="1"/>
  <c r="M115" i="8" s="1"/>
  <c r="CD117" i="8"/>
  <c r="CT117" i="8" s="1"/>
  <c r="CJ117" i="8"/>
  <c r="CN117" i="8" s="1"/>
  <c r="CJ116" i="8"/>
  <c r="CN116" i="8" s="1"/>
  <c r="F125" i="8"/>
  <c r="AO117" i="5"/>
  <c r="AV118" i="5"/>
  <c r="BP121" i="5" a="1"/>
  <c r="BP121" i="5" s="1"/>
  <c r="AY133" i="5" a="1"/>
  <c r="AY133" i="5" s="1"/>
  <c r="AG117" i="7"/>
  <c r="AI117" i="7" s="1"/>
  <c r="O126" i="1"/>
  <c r="BL133" i="5" a="1"/>
  <c r="BL133" i="5" s="1"/>
  <c r="AD132" i="1"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AD133" i="1"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AD134" i="1"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D135" i="1"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V124" i="2" l="1"/>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BZ134" i="8" l="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U53" i="2" s="1"/>
  <c r="AB53" i="7"/>
  <c r="W52" i="2" l="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<sst xmlns="http://schemas.openxmlformats.org/spreadsheetml/2006/main" count="2913" uniqueCount="1119">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</sst>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458</v>
      </c>
      <c r="B1" s="563"/>
      <c r="C1" s="563"/>
      <c r="D1" s="563"/>
      <c r="E1" s="563"/>
      <c r="F1" s="563"/>
      <c r="G1" s="563"/>
      <c r="H1" s="563"/>
      <c r="I1" s="563"/>
      <c r="J1" s="563"/>
      <c r="K1" s="563"/>
      <c r="L1" s="564"/>
      <c r="M1" s="571" t="s">
        <v>1074</v>
      </c>
      <c r="N1" s="572"/>
      <c r="O1" s="573"/>
    </row>
    <row r="2" spans="1:15" s="48" customFormat="1" ht="12.75" customHeight="1" x14ac:dyDescent="0.2">
      <c r="A2" s="557" t="s">
        <v>1072</v>
      </c>
      <c r="B2" s="558"/>
      <c r="C2" s="558"/>
      <c r="D2" s="558"/>
      <c r="E2" s="558"/>
      <c r="F2" s="558"/>
      <c r="G2" s="558"/>
      <c r="H2" s="558"/>
      <c r="I2" s="558"/>
      <c r="J2" s="558"/>
      <c r="K2" s="558"/>
      <c r="L2" s="559"/>
      <c r="M2" s="544" t="s">
        <v>1073</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457</v>
      </c>
      <c r="B8" s="566"/>
      <c r="C8" s="566"/>
      <c r="D8" s="566"/>
      <c r="E8" s="566"/>
      <c r="F8" s="566"/>
      <c r="G8" s="566"/>
      <c r="H8" s="566"/>
      <c r="I8" s="567"/>
      <c r="J8" s="574" t="s">
        <v>1105</v>
      </c>
      <c r="K8" s="575"/>
      <c r="L8" s="576"/>
      <c r="M8" s="547"/>
      <c r="N8" s="548"/>
      <c r="O8" s="549"/>
    </row>
    <row r="9" spans="1:15" s="48" customFormat="1" ht="12.75" customHeight="1" x14ac:dyDescent="0.2">
      <c r="A9" s="568" t="s">
        <v>1071</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263</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44476</v>
      </c>
      <c r="D15" s="59" t="s">
        <v>330</v>
      </c>
      <c r="E15" s="60">
        <f>B15+(1+B16-1)/24+B18-0/24</f>
        <v>44476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44459.970471412038</v>
      </c>
      <c r="H16" s="59" t="s">
        <v>105</v>
      </c>
      <c r="I16" s="61">
        <f>INDEX(TblRaces[[Max population]:[Explore Cost]],MATCH(race,TblRaces[Race],0),MATCH(Table4[[#This Row],[Race Bonuses]],TblRaces[[#Headers],[Max population]:[Explore Cost]],0))</f>
        <v>0</v>
      </c>
      <c r="K16" s="556" t="s">
        <v>459</v>
      </c>
      <c r="L16" s="570"/>
      <c r="M16" s="570"/>
      <c r="N16" s="570"/>
      <c r="O16" s="63"/>
    </row>
    <row r="17" spans="1:15" s="48" customFormat="1" ht="12.75" customHeight="1" thickBot="1" x14ac:dyDescent="0.25">
      <c r="A17" s="49" t="s">
        <v>327</v>
      </c>
      <c r="B17" s="64">
        <f ca="1">TODAY()</f>
        <v>44459</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1113</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40" t="s">
        <v>384</v>
      </c>
      <c r="B33" s="541"/>
      <c r="C33" s="541"/>
      <c r="D33" s="541"/>
      <c r="E33" s="541"/>
      <c r="F33" s="541"/>
      <c r="G33" s="541"/>
      <c r="H33" s="541"/>
      <c r="I33" s="541"/>
      <c r="J33" s="542"/>
      <c r="K33" s="543"/>
      <c r="L33" s="543"/>
      <c r="M33" s="543"/>
      <c r="N33" s="543"/>
      <c r="O33" s="543"/>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436</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456</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427</v>
      </c>
      <c r="J41" s="48"/>
      <c r="K41" s="588" t="s">
        <v>454</v>
      </c>
      <c r="L41" s="589"/>
      <c r="M41" s="589"/>
      <c r="N41" s="589"/>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294</v>
      </c>
      <c r="B73" s="584"/>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44476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44476.041666666664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44476.083333333328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44476.124999999993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44476.166666666657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44476.208333333321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44476.249999999985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44476.29166666665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44476.333333333314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44476.374999999978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44476.416666666642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44476.458333333307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44476.499999999971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44476.541666666635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44476.583333333299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44476.624999999964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44476.666666666628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44476.708333333292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44476.749999999956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44476.791666666621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44476.833333333285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44476.874999999949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44476.916666666613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44476.958333333278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44476.999999999942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44477.041666666606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44477.08333333327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44477.124999999935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44477.166666666599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44477.208333333263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44477.249999999927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44477.291666666591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44477.333333333256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44477.37499999992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44477.416666666584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44477.458333333248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44477.499999999913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44477.541666666577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44477.583333333241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44477.624999999905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44477.66666666657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44477.708333333234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44477.749999999898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44477.791666666562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44477.833333333227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44477.874999999891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44477.916666666555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44477.958333333219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44477.999999999884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44478.041666666548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44478.083333333212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44478.124999999876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44478.166666666541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44478.208333333205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44478.249999999869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44478.291666666533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44478.333333333198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44478.374999999862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44478.416666666526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44478.45833333319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44478.499999999854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44478.541666666519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44478.583333333183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44478.624999999847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44478.666666666511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44478.708333333176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44478.74999999984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44478.791666666504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44478.833333333168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44478.874999999833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44478.916666666497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44478.958333333161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44478.999999999825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44479.04166666649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44479.083333333154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44479.124999999818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44479.166666666482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44479.208333333147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44479.249999999811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44479.291666666475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44479.333333333139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44479.374999999804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44479.416666666468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44479.458333333132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44479.499999999796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44479.541666666461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44479.583333333125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44479.624999999789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44479.666666666453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44479.708333333117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44479.749999999782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44479.791666666446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44479.83333333311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44479.874999999774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44479.916666666439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44479.958333333103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44479.999999999767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44481.041666666373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44481.083333333037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44481.124999999702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44481.166666666366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44481.20833333303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44481.249999999694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44481.291666666359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44481.333333333023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44481.374999999687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44481.416666666351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44481.458333333016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44481.49999999968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44476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44476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44476.041666666664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44476.041666666664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44476.083333333328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44476.083333333328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44476.124999999993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44476.124999999993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44476.166666666657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44476.166666666657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44476.208333333321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44476.208333333321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44476.249999999985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44476.249999999985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44476.29166666665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44476.29166666665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44476.333333333314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44476.333333333314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44476.374999999978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44476.374999999978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44476.416666666642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44476.416666666642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44476.458333333307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44476.458333333307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44476.499999999971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44476.499999999971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44476.541666666635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44476.541666666635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44476.583333333299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44476.583333333299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44476.624999999964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44476.624999999964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44476.666666666628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44476.666666666628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44476.708333333292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44476.708333333292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44476.749999999956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44476.749999999956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44476.791666666621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44476.791666666621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44476.833333333285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44476.833333333285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44476.874999999949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44476.874999999949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44476.916666666613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44476.916666666613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44476.958333333278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44476.958333333278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44476.999999999942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44476.999999999942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44477.041666666606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44477.041666666606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44477.08333333327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44477.08333333327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44477.124999999935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44477.124999999935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44477.166666666599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44477.166666666599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44477.208333333263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44477.208333333263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44477.249999999927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44477.249999999927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44477.291666666591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44477.291666666591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44477.333333333256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44477.333333333256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44477.37499999992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44477.37499999992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44477.416666666584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44477.416666666584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44477.458333333248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44477.458333333248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44477.499999999913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44477.499999999913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44477.541666666577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44477.541666666577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44477.583333333241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44477.583333333241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44477.624999999905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44477.624999999905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44477.66666666657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44477.66666666657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44477.708333333234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44477.708333333234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44477.749999999898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44477.749999999898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44477.791666666562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44477.791666666562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44477.833333333227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44477.833333333227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44477.874999999891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44477.874999999891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44477.916666666555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44477.916666666555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44477.958333333219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44477.958333333219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44477.999999999884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44477.999999999884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44478.041666666548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44478.041666666548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44478.083333333212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44478.083333333212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44478.124999999876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44478.124999999876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44478.166666666541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44478.166666666541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44478.208333333205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44478.208333333205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44478.249999999869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44478.249999999869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44478.291666666533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44478.291666666533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44478.333333333198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44478.333333333198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44478.374999999862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44478.374999999862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44478.416666666526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44478.416666666526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44478.45833333319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44478.45833333319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44478.499999999854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44478.499999999854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44478.541666666519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44478.541666666519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44478.583333333183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44478.583333333183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44478.624999999847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44478.624999999847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44478.666666666511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44478.666666666511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44478.708333333176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44478.708333333176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44478.74999999984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44478.74999999984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44478.791666666504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44478.791666666504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44478.833333333168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44478.833333333168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44478.874999999833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44478.874999999833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44478.916666666497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44478.916666666497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44478.958333333161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44478.958333333161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44478.999999999825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44478.999999999825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44479.04166666649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44479.04166666649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44479.083333333154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44479.083333333154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44479.124999999818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44479.124999999818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44479.166666666482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44479.166666666482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44479.208333333147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44479.208333333147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44479.249999999811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44479.249999999811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44479.291666666475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44479.291666666475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44479.333333333139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44479.333333333139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44479.374999999804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44479.374999999804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44479.416666666468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44479.416666666468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44479.458333333132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44479.458333333132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44479.499999999796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44479.499999999796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44479.541666666461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44479.541666666461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44479.583333333125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44479.583333333125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44479.624999999789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44479.624999999789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44479.666666666453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44479.666666666453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44479.708333333117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44479.708333333117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44479.749999999782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44479.749999999782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44479.791666666446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44479.791666666446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44479.83333333311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44479.83333333311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44479.874999999774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44479.874999999774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44479.916666666439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44479.916666666439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44479.958333333103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44479.958333333103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44479.999999999767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44479.999999999767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44481.041666666373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44481.041666666373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44481.083333333037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44481.083333333037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44481.124999999702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44481.124999999702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44481.166666666366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44481.166666666366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44481.20833333303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44481.20833333303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44481.249999999694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44481.249999999694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44481.291666666359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44481.291666666359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44481.333333333023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44481.333333333023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44481.374999999687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44481.374999999687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44481.416666666351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44481.416666666351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44481.458333333016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44481.458333333016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44481.49999999968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44481.49999999968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44476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44476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44476.041666666664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44476.041666666664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44476.083333333328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44476.083333333328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44476.124999999993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44476.124999999993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44476.166666666657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44476.166666666657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44476.208333333321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44476.208333333321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44476.249999999985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44476.249999999985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44476.29166666665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44476.29166666665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44476.333333333314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44476.333333333314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44476.374999999978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44476.374999999978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44476.416666666642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44476.416666666642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44476.458333333307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44476.458333333307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44476.499999999971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44476.499999999971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44476.541666666635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44476.541666666635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44476.583333333299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44476.583333333299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44476.624999999964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44476.624999999964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44476.666666666628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44476.666666666628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44476.708333333292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44476.708333333292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44476.749999999956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44476.749999999956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44476.791666666621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44476.791666666621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44476.833333333285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44476.833333333285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44476.874999999949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44476.874999999949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44476.916666666613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44476.916666666613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44476.958333333278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44476.958333333278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44476.999999999942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44476.999999999942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44477.041666666606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44477.041666666606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44477.08333333327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44477.08333333327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44477.124999999935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44477.124999999935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44477.166666666599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44477.166666666599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44477.208333333263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44477.208333333263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44477.249999999927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44477.249999999927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44477.291666666591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44477.291666666591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44477.333333333256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44477.333333333256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44477.37499999992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44477.37499999992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44477.416666666584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44477.416666666584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44477.458333333248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44477.458333333248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44477.499999999913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44477.499999999913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44477.541666666577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44477.541666666577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44477.583333333241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44477.583333333241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44477.624999999905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44477.624999999905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44477.66666666657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44477.66666666657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44477.708333333234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44477.708333333234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44477.749999999898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44477.749999999898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44477.791666666562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44477.791666666562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44477.833333333227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44477.833333333227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44477.874999999891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44477.874999999891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44477.916666666555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44477.916666666555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44477.958333333219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44477.958333333219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44477.999999999884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44477.999999999884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44478.041666666548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44478.041666666548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44478.083333333212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44478.083333333212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44478.124999999876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44478.124999999876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44478.166666666541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44478.166666666541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44478.208333333205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44478.208333333205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44478.249999999869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44478.249999999869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44478.291666666533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44478.291666666533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44478.333333333198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44478.333333333198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44478.374999999862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44478.374999999862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44478.416666666526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44478.416666666526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44478.45833333319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44478.45833333319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44478.499999999854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44478.499999999854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44478.541666666519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44478.541666666519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44478.583333333183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44478.583333333183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44478.624999999847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44478.624999999847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44478.666666666511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44478.666666666511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44478.708333333176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44478.708333333176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44478.74999999984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44478.74999999984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44478.791666666504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44478.791666666504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44478.833333333168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44478.833333333168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44478.874999999833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44478.874999999833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44478.916666666497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44478.916666666497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44478.958333333161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44478.958333333161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44478.999999999825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44478.999999999825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44479.04166666649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44479.04166666649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44479.083333333154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44479.083333333154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44479.124999999818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44479.124999999818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44479.166666666482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44479.166666666482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44479.208333333147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44479.208333333147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44479.249999999811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44479.249999999811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44479.291666666475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44479.291666666475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44479.333333333139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44479.333333333139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44479.374999999804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44479.374999999804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44479.416666666468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44479.416666666468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44479.458333333132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44479.458333333132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44479.499999999796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44479.499999999796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44479.541666666461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44479.541666666461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44479.583333333125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44479.583333333125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44479.624999999789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44479.624999999789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44479.666666666453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44479.666666666453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44479.708333333117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44479.708333333117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44479.749999999782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44479.749999999782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44479.791666666446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44479.791666666446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44479.83333333311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44479.83333333311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44479.874999999774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44479.874999999774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44479.916666666439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44479.916666666439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44479.958333333103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44479.958333333103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44479.999999999767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44479.999999999767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44481.041666666373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44481.041666666373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44481.083333333037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44481.083333333037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44481.124999999702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44481.124999999702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44481.166666666366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44481.166666666366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44481.20833333303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44481.20833333303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44481.249999999694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44481.249999999694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44481.291666666359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44481.291666666359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44481.333333333023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44481.333333333023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44481.374999999687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44481.374999999687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44481.416666666351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44481.416666666351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44481.458333333016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44481.458333333016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44481.49999999968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44481.49999999968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1"/>
      <c r="N1" s="541"/>
      <c r="O1" s="541"/>
      <c r="P1" s="541"/>
      <c r="Q1" s="541"/>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44476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44476.041666666664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44476.083333333328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44476.124999999993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44476.166666666657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44476.208333333321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44476.249999999985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44476.29166666665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44476.333333333314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44476.374999999978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44476.416666666642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44476.458333333307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44476.499999999971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44476.541666666635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44476.583333333299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44476.624999999964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44476.666666666628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44476.708333333292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44476.749999999956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44476.791666666621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44476.833333333285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44476.874999999949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44476.916666666613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44476.958333333278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44476.999999999942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44477.041666666606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44477.08333333327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44477.124999999935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44477.166666666599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44477.208333333263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44477.249999999927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44477.291666666591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44477.333333333256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44477.37499999992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44477.416666666584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44477.458333333248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44477.499999999913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44477.541666666577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44477.583333333241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44477.624999999905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44477.66666666657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44477.708333333234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44477.749999999898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44477.791666666562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44477.833333333227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44477.874999999891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44477.916666666555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44477.958333333219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44477.999999999884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44478.041666666548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44478.083333333212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44478.124999999876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44478.166666666541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44478.208333333205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44478.249999999869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44478.291666666533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44478.333333333198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44478.374999999862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44478.416666666526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44478.45833333319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44478.499999999854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44478.541666666519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44478.583333333183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44478.624999999847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44478.666666666511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44478.708333333176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44478.74999999984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44478.791666666504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44478.833333333168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44478.874999999833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44478.916666666497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44478.958333333161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44478.999999999825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44479.04166666649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44479.083333333154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44479.124999999818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44479.166666666482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44479.208333333147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44479.249999999811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44479.291666666475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44479.333333333139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44479.374999999804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44479.416666666468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44479.458333333132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44479.499999999796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44479.541666666461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44479.583333333125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44479.624999999789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44479.666666666453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44479.708333333117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44479.749999999782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44479.791666666446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44479.83333333311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44479.874999999774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44479.916666666439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44479.958333333103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44479.999999999767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44481.041666666373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44481.083333333037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44481.124999999702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44481.166666666366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44481.20833333303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44481.249999999694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44481.291666666359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44481.333333333023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44481.374999999687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44481.416666666351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44481.458333333016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44481.49999999968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44476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44476.041666666664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44476.083333333328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44476.124999999993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44476.166666666657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44476.208333333321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44476.249999999985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44476.29166666665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44476.333333333314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44476.374999999978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44476.416666666642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44476.458333333307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44476.499999999971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44476.541666666635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44476.583333333299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44476.624999999964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44476.666666666628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44476.708333333292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44476.749999999956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44476.791666666621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44476.833333333285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44476.874999999949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44476.916666666613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44476.958333333278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44476.999999999942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44477.041666666606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44477.08333333327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44477.124999999935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44477.166666666599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44477.208333333263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44477.249999999927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44477.291666666591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44477.333333333256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44477.37499999992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44477.416666666584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44477.458333333248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44477.499999999913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44477.541666666577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44477.583333333241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44477.624999999905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44477.66666666657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44477.708333333234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44477.749999999898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44477.791666666562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44477.833333333227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44477.874999999891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44477.916666666555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44477.958333333219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44477.999999999884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44478.041666666548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44478.083333333212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44478.124999999876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44478.166666666541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44478.208333333205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44478.249999999869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44478.291666666533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44478.333333333198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44478.374999999862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44478.416666666526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44478.45833333319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44478.499999999854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44478.541666666519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44478.583333333183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44478.624999999847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44478.666666666511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44478.708333333176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44478.74999999984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44478.791666666504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44478.833333333168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44478.874999999833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44478.916666666497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44478.958333333161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44478.999999999825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44479.04166666649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44479.083333333154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44479.124999999818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44479.166666666482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44479.208333333147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44479.249999999811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44479.291666666475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44479.333333333139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44479.374999999804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44479.416666666468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44479.458333333132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44479.499999999796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44479.541666666461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44479.583333333125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44479.624999999789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44479.666666666453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44479.708333333117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44479.749999999782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44479.791666666446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44479.83333333311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44479.874999999774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44479.916666666439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44479.958333333103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44479.999999999767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44481.041666666373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44481.083333333037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44481.124999999702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44481.166666666366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44481.20833333303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44481.249999999694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44481.291666666359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44481.333333333023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44481.374999999687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44481.416666666351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44481.458333333016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44481.49999999968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1106</v>
      </c>
      <c r="BZ3" s="176" t="s">
        <v>1110</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1118</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44476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44476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44476.041666666664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44476.041666666664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44476.083333333328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44476.083333333328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44476.124999999993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44476.124999999993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44476.166666666657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44476.166666666657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44476.208333333321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44476.208333333321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44476.249999999985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44476.249999999985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44476.29166666665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44476.29166666665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44476.333333333314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44476.333333333314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44476.374999999978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44476.374999999978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44476.416666666642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44476.416666666642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44476.458333333307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44476.458333333307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44476.499999999971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44476.499999999971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44476.541666666635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44476.541666666635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44476.583333333299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44476.583333333299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44476.624999999964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44476.624999999964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44476.666666666628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44476.666666666628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44476.708333333292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44476.708333333292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44476.749999999956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44476.749999999956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44476.791666666621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44476.791666666621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44476.833333333285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44476.833333333285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44476.874999999949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44476.874999999949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44476.916666666613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44476.916666666613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44476.958333333278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44476.958333333278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44476.999999999942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44476.999999999942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44477.041666666606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44477.041666666606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44477.08333333327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44477.08333333327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44477.124999999935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44477.124999999935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44477.166666666599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44477.166666666599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44477.208333333263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44477.208333333263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44477.249999999927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44477.249999999927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44477.291666666591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44477.291666666591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44477.333333333256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44477.333333333256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44477.37499999992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44477.37499999992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44477.416666666584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44477.416666666584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44477.458333333248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44477.458333333248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44477.499999999913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44477.499999999913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44477.541666666577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44477.541666666577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44477.583333333241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44477.583333333241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44477.624999999905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44477.624999999905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44477.66666666657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44477.66666666657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44477.708333333234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44477.708333333234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44477.749999999898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44477.749999999898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44477.791666666562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44477.791666666562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44477.833333333227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44477.833333333227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44477.874999999891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44477.874999999891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44477.916666666555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44477.916666666555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44477.958333333219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44477.958333333219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44477.999999999884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44477.999999999884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44478.041666666548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44478.041666666548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44478.083333333212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44478.083333333212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44478.124999999876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44478.124999999876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44478.166666666541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44478.166666666541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44478.208333333205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44478.208333333205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44478.249999999869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44478.249999999869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44478.291666666533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44478.291666666533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44478.333333333198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44478.333333333198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44478.374999999862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44478.374999999862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44478.416666666526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44478.416666666526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44478.45833333319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44478.45833333319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44478.499999999854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44478.499999999854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44478.541666666519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44478.541666666519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44478.583333333183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44478.583333333183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44478.624999999847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44478.624999999847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44478.666666666511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44478.666666666511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44478.708333333176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44478.708333333176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44478.74999999984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44478.74999999984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44478.791666666504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44478.791666666504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44478.833333333168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44478.833333333168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44478.874999999833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44478.874999999833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44478.916666666497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44478.916666666497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44478.958333333161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44478.958333333161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44478.999999999825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44478.999999999825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44479.04166666649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44479.04166666649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44479.083333333154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44479.083333333154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44479.124999999818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44479.124999999818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44479.166666666482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44479.166666666482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44479.208333333147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44479.208333333147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44479.249999999811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44479.249999999811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44479.291666666475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44479.291666666475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44479.333333333139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44479.333333333139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44479.374999999804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44479.374999999804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44479.416666666468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44479.416666666468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44479.458333333132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44479.458333333132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44479.499999999796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44479.499999999796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44479.541666666461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44479.541666666461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44479.583333333125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44479.583333333125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44479.624999999789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44479.624999999789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44479.666666666453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44479.666666666453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44479.708333333117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44479.708333333117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44479.749999999782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44479.749999999782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44479.791666666446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44479.791666666446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44479.83333333311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44479.83333333311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44479.874999999774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44479.874999999774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44479.916666666439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44479.916666666439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44479.958333333103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44479.958333333103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44479.999999999767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44479.999999999767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44481.041666666373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44481.041666666373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44481.083333333037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44481.083333333037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44481.124999999702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44481.124999999702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44481.166666666366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44481.166666666366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44481.20833333303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44481.20833333303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44481.249999999694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44481.249999999694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44481.291666666359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44481.291666666359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44481.333333333023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44481.333333333023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44481.374999999687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44481.374999999687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44481.416666666351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44481.416666666351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44481.458333333016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44481.458333333016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44481.49999999968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44481.49999999968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1115</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1114</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1116</v>
      </c>
    </row>
    <row r="4" spans="1:41" x14ac:dyDescent="0.2">
      <c r="A4" s="178">
        <f>TblRezone[[#This Row],[Hour]]</f>
        <v>1</v>
      </c>
      <c r="B4" s="200">
        <f ca="1">TblConstr[[#This Row],[Land]]</f>
        <v>250</v>
      </c>
      <c r="C4" s="113">
        <f ca="1">TblProd[[#This Row],[Mana]]</f>
        <v>0</v>
      </c>
      <c r="D4" s="517">
        <f>1-TblMagic[[#This Row],[Wiz str cost]]</f>
        <v>1</v>
      </c>
      <c r="E4" s="205">
        <f>Imps!L4</f>
        <v>44476</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44476.041666666664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44476.083333333328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44476.124999999993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44476.166666666657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44476.208333333321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44476.249999999985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44476.29166666665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44476.333333333314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44476.374999999978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44476.416666666642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44476.458333333307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44476.499999999971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44476.541666666635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44476.583333333299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44476.624999999964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44476.666666666628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44476.708333333292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44476.749999999956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44476.791666666621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44476.833333333285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44476.874999999949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44476.916666666613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44476.958333333278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44476.999999999942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44477.041666666606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44477.08333333327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44477.124999999935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44477.166666666599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44477.208333333263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44477.249999999927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44477.291666666591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44477.333333333256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44477.37499999992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44477.416666666584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44477.458333333248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44477.499999999913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44477.541666666577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44477.583333333241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44477.624999999905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44477.66666666657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44477.708333333234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44477.749999999898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44477.791666666562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44477.833333333227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44477.874999999891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44477.916666666555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44477.958333333219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44477.999999999884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44478.041666666548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44478.083333333212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44478.124999999876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44478.166666666541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44478.208333333205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44478.249999999869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44478.291666666533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44478.333333333198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44478.374999999862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44478.416666666526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44478.45833333319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44478.499999999854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44478.541666666519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44478.583333333183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44478.624999999847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44478.666666666511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44478.708333333176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44478.74999999984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44478.791666666504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44478.833333333168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44478.874999999833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44478.916666666497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44478.958333333161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44478.999999999825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44479.04166666649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44479.083333333154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44479.124999999818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44479.166666666482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44479.208333333147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44479.249999999811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44479.291666666475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44479.333333333139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44479.374999999804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44479.416666666468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44479.458333333132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44479.499999999796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44479.541666666461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44479.583333333125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44479.624999999789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44479.666666666453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44479.708333333117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44479.749999999782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44479.791666666446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44479.83333333311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44479.874999999774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44479.916666666439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44479.958333333103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44479.999999999767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44480.041666666431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44480.083333333096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44480.12499999976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44480.166666666424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44480.208333333088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44480.249999999753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44480.291666666417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44480.333333333081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44480.374999999745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44480.41666666641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44480.458333333074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44480.499999999738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44480.541666666402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44480.583333333067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44480.624999999731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44480.666666666395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44480.708333333059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44480.749999999724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44480.791666666388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44480.833333333052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44480.874999999716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44480.91666666638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44480.958333333045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44480.999999999709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44481.041666666373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44481.083333333037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44481.124999999702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44481.166666666366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44481.20833333303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44481.249999999694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44481.291666666359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44481.333333333023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44481.374999999687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44481.416666666351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44481.458333333016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44481.49999999968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44476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44476</v>
      </c>
      <c r="BZ4" s="383">
        <f>Overview!B15</f>
        <v>44476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44476.041666666664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44476.041666666664</v>
      </c>
      <c r="BZ5" s="387">
        <f ca="1">OFFSET(TblImps[[#This Row],[Servertime]],-1,0)+1/24</f>
        <v>44476.041666666664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44476.083333333328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44476.083333333328</v>
      </c>
      <c r="BZ6" s="387">
        <f ca="1">OFFSET(TblImps[[#This Row],[Servertime]],-1,0)+1/24</f>
        <v>44476.083333333328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44476.124999999993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44476.124999999993</v>
      </c>
      <c r="BZ7" s="387">
        <f ca="1">OFFSET(TblImps[[#This Row],[Servertime]],-1,0)+1/24</f>
        <v>44476.124999999993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44476.166666666657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44476.166666666657</v>
      </c>
      <c r="BZ8" s="387">
        <f ca="1">OFFSET(TblImps[[#This Row],[Servertime]],-1,0)+1/24</f>
        <v>44476.166666666657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44476.208333333321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44476.208333333321</v>
      </c>
      <c r="BZ9" s="387">
        <f ca="1">OFFSET(TblImps[[#This Row],[Servertime]],-1,0)+1/24</f>
        <v>44476.208333333321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44476.249999999985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44476.249999999985</v>
      </c>
      <c r="BZ10" s="387">
        <f ca="1">OFFSET(TblImps[[#This Row],[Servertime]],-1,0)+1/24</f>
        <v>44476.249999999985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44476.29166666665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44476.29166666665</v>
      </c>
      <c r="BZ11" s="387">
        <f ca="1">OFFSET(TblImps[[#This Row],[Servertime]],-1,0)+1/24</f>
        <v>44476.29166666665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44476.333333333314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44476.333333333314</v>
      </c>
      <c r="BZ12" s="387">
        <f ca="1">OFFSET(TblImps[[#This Row],[Servertime]],-1,0)+1/24</f>
        <v>44476.333333333314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44476.374999999978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44476.374999999978</v>
      </c>
      <c r="BZ13" s="387">
        <f ca="1">OFFSET(TblImps[[#This Row],[Servertime]],-1,0)+1/24</f>
        <v>44476.374999999978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44476.416666666642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44476.416666666642</v>
      </c>
      <c r="BZ14" s="387">
        <f ca="1">OFFSET(TblImps[[#This Row],[Servertime]],-1,0)+1/24</f>
        <v>44476.416666666642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44476.458333333307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44476.458333333307</v>
      </c>
      <c r="BZ15" s="387">
        <f ca="1">OFFSET(TblImps[[#This Row],[Servertime]],-1,0)+1/24</f>
        <v>44476.458333333307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44476.499999999971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44476.499999999971</v>
      </c>
      <c r="BZ16" s="387">
        <f ca="1">OFFSET(TblImps[[#This Row],[Servertime]],-1,0)+1/24</f>
        <v>44476.499999999971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44476.541666666635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44476.541666666635</v>
      </c>
      <c r="BZ17" s="387">
        <f ca="1">OFFSET(TblImps[[#This Row],[Servertime]],-1,0)+1/24</f>
        <v>44476.541666666635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44476.583333333299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44476.583333333299</v>
      </c>
      <c r="BZ18" s="387">
        <f ca="1">OFFSET(TblImps[[#This Row],[Servertime]],-1,0)+1/24</f>
        <v>44476.583333333299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44476.624999999964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44476.624999999964</v>
      </c>
      <c r="BZ19" s="387">
        <f ca="1">OFFSET(TblImps[[#This Row],[Servertime]],-1,0)+1/24</f>
        <v>44476.624999999964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44476.666666666628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44476.666666666628</v>
      </c>
      <c r="BZ20" s="387">
        <f ca="1">OFFSET(TblImps[[#This Row],[Servertime]],-1,0)+1/24</f>
        <v>44476.666666666628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44476.708333333292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44476.708333333292</v>
      </c>
      <c r="BZ21" s="387">
        <f ca="1">OFFSET(TblImps[[#This Row],[Servertime]],-1,0)+1/24</f>
        <v>44476.708333333292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44476.749999999956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44476.749999999956</v>
      </c>
      <c r="BZ22" s="387">
        <f ca="1">OFFSET(TblImps[[#This Row],[Servertime]],-1,0)+1/24</f>
        <v>44476.749999999956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44476.791666666621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44476.791666666621</v>
      </c>
      <c r="BZ23" s="387">
        <f ca="1">OFFSET(TblImps[[#This Row],[Servertime]],-1,0)+1/24</f>
        <v>44476.791666666621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44476.833333333285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44476.833333333285</v>
      </c>
      <c r="BZ24" s="387">
        <f ca="1">OFFSET(TblImps[[#This Row],[Servertime]],-1,0)+1/24</f>
        <v>44476.833333333285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44476.874999999949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44476.874999999949</v>
      </c>
      <c r="BZ25" s="387">
        <f ca="1">OFFSET(TblImps[[#This Row],[Servertime]],-1,0)+1/24</f>
        <v>44476.874999999949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44476.916666666613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44476.916666666613</v>
      </c>
      <c r="BZ26" s="387">
        <f ca="1">OFFSET(TblImps[[#This Row],[Servertime]],-1,0)+1/24</f>
        <v>44476.916666666613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44476.958333333278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44476.958333333278</v>
      </c>
      <c r="BZ27" s="387">
        <f ca="1">OFFSET(TblImps[[#This Row],[Servertime]],-1,0)+1/24</f>
        <v>44476.958333333278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44476.999999999942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44476.999999999942</v>
      </c>
      <c r="BZ28" s="387">
        <f ca="1">OFFSET(TblImps[[#This Row],[Servertime]],-1,0)+1/24</f>
        <v>44476.999999999942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44477.041666666606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44477.041666666606</v>
      </c>
      <c r="BZ29" s="387">
        <f ca="1">OFFSET(TblImps[[#This Row],[Servertime]],-1,0)+1/24</f>
        <v>44477.041666666606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44477.08333333327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44477.08333333327</v>
      </c>
      <c r="BZ30" s="387">
        <f ca="1">OFFSET(TblImps[[#This Row],[Servertime]],-1,0)+1/24</f>
        <v>44477.08333333327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44477.124999999935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44477.124999999935</v>
      </c>
      <c r="BZ31" s="387">
        <f ca="1">OFFSET(TblImps[[#This Row],[Servertime]],-1,0)+1/24</f>
        <v>44477.124999999935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44477.166666666599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44477.166666666599</v>
      </c>
      <c r="BZ32" s="387">
        <f ca="1">OFFSET(TblImps[[#This Row],[Servertime]],-1,0)+1/24</f>
        <v>44477.166666666599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44477.208333333263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44477.208333333263</v>
      </c>
      <c r="BZ33" s="387">
        <f ca="1">OFFSET(TblImps[[#This Row],[Servertime]],-1,0)+1/24</f>
        <v>44477.208333333263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44477.249999999927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44477.249999999927</v>
      </c>
      <c r="BZ34" s="387">
        <f ca="1">OFFSET(TblImps[[#This Row],[Servertime]],-1,0)+1/24</f>
        <v>44477.249999999927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44477.291666666591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44477.291666666591</v>
      </c>
      <c r="BZ35" s="387">
        <f ca="1">OFFSET(TblImps[[#This Row],[Servertime]],-1,0)+1/24</f>
        <v>44477.291666666591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44477.333333333256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44477.333333333256</v>
      </c>
      <c r="BZ36" s="387">
        <f ca="1">OFFSET(TblImps[[#This Row],[Servertime]],-1,0)+1/24</f>
        <v>44477.333333333256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44477.37499999992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44477.37499999992</v>
      </c>
      <c r="BZ37" s="387">
        <f ca="1">OFFSET(TblImps[[#This Row],[Servertime]],-1,0)+1/24</f>
        <v>44477.37499999992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44477.416666666584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44477.416666666584</v>
      </c>
      <c r="BZ38" s="387">
        <f ca="1">OFFSET(TblImps[[#This Row],[Servertime]],-1,0)+1/24</f>
        <v>44477.416666666584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44477.458333333248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44477.458333333248</v>
      </c>
      <c r="BZ39" s="387">
        <f ca="1">OFFSET(TblImps[[#This Row],[Servertime]],-1,0)+1/24</f>
        <v>44477.458333333248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44477.499999999913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44477.499999999913</v>
      </c>
      <c r="BZ40" s="387">
        <f ca="1">OFFSET(TblImps[[#This Row],[Servertime]],-1,0)+1/24</f>
        <v>44477.499999999913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44477.541666666577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44477.541666666577</v>
      </c>
      <c r="BZ41" s="387">
        <f ca="1">OFFSET(TblImps[[#This Row],[Servertime]],-1,0)+1/24</f>
        <v>44477.541666666577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44477.583333333241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44477.583333333241</v>
      </c>
      <c r="BZ42" s="387">
        <f ca="1">OFFSET(TblImps[[#This Row],[Servertime]],-1,0)+1/24</f>
        <v>44477.583333333241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44477.624999999905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44477.624999999905</v>
      </c>
      <c r="BZ43" s="387">
        <f ca="1">OFFSET(TblImps[[#This Row],[Servertime]],-1,0)+1/24</f>
        <v>44477.624999999905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44477.66666666657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44477.66666666657</v>
      </c>
      <c r="BZ44" s="387">
        <f ca="1">OFFSET(TblImps[[#This Row],[Servertime]],-1,0)+1/24</f>
        <v>44477.66666666657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44477.708333333234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44477.708333333234</v>
      </c>
      <c r="BZ45" s="387">
        <f ca="1">OFFSET(TblImps[[#This Row],[Servertime]],-1,0)+1/24</f>
        <v>44477.708333333234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44477.749999999898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44477.749999999898</v>
      </c>
      <c r="BZ46" s="387">
        <f ca="1">OFFSET(TblImps[[#This Row],[Servertime]],-1,0)+1/24</f>
        <v>44477.749999999898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44477.791666666562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44477.791666666562</v>
      </c>
      <c r="BZ47" s="387">
        <f ca="1">OFFSET(TblImps[[#This Row],[Servertime]],-1,0)+1/24</f>
        <v>44477.791666666562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44477.833333333227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44477.833333333227</v>
      </c>
      <c r="BZ48" s="387">
        <f ca="1">OFFSET(TblImps[[#This Row],[Servertime]],-1,0)+1/24</f>
        <v>44477.833333333227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44477.874999999891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44477.874999999891</v>
      </c>
      <c r="BZ49" s="387">
        <f ca="1">OFFSET(TblImps[[#This Row],[Servertime]],-1,0)+1/24</f>
        <v>44477.874999999891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44477.916666666555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44477.916666666555</v>
      </c>
      <c r="BZ50" s="387">
        <f ca="1">OFFSET(TblImps[[#This Row],[Servertime]],-1,0)+1/24</f>
        <v>44477.916666666555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44477.958333333219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44477.958333333219</v>
      </c>
      <c r="BZ51" s="387">
        <f ca="1">OFFSET(TblImps[[#This Row],[Servertime]],-1,0)+1/24</f>
        <v>44477.958333333219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44477.999999999884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44477.999999999884</v>
      </c>
      <c r="BZ52" s="387">
        <f ca="1">OFFSET(TblImps[[#This Row],[Servertime]],-1,0)+1/24</f>
        <v>44477.999999999884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44478.041666666548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44478.041666666548</v>
      </c>
      <c r="BZ53" s="387">
        <f ca="1">OFFSET(TblImps[[#This Row],[Servertime]],-1,0)+1/24</f>
        <v>44478.041666666548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44478.083333333212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44478.083333333212</v>
      </c>
      <c r="BZ54" s="387">
        <f ca="1">OFFSET(TblImps[[#This Row],[Servertime]],-1,0)+1/24</f>
        <v>44478.083333333212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44478.124999999876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44478.124999999876</v>
      </c>
      <c r="BZ55" s="387">
        <f ca="1">OFFSET(TblImps[[#This Row],[Servertime]],-1,0)+1/24</f>
        <v>44478.124999999876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44478.166666666541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44478.166666666541</v>
      </c>
      <c r="BZ56" s="387">
        <f ca="1">OFFSET(TblImps[[#This Row],[Servertime]],-1,0)+1/24</f>
        <v>44478.166666666541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44478.208333333205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44478.208333333205</v>
      </c>
      <c r="BZ57" s="387">
        <f ca="1">OFFSET(TblImps[[#This Row],[Servertime]],-1,0)+1/24</f>
        <v>44478.208333333205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44478.249999999869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44478.249999999869</v>
      </c>
      <c r="BZ58" s="387">
        <f ca="1">OFFSET(TblImps[[#This Row],[Servertime]],-1,0)+1/24</f>
        <v>44478.249999999869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44478.291666666533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44478.291666666533</v>
      </c>
      <c r="BZ59" s="387">
        <f ca="1">OFFSET(TblImps[[#This Row],[Servertime]],-1,0)+1/24</f>
        <v>44478.291666666533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44478.333333333198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44478.333333333198</v>
      </c>
      <c r="BZ60" s="387">
        <f ca="1">OFFSET(TblImps[[#This Row],[Servertime]],-1,0)+1/24</f>
        <v>44478.333333333198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44478.374999999862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44478.374999999862</v>
      </c>
      <c r="BZ61" s="387">
        <f ca="1">OFFSET(TblImps[[#This Row],[Servertime]],-1,0)+1/24</f>
        <v>44478.374999999862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44478.416666666526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44478.416666666526</v>
      </c>
      <c r="BZ62" s="387">
        <f ca="1">OFFSET(TblImps[[#This Row],[Servertime]],-1,0)+1/24</f>
        <v>44478.416666666526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44478.45833333319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44478.45833333319</v>
      </c>
      <c r="BZ63" s="387">
        <f ca="1">OFFSET(TblImps[[#This Row],[Servertime]],-1,0)+1/24</f>
        <v>44478.45833333319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44478.499999999854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44478.499999999854</v>
      </c>
      <c r="BZ64" s="387">
        <f ca="1">OFFSET(TblImps[[#This Row],[Servertime]],-1,0)+1/24</f>
        <v>44478.499999999854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44478.541666666519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44478.541666666519</v>
      </c>
      <c r="BZ65" s="387">
        <f ca="1">OFFSET(TblImps[[#This Row],[Servertime]],-1,0)+1/24</f>
        <v>44478.541666666519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44478.583333333183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44478.583333333183</v>
      </c>
      <c r="BZ66" s="387">
        <f ca="1">OFFSET(TblImps[[#This Row],[Servertime]],-1,0)+1/24</f>
        <v>44478.583333333183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44478.624999999847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44478.624999999847</v>
      </c>
      <c r="BZ67" s="387">
        <f ca="1">OFFSET(TblImps[[#This Row],[Servertime]],-1,0)+1/24</f>
        <v>44478.624999999847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44478.666666666511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44478.666666666511</v>
      </c>
      <c r="BZ68" s="387">
        <f ca="1">OFFSET(TblImps[[#This Row],[Servertime]],-1,0)+1/24</f>
        <v>44478.666666666511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44478.708333333176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44478.708333333176</v>
      </c>
      <c r="BZ69" s="387">
        <f ca="1">OFFSET(TblImps[[#This Row],[Servertime]],-1,0)+1/24</f>
        <v>44478.708333333176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44478.74999999984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44478.74999999984</v>
      </c>
      <c r="BZ70" s="387">
        <f ca="1">OFFSET(TblImps[[#This Row],[Servertime]],-1,0)+1/24</f>
        <v>44478.74999999984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44478.791666666504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44478.791666666504</v>
      </c>
      <c r="BZ71" s="387">
        <f ca="1">OFFSET(TblImps[[#This Row],[Servertime]],-1,0)+1/24</f>
        <v>44478.791666666504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44478.833333333168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44478.833333333168</v>
      </c>
      <c r="BZ72" s="387">
        <f ca="1">OFFSET(TblImps[[#This Row],[Servertime]],-1,0)+1/24</f>
        <v>44478.833333333168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44478.874999999833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44478.874999999833</v>
      </c>
      <c r="BZ73" s="387">
        <f ca="1">OFFSET(TblImps[[#This Row],[Servertime]],-1,0)+1/24</f>
        <v>44478.874999999833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44478.916666666497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44478.916666666497</v>
      </c>
      <c r="BZ74" s="387">
        <f ca="1">OFFSET(TblImps[[#This Row],[Servertime]],-1,0)+1/24</f>
        <v>44478.916666666497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44478.958333333161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44478.958333333161</v>
      </c>
      <c r="BZ75" s="387">
        <f ca="1">OFFSET(TblImps[[#This Row],[Servertime]],-1,0)+1/24</f>
        <v>44478.958333333161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44478.999999999825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44478.999999999825</v>
      </c>
      <c r="BZ76" s="399">
        <f ca="1">OFFSET(TblImps[[#This Row],[Servertime]],-1,0)+1/24</f>
        <v>44478.999999999825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44479.04166666649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44479.04166666649</v>
      </c>
      <c r="BZ77" s="387">
        <f ca="1">OFFSET(TblImps[[#This Row],[Servertime]],-1,0)+1/24</f>
        <v>44479.04166666649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44479.083333333154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44479.083333333154</v>
      </c>
      <c r="BZ78" s="387">
        <f ca="1">OFFSET(TblImps[[#This Row],[Servertime]],-1,0)+1/24</f>
        <v>44479.083333333154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44479.124999999818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44479.124999999818</v>
      </c>
      <c r="BZ79" s="387">
        <f ca="1">OFFSET(TblImps[[#This Row],[Servertime]],-1,0)+1/24</f>
        <v>44479.124999999818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44479.166666666482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44479.166666666482</v>
      </c>
      <c r="BZ80" s="387">
        <f ca="1">OFFSET(TblImps[[#This Row],[Servertime]],-1,0)+1/24</f>
        <v>44479.166666666482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44479.208333333147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44479.208333333147</v>
      </c>
      <c r="BZ81" s="387">
        <f ca="1">OFFSET(TblImps[[#This Row],[Servertime]],-1,0)+1/24</f>
        <v>44479.208333333147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44479.249999999811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44479.249999999811</v>
      </c>
      <c r="BZ82" s="387">
        <f ca="1">OFFSET(TblImps[[#This Row],[Servertime]],-1,0)+1/24</f>
        <v>44479.249999999811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44479.291666666475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44479.291666666475</v>
      </c>
      <c r="BZ83" s="387">
        <f ca="1">OFFSET(TblImps[[#This Row],[Servertime]],-1,0)+1/24</f>
        <v>44479.291666666475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44479.333333333139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44479.333333333139</v>
      </c>
      <c r="BZ84" s="387">
        <f ca="1">OFFSET(TblImps[[#This Row],[Servertime]],-1,0)+1/24</f>
        <v>44479.333333333139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44479.374999999804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44479.374999999804</v>
      </c>
      <c r="BZ85" s="387">
        <f ca="1">OFFSET(TblImps[[#This Row],[Servertime]],-1,0)+1/24</f>
        <v>44479.374999999804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44479.416666666468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44479.416666666468</v>
      </c>
      <c r="BZ86" s="387">
        <f ca="1">OFFSET(TblImps[[#This Row],[Servertime]],-1,0)+1/24</f>
        <v>44479.416666666468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44479.458333333132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44479.458333333132</v>
      </c>
      <c r="BZ87" s="387">
        <f ca="1">OFFSET(TblImps[[#This Row],[Servertime]],-1,0)+1/24</f>
        <v>44479.458333333132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44479.499999999796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44479.499999999796</v>
      </c>
      <c r="BZ88" s="387">
        <f ca="1">OFFSET(TblImps[[#This Row],[Servertime]],-1,0)+1/24</f>
        <v>44479.499999999796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44479.541666666461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44479.541666666461</v>
      </c>
      <c r="BZ89" s="387">
        <f ca="1">OFFSET(TblImps[[#This Row],[Servertime]],-1,0)+1/24</f>
        <v>44479.541666666461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44479.583333333125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44479.583333333125</v>
      </c>
      <c r="BZ90" s="387">
        <f ca="1">OFFSET(TblImps[[#This Row],[Servertime]],-1,0)+1/24</f>
        <v>44479.583333333125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44479.624999999789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44479.624999999789</v>
      </c>
      <c r="BZ91" s="387">
        <f ca="1">OFFSET(TblImps[[#This Row],[Servertime]],-1,0)+1/24</f>
        <v>44479.624999999789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44479.666666666453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44479.666666666453</v>
      </c>
      <c r="BZ92" s="387">
        <f ca="1">OFFSET(TblImps[[#This Row],[Servertime]],-1,0)+1/24</f>
        <v>44479.666666666453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44479.708333333117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44479.708333333117</v>
      </c>
      <c r="BZ93" s="387">
        <f ca="1">OFFSET(TblImps[[#This Row],[Servertime]],-1,0)+1/24</f>
        <v>44479.708333333117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44479.749999999782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44479.749999999782</v>
      </c>
      <c r="BZ94" s="387">
        <f ca="1">OFFSET(TblImps[[#This Row],[Servertime]],-1,0)+1/24</f>
        <v>44479.749999999782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44479.791666666446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44479.791666666446</v>
      </c>
      <c r="BZ95" s="387">
        <f ca="1">OFFSET(TblImps[[#This Row],[Servertime]],-1,0)+1/24</f>
        <v>44479.791666666446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44479.83333333311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44479.83333333311</v>
      </c>
      <c r="BZ96" s="387">
        <f ca="1">OFFSET(TblImps[[#This Row],[Servertime]],-1,0)+1/24</f>
        <v>44479.83333333311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44479.874999999774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44479.874999999774</v>
      </c>
      <c r="BZ97" s="387">
        <f ca="1">OFFSET(TblImps[[#This Row],[Servertime]],-1,0)+1/24</f>
        <v>44479.874999999774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44479.916666666439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44479.916666666439</v>
      </c>
      <c r="BZ98" s="387">
        <f ca="1">OFFSET(TblImps[[#This Row],[Servertime]],-1,0)+1/24</f>
        <v>44479.916666666439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44479.958333333103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44479.958333333103</v>
      </c>
      <c r="BZ99" s="387">
        <f ca="1">OFFSET(TblImps[[#This Row],[Servertime]],-1,0)+1/24</f>
        <v>44479.958333333103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44479.999999999767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44479.999999999767</v>
      </c>
      <c r="BZ100" s="387">
        <f ca="1">OFFSET(TblImps[[#This Row],[Servertime]],-1,0)+1/24</f>
        <v>44479.999999999767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44480.041666666431</v>
      </c>
      <c r="BZ101" s="387">
        <f ca="1">OFFSET(TblImps[[#This Row],[Servertime]],-1,0)+1/24</f>
        <v>44480.041666666431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44480.083333333096</v>
      </c>
      <c r="BZ102" s="387">
        <f ca="1">OFFSET(TblImps[[#This Row],[Servertime]],-1,0)+1/24</f>
        <v>44480.083333333096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44480.12499999976</v>
      </c>
      <c r="BZ103" s="387">
        <f ca="1">OFFSET(TblImps[[#This Row],[Servertime]],-1,0)+1/24</f>
        <v>44480.12499999976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44480.166666666424</v>
      </c>
      <c r="BZ104" s="387">
        <f ca="1">OFFSET(TblImps[[#This Row],[Servertime]],-1,0)+1/24</f>
        <v>44480.166666666424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44480.208333333088</v>
      </c>
      <c r="BZ105" s="387">
        <f ca="1">OFFSET(TblImps[[#This Row],[Servertime]],-1,0)+1/24</f>
        <v>44480.208333333088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44480.249999999753</v>
      </c>
      <c r="BZ106" s="387">
        <f ca="1">OFFSET(TblImps[[#This Row],[Servertime]],-1,0)+1/24</f>
        <v>44480.249999999753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44480.291666666417</v>
      </c>
      <c r="BZ107" s="387">
        <f ca="1">OFFSET(TblImps[[#This Row],[Servertime]],-1,0)+1/24</f>
        <v>44480.291666666417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44480.333333333081</v>
      </c>
      <c r="BZ108" s="387">
        <f ca="1">OFFSET(TblImps[[#This Row],[Servertime]],-1,0)+1/24</f>
        <v>44480.333333333081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44480.374999999745</v>
      </c>
      <c r="BZ109" s="387">
        <f ca="1">OFFSET(TblImps[[#This Row],[Servertime]],-1,0)+1/24</f>
        <v>44480.374999999745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44480.41666666641</v>
      </c>
      <c r="BZ110" s="387">
        <f ca="1">OFFSET(TblImps[[#This Row],[Servertime]],-1,0)+1/24</f>
        <v>44480.41666666641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44480.458333333074</v>
      </c>
      <c r="BZ111" s="387">
        <f ca="1">OFFSET(TblImps[[#This Row],[Servertime]],-1,0)+1/24</f>
        <v>44480.458333333074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44480.499999999738</v>
      </c>
      <c r="BZ112" s="387">
        <f ca="1">OFFSET(TblImps[[#This Row],[Servertime]],-1,0)+1/24</f>
        <v>44480.499999999738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44480.541666666402</v>
      </c>
      <c r="BZ113" s="387">
        <f ca="1">OFFSET(TblImps[[#This Row],[Servertime]],-1,0)+1/24</f>
        <v>44480.541666666402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44480.583333333067</v>
      </c>
      <c r="BZ114" s="387">
        <f ca="1">OFFSET(TblImps[[#This Row],[Servertime]],-1,0)+1/24</f>
        <v>44480.583333333067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44480.624999999731</v>
      </c>
      <c r="BZ115" s="387">
        <f ca="1">OFFSET(TblImps[[#This Row],[Servertime]],-1,0)+1/24</f>
        <v>44480.624999999731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44480.666666666395</v>
      </c>
      <c r="BZ116" s="387">
        <f ca="1">OFFSET(TblImps[[#This Row],[Servertime]],-1,0)+1/24</f>
        <v>44480.666666666395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44480.708333333059</v>
      </c>
      <c r="BZ117" s="387">
        <f ca="1">OFFSET(TblImps[[#This Row],[Servertime]],-1,0)+1/24</f>
        <v>44480.708333333059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44480.749999999724</v>
      </c>
      <c r="BZ118" s="387">
        <f ca="1">OFFSET(TblImps[[#This Row],[Servertime]],-1,0)+1/24</f>
        <v>44480.749999999724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44480.791666666388</v>
      </c>
      <c r="BZ119" s="387">
        <f ca="1">OFFSET(TblImps[[#This Row],[Servertime]],-1,0)+1/24</f>
        <v>44480.791666666388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44480.833333333052</v>
      </c>
      <c r="BZ120" s="387">
        <f ca="1">OFFSET(TblImps[[#This Row],[Servertime]],-1,0)+1/24</f>
        <v>44480.833333333052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44480.874999999716</v>
      </c>
      <c r="BZ121" s="387">
        <f ca="1">OFFSET(TblImps[[#This Row],[Servertime]],-1,0)+1/24</f>
        <v>44480.874999999716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44480.91666666638</v>
      </c>
      <c r="BZ122" s="387">
        <f ca="1">OFFSET(TblImps[[#This Row],[Servertime]],-1,0)+1/24</f>
        <v>44480.91666666638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44480.958333333045</v>
      </c>
      <c r="BZ123" s="387">
        <f ca="1">OFFSET(TblImps[[#This Row],[Servertime]],-1,0)+1/24</f>
        <v>44480.958333333045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44480.999999999709</v>
      </c>
      <c r="BZ124" s="387">
        <f ca="1">OFFSET(TblImps[[#This Row],[Servertime]],-1,0)+1/24</f>
        <v>44480.999999999709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44481.041666666373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44481.041666666373</v>
      </c>
      <c r="BZ125" s="387">
        <f ca="1">OFFSET(TblImps[[#This Row],[Servertime]],-1,0)+1/24</f>
        <v>44481.041666666373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44481.083333333037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44481.083333333037</v>
      </c>
      <c r="BZ126" s="387">
        <f ca="1">OFFSET(TblImps[[#This Row],[Servertime]],-1,0)+1/24</f>
        <v>44481.083333333037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44481.124999999702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44481.124999999702</v>
      </c>
      <c r="BZ127" s="387">
        <f ca="1">OFFSET(TblImps[[#This Row],[Servertime]],-1,0)+1/24</f>
        <v>44481.124999999702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44481.166666666366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44481.166666666366</v>
      </c>
      <c r="BZ128" s="387">
        <f ca="1">OFFSET(TblImps[[#This Row],[Servertime]],-1,0)+1/24</f>
        <v>44481.166666666366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44481.20833333303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44481.20833333303</v>
      </c>
      <c r="BZ129" s="387">
        <f ca="1">OFFSET(TblImps[[#This Row],[Servertime]],-1,0)+1/24</f>
        <v>44481.20833333303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44481.249999999694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44481.249999999694</v>
      </c>
      <c r="BZ130" s="387">
        <f ca="1">OFFSET(TblImps[[#This Row],[Servertime]],-1,0)+1/24</f>
        <v>44481.249999999694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44481.291666666359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44481.291666666359</v>
      </c>
      <c r="BZ131" s="387">
        <f ca="1">OFFSET(TblImps[[#This Row],[Servertime]],-1,0)+1/24</f>
        <v>44481.291666666359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44481.333333333023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44481.333333333023</v>
      </c>
      <c r="BZ132" s="387">
        <f ca="1">OFFSET(TblImps[[#This Row],[Servertime]],-1,0)+1/24</f>
        <v>44481.333333333023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44481.374999999687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44481.374999999687</v>
      </c>
      <c r="BZ133" s="387">
        <f ca="1">OFFSET(TblImps[[#This Row],[Servertime]],-1,0)+1/24</f>
        <v>44481.374999999687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44481.416666666351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44481.416666666351</v>
      </c>
      <c r="BZ134" s="387">
        <f ca="1">OFFSET(TblImps[[#This Row],[Servertime]],-1,0)+1/24</f>
        <v>44481.416666666351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44481.458333333016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44481.458333333016</v>
      </c>
      <c r="BZ135" s="387">
        <f ca="1">OFFSET(TblImps[[#This Row],[Servertime]],-1,0)+1/24</f>
        <v>44481.458333333016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44481.49999999968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44481.49999999968</v>
      </c>
      <c r="BZ136" s="387">
        <f ca="1">OFFSET(TblImps[[#This Row],[Servertime]],-1,0)+1/24</f>
        <v>44481.49999999968</v>
      </c>
      <c r="CA136" s="141"/>
      <c r="CB136" s="385"/>
      <c r="CC136" s="385"/>
    </row>
    <row r="1269" spans="2:23" x14ac:dyDescent="0.2">
      <c r="B1269" s="591"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2.5</v>
      </c>
      <c r="C16" s="97" t="s">
        <v>494</v>
      </c>
      <c r="D16" s="406">
        <v>0.25</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f>10 * IF(race="Nomad",0,1)</f>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f>50-start_homes</f>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1114</v>
      </c>
      <c r="B89" s="97">
        <v>5</v>
      </c>
      <c r="C89" s="97" t="str">
        <f t="shared" si="0"/>
        <v>* Landsize</v>
      </c>
      <c r="D89" s="403">
        <v>0.02</v>
      </c>
      <c r="E89" s="97" t="s">
        <v>365</v>
      </c>
      <c r="F89" s="403">
        <v>0.1</v>
      </c>
      <c r="G89" s="534" t="s">
        <v>1117</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1106</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1111</v>
      </c>
      <c r="E9" s="459">
        <v>3</v>
      </c>
      <c r="F9" s="459"/>
      <c r="G9" s="459">
        <v>300</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1112</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825</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350</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1150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1106</v>
      </c>
      <c r="E48" s="451">
        <v>6.5</v>
      </c>
      <c r="F48" s="451">
        <v>2</v>
      </c>
      <c r="G48" s="451">
        <v>1350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1107</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1108</v>
      </c>
      <c r="E55" s="440">
        <v>4</v>
      </c>
      <c r="F55" s="440">
        <v>5</v>
      </c>
      <c r="G55" s="440">
        <v>1050</v>
      </c>
      <c r="H55" s="439">
        <v>30</v>
      </c>
      <c r="I55" s="443">
        <f>1.8 * MIN(6, MAX(E55,F55)) + 0.45 * MIN(6, MIN(E55,F55)) + IF(E55&gt;6, (E55-6)*0.2) + IF(F55&gt;6, (F55-6)*0.2)</f>
        <v>10.8</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1109</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2021-09-21T03:17:38Z</dcterms:modified>
</cp:coreProperties>
</file>