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7294727-D2B0-4879-9FFC-E2389DE1EC23}"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P56" i="5" l="1"/>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Z72" i="8" l="1"/>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CY72" i="8" l="1"/>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B25" i="4" l="1"/>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BL94" i="5" l="1"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98" i="8" l="1"/>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Y118" i="8" l="1"/>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18" i="8" l="1"/>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K125" i="11" l="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Y123" i="8" l="1"/>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BZ128" i="8" l="1"/>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<sst xmlns="http://schemas.openxmlformats.org/spreadsheetml/2006/main" count="2900" uniqueCount="1111">
  <si>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</si>
  <si>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</si>
  <si>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</si>
  <si>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</si>
  <si>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</si>
  <si>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</si>
  <si>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</si>
  <si>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</si>
  <si>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</si>
  <si>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</si>
  <si>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</si>
  <si>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</si>
  <si>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</si>
  <si>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</si>
  <si>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</si>
  <si>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</si>
  <si>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</si>
  <si>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</si>
  <si>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</si>
  <si>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</si>
  <si>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</si>
  <si>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</si>
  <si>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</si>
  <si>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</si>
  <si>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</si>
  <si>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</si>
  <si>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</si>
  <si>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</si>
  <si>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</si>
  <si>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</si>
  <si>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</si>
  <si>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</si>
  <si>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</si>
  <si>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</si>
  <si>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</si>
  <si>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</si>
  <si>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</si>
  <si>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</si>
  <si>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</si>
  <si>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</si>
  <si>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</si>
  <si>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</si>
  <si>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</si>
  <si>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</si>
  <si>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</si>
  <si>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</si>
  <si>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</si>
  <si>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</si>
  <si>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</si>
  <si>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</si>
  <si>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</si>
  <si>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</si>
  <si>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</si>
  <si>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</si>
  <si>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</si>
  <si>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</si>
  <si>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</si>
  <si>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</si>
  <si>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</si>
  <si>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</si>
  <si>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</si>
  <si>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</si>
  <si>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</si>
  <si>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</si>
  <si>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</si>
  <si>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</si>
  <si>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</si>
  <si>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</si>
  <si>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</si>
  <si>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</si>
  <si>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</si>
  <si>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</si>
  <si>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</si>
  <si>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</si>
  <si>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</si>
  <si>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</si>
  <si>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</si>
  <si>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</si>
  <si>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</si>
  <si>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</si>
  <si>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</si>
  <si>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</si>
  <si>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</si>
  <si>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</si>
  <si>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</si>
  <si>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</si>
  <si>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</si>
  <si>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</si>
  <si>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</si>
  <si>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</si>
  <si>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</si>
  <si>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</si>
  <si>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</si>
  <si>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</si>
  <si>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</si>
  <si>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</si>
  <si>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</si>
  <si>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</si>
  <si>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</si>
  <si>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</si>
  <si>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</si>
  <si>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</si>
  <si>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</si>
  <si>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</si>
  <si>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</si>
  <si>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</si>
  <si>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</si>
  <si>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</si>
  <si>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</si>
  <si>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</si>
  <si>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</si>
  <si>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</si>
  <si>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</si>
  <si>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</si>
  <si>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</si>
  <si>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</si>
  <si>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</si>
  <si>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</si>
  <si>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</si>
  <si>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</si>
  <si>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</si>
  <si>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</si>
  <si>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</si>
  <si>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</si>
  <si>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</si>
  <si>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</si>
  <si>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</si>
  <si>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</si>
  <si>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</si>
  <si>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</si>
  <si>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</si>
  <si>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</si>
  <si>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</si>
  <si>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</si>
  <si>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</si>
  <si>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</si>
  <si>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</si>
  <si>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</si>
  <si>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</si>
  <si>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</si>
  <si>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</si>
  <si>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</si>
  <si>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</si>
  <si>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</si>
  <si>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</si>
  <si>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</si>
  <si>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</si>
  <si>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</si>
  <si>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</si>
  <si>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</si>
  <si>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</si>
  <si>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</si>
  <si>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</si>
  <si>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</si>
  <si>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</si>
  <si>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</si>
  <si>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</si>
  <si>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</si>
  <si>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</si>
  <si>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</si>
  <si>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</si>
  <si>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</si>
  <si>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</si>
  <si>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</si>
  <si>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</si>
  <si>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</si>
  <si>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</si>
  <si>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</si>
  <si>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</si>
  <si>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</si>
  <si>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</si>
  <si>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</si>
  <si>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</si>
  <si>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</si>
  <si>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</si>
  <si>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</si>
  <si>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</si>
  <si>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</si>
  <si>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</si>
  <si>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</si>
  <si>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</si>
  <si>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</si>
  <si>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</si>
  <si>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</si>
  <si>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</si>
  <si>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</si>
  <si>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</si>
  <si>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</si>
  <si>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</si>
  <si>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</si>
  <si>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</si>
  <si>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</si>
  <si>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</si>
  <si>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</si>
  <si>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</si>
  <si>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</si>
  <si>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</si>
  <si>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</si>
  <si>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</si>
  <si>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</si>
  <si>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</si>
  <si>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</si>
  <si>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</si>
  <si>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</si>
  <si>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</si>
  <si>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</si>
  <si>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</si>
  <si>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</si>
  <si>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</si>
  <si>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</si>
  <si>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</si>
  <si>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</si>
  <si>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</si>
  <si>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</si>
  <si>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</si>
  <si>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</si>
  <si>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</si>
  <si>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</si>
  <si>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</si>
  <si>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</si>
  <si>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</si>
  <si>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</si>
  <si>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</si>
  <si>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</si>
  <si>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</si>
  <si>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</si>
  <si>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</si>
  <si>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</si>
  <si>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</si>
  <si>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</si>
  <si>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</si>
  <si>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</si>
  <si>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</si>
  <si>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</si>
  <si>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</si>
  <si>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</si>
  <si>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</si>
  <si>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</si>
  <si>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</si>
  <si>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</si>
  <si>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</si>
  <si>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</si>
  <si>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</si>
  <si>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</si>
  <si>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</si>
  <si>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</si>
  <si>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</si>
  <si>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</si>
  <si>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</si>
  <si>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</si>
  <si>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</si>
  <si>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</si>
  <si>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</si>
  <si>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</si>
  <si>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</si>
  <si>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</si>
  <si>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</si>
  <si>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</si>
  <si>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</si>
  <si>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</si>
  <si>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</si>
  <si>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</si>
  <si>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</si>
  <si>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</si>
  <si>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</si>
  <si>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</si>
  <si>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</si>
  <si>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</si>
  <si>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</si>
  <si>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</si>
  <si>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</si>
  <si>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</si>
  <si>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</si>
  <si>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</si>
  <si>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</si>
  <si>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</si>
  <si>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</si>
  <si>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</si>
  <si>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</si>
  <si>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</si>
  <si>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</si>
  <si>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</si>
  <si>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</si>
  <si>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</si>
  <si>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</si>
  <si>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</si>
  <si>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</si>
  <si>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</si>
  <si>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</si>
  <si>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</si>
  <si>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</si>
  <si>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</si>
  <si>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</si>
  <si>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</si>
  <si>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</si>
  <si>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</si>
  <si>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</si>
  <si>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</si>
  <si>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</si>
  <si>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</si>
  <si>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</si>
  <si>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</si>
  <si>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</si>
  <si>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</si>
  <si>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</si>
  <si>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</si>
  <si>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</si>
  <si>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</si>
  <si>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</si>
  <si>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</si>
  <si>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</si>
  <si>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</si>
  <si>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</si>
  <si>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</si>
  <si>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</si>
  <si>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</si>
  <si>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</si>
  <si>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</si>
  <si>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</si>
  <si>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</si>
  <si>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</si>
  <si>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</si>
  <si>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</si>
  <si>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</si>
  <si>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</si>
  <si>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</si>
  <si>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</si>
  <si>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</si>
  <si>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</si>
  <si>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</si>
  <si>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</si>
  <si>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</si>
  <si>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</si>
  <si>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</si>
  <si>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</si>
  <si>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</si>
  <si>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</si>
  <si>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</si>
  <si>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</si>
  <si>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</si>
  <si>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</si>
  <si>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</si>
  <si>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</si>
  <si>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</si>
  <si>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</si>
  <si>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</si>
  <si>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</si>
  <si>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</si>
  <si>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</si>
  <si>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</si>
  <si>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</si>
  <si>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</si>
  <si>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</si>
  <si>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</si>
  <si>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</si>
  <si>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</si>
  <si>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</si>
  <si>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</si>
  <si>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</si>
  <si>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</si>
  <si>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</si>
  <si>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</si>
  <si>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</si>
  <si>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</si>
  <si>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</si>
  <si>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</si>
  <si>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</si>
  <si>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</si>
  <si>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</si>
  <si>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</si>
  <si>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</si>
  <si>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</si>
  <si>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</si>
  <si>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</si>
  <si>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</si>
  <si>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</si>
  <si>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</si>
  <si>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</si>
  <si>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</si>
  <si>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</si>
  <si>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</si>
  <si>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</si>
  <si>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</si>
  <si>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</si>
  <si>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</si>
  <si>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</si>
  <si>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</si>
  <si>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</si>
  <si>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</si>
  <si>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</si>
  <si>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</si>
  <si>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</si>
  <si>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</si>
  <si>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</si>
  <si>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</si>
  <si>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</si>
  <si>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</si>
  <si>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</si>
  <si>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</si>
  <si>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</si>
  <si>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</si>
  <si>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</si>
  <si>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</si>
  <si>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</si>
  <si>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</si>
  <si>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</si>
  <si>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</si>
  <si>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</si>
  <si>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</si>
  <si>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</si>
  <si>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</si>
  <si>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</si>
  <si>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</si>
  <si>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</si>
  <si>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</si>
  <si>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</si>
  <si>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</si>
  <si>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</si>
  <si>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</si>
  <si>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</si>
  <si>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</si>
  <si>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</si>
  <si>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</si>
  <si>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</si>
  <si>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</si>
  <si>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</si>
  <si>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</si>
  <si>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</si>
  <si>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</si>
  <si>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</si>
  <si>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</si>
  <si>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</si>
  <si>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</si>
  <si>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</si>
  <si>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</si>
  <si>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</si>
  <si>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</si>
  <si>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</si>
  <si>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</si>
  <si>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</si>
  <si>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</si>
  <si>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</si>
  <si>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</si>
  <si>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</si>
  <si>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</si>
  <si>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</si>
  <si>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</si>
  <si>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</si>
  <si>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</si>
  <si>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</si>
  <si>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</si>
  <si>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</si>
  <si>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</si>
  <si>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</si>
  <si>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</si>
  <si>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</si>
  <si>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</si>
  <si>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</si>
  <si>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</si>
  <si>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</si>
  <si>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</si>
  <si>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</si>
  <si>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</si>
  <si>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</si>
  <si>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</si>
  <si>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</si>
  <si>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</si>
  <si>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</si>
  <si>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</si>
  <si>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</si>
  <si>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</si>
  <si>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</si>
  <si>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</si>
  <si>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</si>
  <si>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</si>
  <si>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</si>
  <si>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</si>
  <si>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</si>
  <si>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</si>
  <si>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</si>
  <si>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</si>
  <si>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</si>
  <si>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</si>
  <si>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</si>
  <si>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</si>
  <si>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</si>
  <si>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</si>
  <si>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</si>
  <si>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</si>
  <si>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</si>
  <si>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</si>
  <si>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</si>
  <si>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</si>
  <si>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</si>
  <si>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</si>
  <si>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</si>
  <si>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</si>
  <si>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</si>
  <si>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</si>
  <si>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</si>
  <si>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</si>
  <si>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</si>
  <si>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</si>
  <si>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</si>
  <si>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</si>
  <si>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</si>
  <si>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</si>
  <si>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</si>
  <si>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</si>
  <si>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</si>
  <si>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</si>
  <si>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</si>
  <si>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</si>
  <si>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</si>
  <si>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</si>
  <si>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</si>
  <si>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</si>
  <si>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</si>
  <si>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</si>
  <si>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</si>
  <si>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</si>
  <si>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</si>
  <si>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</si>
  <si>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</si>
  <si>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</si>
  <si>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</si>
  <si>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</si>
  <si>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</si>
  <si>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</si>
  <si>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</si>
  <si>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</si>
  <si>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</si>
  <si>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</si>
  <si>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</si>
  <si>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</si>
  <si>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</si>
  <si>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</si>
  <si>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</si>
  <si>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</si>
  <si>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</si>
  <si>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</si>
  <si>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</si>
  <si>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</si>
  <si>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</si>
  <si>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</si>
  <si>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</si>
  <si>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</si>
  <si>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</si>
  <si>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</si>
  <si>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</si>
  <si>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</si>
  <si>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</si>
  <si>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</si>
  <si>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</si>
  <si>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</si>
  <si>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</si>
  <si>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</si>
  <si>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</si>
  <si>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</si>
  <si>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</si>
  <si>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</si>
  <si>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</si>
  <si>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</si>
  <si>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</si>
  <si>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</si>
  <si>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</si>
  <si>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</si>
  <si>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</si>
  <si>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</si>
  <si>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</si>
  <si>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</si>
  <si>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</si>
  <si>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</si>
  <si>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</si>
  <si>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</si>
  <si>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</si>
  <si>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</si>
  <si>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</si>
  <si>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</si>
  <si>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</si>
  <si>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</si>
  <si>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</si>
  <si>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</si>
  <si>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</si>
  <si>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</si>
  <si>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</si>
  <si>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</si>
  <si>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</si>
  <si>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</si>
  <si>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</si>
  <si>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</si>
  <si>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</si>
  <si>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</si>
  <si>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</si>
  <si>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</si>
  <si>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</si>
  <si>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</si>
  <si>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</si>
  <si>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</si>
  <si>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</si>
  <si>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</si>
  <si>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</si>
  <si>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</si>
  <si>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</si>
  <si>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</si>
  <si>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</si>
  <si>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</si>
  <si>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</si>
  <si>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</si>
  <si>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</si>
  <si>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</si>
  <si>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</si>
  <si>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</si>
  <si>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</si>
  <si>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</si>
  <si>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</si>
  <si>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</si>
  <si>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</si>
  <si>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</si>
  <si>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</si>
  <si>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</si>
  <si>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</si>
  <si>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</si>
  <si>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</si>
  <si>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</si>
  <si>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</si>
  <si>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</si>
  <si>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</si>
  <si>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</si>
  <si>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</si>
  <si>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</si>
  <si>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</si>
  <si>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</si>
  <si>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</si>
  <si>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</si>
  <si>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</si>
  <si>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</si>
  <si>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</si>
  <si>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</si>
  <si>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</si>
  <si>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</si>
  <si>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</si>
  <si>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</si>
  <si>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</si>
  <si>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</si>
  <si>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</si>
  <si>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</si>
  <si>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</si>
  <si>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</si>
  <si>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</si>
  <si>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</si>
  <si>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</si>
  <si>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</si>
  <si>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</si>
  <si>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</si>
  <si>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</si>
  <si>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</si>
  <si>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</si>
  <si>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</si>
  <si>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</si>
  <si>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</si>
  <si>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</si>
  <si>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</si>
  <si>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</si>
  <si>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</si>
  <si>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</si>
  <si>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</si>
  <si>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</si>
  <si>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</si>
  <si>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</si>
  <si>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</si>
  <si>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</si>
  <si>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</si>
  <si>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</si>
  <si>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</si>
  <si>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</si>
  <si>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</si>
  <si>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</si>
  <si>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</si>
  <si>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</si>
  <si>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</si>
  <si>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</si>
  <si>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</si>
  <si>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</si>
  <si>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</si>
  <si>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</si>
  <si>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</si>
  <si>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</si>
  <si>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</si>
  <si>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</si>
  <si>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</si>
  <si>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</si>
  <si>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</si>
  <si>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</si>
  <si>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</si>
  <si>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</si>
  <si>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</si>
  <si>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</si>
  <si>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</si>
  <si>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</si>
  <si>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</si>
  <si>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</si>
  <si>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</si>
  <si>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</si>
  <si>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</si>
  <si>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</si>
  <si>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</si>
  <si>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</si>
  <si>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</si>
  <si>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</si>
  <si>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</si>
  <si>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</si>
  <si>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</si>
  <si>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</si>
  <si>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</si>
  <si>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</si>
  <si>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</si>
  <si>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</si>
  <si>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</si>
  <si>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</si>
  <si>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</si>
  <si>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</si>
  <si>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</si>
  <si>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</si>
  <si>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</si>
  <si>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</si>
  <si>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</si>
  <si>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</si>
  <si>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</si>
  <si>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</si>
  <si>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</si>
  <si>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</si>
  <si>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</si>
  <si>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</si>
  <si>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</si>
  <si>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</si>
  <si>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</si>
  <si>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</si>
  <si>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</si>
  <si>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</si>
  <si>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</si>
  <si>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</si>
  <si>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</si>
  <si>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</si>
  <si>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</si>
  <si>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</si>
  <si>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</si>
  <si>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</si>
  <si>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</si>
  <si>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</si>
  <si>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</si>
  <si>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</si>
  <si>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</si>
  <si>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</si>
  <si>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</si>
  <si>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</si>
  <si>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</si>
  <si>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</si>
  <si>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</si>
  <si>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</si>
  <si>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</si>
  <si>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</si>
  <si>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</si>
  <si>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</si>
  <si>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</si>
  <si>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</si>
  <si>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</si>
  <si>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</si>
  <si>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</si>
  <si>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</si>
  <si>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</si>
  <si>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</si>
  <si>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</si>
  <si>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</si>
  <si>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</si>
  <si>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</si>
  <si>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</si>
  <si>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</si>
  <si>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</si>
  <si>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</si>
  <si>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</si>
  <si>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</si>
  <si>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</si>
  <si>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</si>
  <si>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</si>
  <si>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</si>
  <si>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</si>
  <si>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</si>
  <si>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</si>
  <si>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</si>
  <si>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</si>
  <si>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</si>
  <si>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</si>
  <si>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</si>
  <si>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</si>
  <si>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</si>
  <si>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</si>
  <si>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</si>
  <si>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</si>
  <si>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</si>
  <si>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</si>
  <si>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</si>
  <si>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</si>
  <si>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</si>
  <si>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</si>
  <si>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</si>
  <si>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</si>
  <si>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</si>
  <si>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</si>
  <si>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</si>
  <si>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</si>
  <si>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</si>
  <si>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</si>
  <si>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</si>
  <si>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</si>
  <si>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</si>
  <si>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</si>
  <si>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</si>
  <si>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</si>
  <si>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</si>
  <si>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</si>
  <si>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</si>
  <si>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</si>
  <si>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</si>
  <si>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</si>
  <si>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</si>
  <si>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</si>
  <si>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</si>
  <si>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</si>
  <si>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</si>
  <si>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</si>
  <si>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</si>
  <si>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</si>
  <si>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</si>
  <si>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</si>
  <si>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</si>
  <si>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</si>
  <si>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</si>
  <si>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</si>
  <si>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</si>
  <si>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</si>
  <si>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</si>
  <si>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</si>
  <si>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</si>
  <si>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</si>
  <si>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</si>
  <si>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</si>
  <si>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</si>
  <si>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</si>
  <si>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</si>
  <si>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</si>
  <si>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</si>
  <si>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</si>
  <si>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</si>
  <si>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</si>
  <si>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</si>
  <si>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</si>
  <si>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</si>
  <si>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</si>
  <si>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</si>
  <si>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</si>
  <si>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</si>
  <si>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</si>
  <si>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</si>
  <si>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</si>
  <si>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</si>
  <si>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</si>
  <si>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</si>
  <si>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</si>
  <si>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</si>
  <si>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</si>
  <si>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</si>
  <si>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</si>
  <si>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</si>
  <si>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</si>
  <si>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</si>
  <si>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</si>
  <si>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</si>
  <si>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</si>
  <si>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</si>
  <si>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</si>
  <si>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</si>
  <si>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</si>
  <si>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</si>
  <si>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</si>
  <si>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</si>
  <si>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</si>
  <si>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</si>
  <si>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</si>
  <si>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</si>
  <si>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</si>
  <si>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</si>
  <si>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</si>
  <si>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</si>
  <si>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</si>
  <si>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</si>
  <si>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</si>
  <si>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</si>
  <si>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</si>
  <si>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</si>
  <si>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</si>
  <si>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</si>
  <si>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</si>
  <si>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</si>
  <si>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</si>
  <si>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</si>
  <si>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</si>
  <si>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</si>
  <si>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</si>
  <si>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</si>
  <si>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</si>
  <si>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</si>
  <si>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</si>
  <si>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</si>
  <si>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</si>
  <si>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</si>
  <si>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</si>
  <si>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</si>
  <si>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</si>
  <si>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</si>
  <si>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</si>
  <si>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</si>
  <si>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</si>
  <si>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</si>
  <si>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</si>
  <si>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</si>
  <si>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</si>
  <si>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</si>
  <si>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</si>
  <si>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</si>
  <si>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</si>
  <si>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</si>
  <si>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</si>
  <si>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</si>
  <si>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</si>
  <si>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</si>
  <si>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</si>
  <si>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</si>
  <si>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</si>
  <si>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</si>
  <si>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</si>
  <si>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</si>
  <si>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</si>
  <si>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</si>
  <si>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</si>
  <si>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</si>
  <si>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</si>
  <si>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</si>
  <si>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</si>
  <si>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</si>
  <si>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</si>
  <si>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</si>
  <si>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</si>
  <si>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</si>
  <si>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</si>
  <si>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</si>
  <si>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</si>
  <si>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</si>
  <si>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</si>
  <si>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</si>
  <si>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</si>
  <si>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</si>
  <si>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</si>
  <si>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</si>
  <si>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</si>
  <si>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</si>
  <si>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</si>
  <si>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</si>
  <si>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</si>
  <si>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</si>
  <si>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</si>
  <si>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</si>
  <si>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</si>
  <si>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</si>
  <si>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</si>
  <si>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</si>
  <si>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</si>
  <si>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</si>
  <si>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</si>
  <si>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</si>
  <si>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</si>
  <si>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</si>
  <si>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</si>
  <si>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</si>
  <si>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</si>
  <si>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</si>
  <si>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</si>
  <si>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</si>
  <si>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</si>
  <si>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</si>
  <si>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</si>
  <si>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</si>
  <si>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</si>
  <si>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</si>
  <si>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</si>
  <si>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</si>
  <si>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</si>
  <si>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</si>
  <si>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</si>
  <si>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</si>
  <si>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</si>
  <si>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</si>
  <si>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</si>
  <si>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</si>
  <si>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</si>
  <si>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</si>
  <si>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</si>
  <si>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</si>
  <si>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</si>
  <si>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</si>
  <si>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</si>
  <si>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</si>
  <si>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</si>
  <si>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</si>
  <si>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</si>
  <si>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</si>
  <si>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</si>
  <si>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</si>
  <si>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</si>
  <si>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</si>
  <si>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</si>
  <si>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</si>
  <si>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</si>
  <si>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</si>
  <si>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</si>
  <si>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</si>
  <si>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</si>
  <si>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</si>
  <si>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</si>
  <si>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</si>
  <si>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</si>
  <si>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</si>
  <si>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</si>
  <si>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</si>
  <si>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</si>
  <si>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</si>
  <si>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</si>
  <si>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</si>
  <si>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</si>
  <si>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</si>
  <si>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</si>
  <si>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</si>
  <si>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</si>
  <si>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</si>
  <si>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</si>
  <si>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</si>
  <si>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</si>
  <si>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</si>
  <si>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</si>
  <si>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</si>
  <si>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</si>
  <si>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</si>
  <si>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</si>
  <si>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</si>
  <si>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</si>
  <si>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</si>
  <si>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</si>
  <si>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</si>
  <si>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</si>
  <si>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</si>
  <si>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</si>
  <si>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</si>
  <si>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</si>
  <si>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</si>
  <si>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</si>
  <si>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</si>
  <si>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</si>
  <si>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</si>
  <si>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</si>
  <si>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</si>
  <si>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</si>
  <si>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</si>
  <si>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</si>
  <si>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</si>
  <si>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</si>
  <si>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</si>
  <si>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</si>
  <si>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</si>
  <si>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</si>
  <si>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</si>
  <si>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</si>
  <si>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</si>
  <si>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</si>
  <si>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</si>
  <si>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</si>
  <si>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</si>
  <si>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</si>
  <si>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</si>
  <si>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</si>
  <si>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</si>
  <si>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</si>
  <si>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</si>
  <si>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</si>
  <si>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</si>
  <si>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</si>
  <si>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</si>
  <si>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</si>
  <si>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</si>
  <si>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</si>
  <si>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</si>
  <si>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</si>
  <si>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</si>
  <si>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</si>
  <si>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</si>
  <si>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</si>
  <si>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</si>
  <si>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</si>
  <si>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</si>
  <si>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</si>
  <si>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</si>
  <si>
    <t>Select the tech by typing in column F (Select tech). Type in the hour at which you want to manage that tech.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</si>
</sst>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5">
      <calculatedColumnFormula>ROUNDUP((1-MIN(ROUND(fh_spy_cost_red*TblMili[[#This Row],[FH''s]],4),fh_spy_cost_cap)+ tech_1_9*TblTech[[#This Row],[1-9]] + tech_9_1*TblTech[[#This Row],[9-1]])*spy_plat,0)</calculatedColumnFormula>
    </tableColumn>
    <tableColumn id="67" xr3:uid="{CDB40042-773A-4CE1-B670-B62BC884A947}" name="Wizzies cost" dataDxfId="304">
      <calculatedColumnFormula>ROUNDUP((1-MIN(ROUND(wg_wiz_cost_bonus*TblMili[[#This Row],[WG''s]],4),wg_wiz_cost_cap) + tech_1_9_2*TblTech[[#This Row],[1-9]] + tech_9_1_2*TblTech[[#This Row],[9-1]])*wizard_plat,0)</calculatedColumnFormula>
    </tableColumn>
    <tableColumn id="68" xr3:uid="{1053234A-AE18-4A82-94FC-D94692087DE3}" name="AMs cost" dataDxfId="303">
      <calculatedColumnFormula>ROUNDUP((1-MIN(ROUND(wg_wiz_cost_bonus*TblMili[[#This Row],[WG''s]],4),wg_wiz_cost_cap) + tech_1_9_2*TblTech[[#This Row],[1-9]] + tech_9_1_2*TblTech[[#This Row],[9-1]])*archmage_plat,0)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6" t="s">
        <v>463</v>
      </c>
      <c r="B1" s="556"/>
      <c r="C1" s="556"/>
      <c r="D1" s="556"/>
      <c r="E1" s="556"/>
      <c r="F1" s="556"/>
      <c r="G1" s="556"/>
      <c r="H1" s="556"/>
      <c r="I1" s="556"/>
      <c r="J1" s="556"/>
      <c r="K1" s="556"/>
      <c r="L1" s="557"/>
      <c r="M1" s="564" t="s">
        <v>1082</v>
      </c>
      <c r="N1" s="565"/>
      <c r="O1" s="566"/>
    </row>
    <row r="2" spans="1:15" s="48" customFormat="1" ht="12.75" customHeight="1" x14ac:dyDescent="0.2">
      <c r="A2" s="550" t="s">
        <v>1080</v>
      </c>
      <c r="B2" s="551"/>
      <c r="C2" s="551"/>
      <c r="D2" s="551"/>
      <c r="E2" s="551"/>
      <c r="F2" s="551"/>
      <c r="G2" s="551"/>
      <c r="H2" s="551"/>
      <c r="I2" s="551"/>
      <c r="J2" s="551"/>
      <c r="K2" s="551"/>
      <c r="L2" s="552"/>
      <c r="M2" s="537" t="s">
        <v>1081</v>
      </c>
      <c r="N2" s="538"/>
      <c r="O2" s="539"/>
    </row>
    <row r="3" spans="1:15" s="48" customFormat="1" x14ac:dyDescent="0.2">
      <c r="A3" s="550"/>
      <c r="B3" s="551"/>
      <c r="C3" s="551"/>
      <c r="D3" s="551"/>
      <c r="E3" s="551"/>
      <c r="F3" s="551"/>
      <c r="G3" s="551"/>
      <c r="H3" s="551"/>
      <c r="I3" s="551"/>
      <c r="J3" s="551"/>
      <c r="K3" s="551"/>
      <c r="L3" s="552"/>
      <c r="M3" s="537"/>
      <c r="N3" s="538"/>
      <c r="O3" s="539"/>
    </row>
    <row r="4" spans="1:15" s="48" customFormat="1" x14ac:dyDescent="0.2">
      <c r="A4" s="550"/>
      <c r="B4" s="551"/>
      <c r="C4" s="551"/>
      <c r="D4" s="551"/>
      <c r="E4" s="551"/>
      <c r="F4" s="551"/>
      <c r="G4" s="551"/>
      <c r="H4" s="551"/>
      <c r="I4" s="551"/>
      <c r="J4" s="551"/>
      <c r="K4" s="551"/>
      <c r="L4" s="552"/>
      <c r="M4" s="537"/>
      <c r="N4" s="538"/>
      <c r="O4" s="539"/>
    </row>
    <row r="5" spans="1:15" s="48" customFormat="1" x14ac:dyDescent="0.2">
      <c r="A5" s="550"/>
      <c r="B5" s="551"/>
      <c r="C5" s="551"/>
      <c r="D5" s="551"/>
      <c r="E5" s="551"/>
      <c r="F5" s="551"/>
      <c r="G5" s="551"/>
      <c r="H5" s="551"/>
      <c r="I5" s="551"/>
      <c r="J5" s="551"/>
      <c r="K5" s="551"/>
      <c r="L5" s="552"/>
      <c r="M5" s="537"/>
      <c r="N5" s="538"/>
      <c r="O5" s="539"/>
    </row>
    <row r="6" spans="1:15" s="48" customFormat="1" x14ac:dyDescent="0.2">
      <c r="A6" s="550"/>
      <c r="B6" s="551"/>
      <c r="C6" s="551"/>
      <c r="D6" s="551"/>
      <c r="E6" s="551"/>
      <c r="F6" s="551"/>
      <c r="G6" s="551"/>
      <c r="H6" s="551"/>
      <c r="I6" s="551"/>
      <c r="J6" s="551"/>
      <c r="K6" s="551"/>
      <c r="L6" s="552"/>
      <c r="M6" s="537"/>
      <c r="N6" s="538"/>
      <c r="O6" s="539"/>
    </row>
    <row r="7" spans="1:15" s="48" customFormat="1" ht="13.5" thickBot="1" x14ac:dyDescent="0.25">
      <c r="A7" s="553"/>
      <c r="B7" s="554"/>
      <c r="C7" s="554"/>
      <c r="D7" s="554"/>
      <c r="E7" s="554"/>
      <c r="F7" s="554"/>
      <c r="G7" s="554"/>
      <c r="H7" s="554"/>
      <c r="I7" s="554"/>
      <c r="J7" s="554"/>
      <c r="K7" s="554"/>
      <c r="L7" s="555"/>
      <c r="M7" s="537"/>
      <c r="N7" s="538"/>
      <c r="O7" s="539"/>
    </row>
    <row r="8" spans="1:15" s="48" customFormat="1" ht="15.75" x14ac:dyDescent="0.2">
      <c r="A8" s="558" t="s">
        <v>462</v>
      </c>
      <c r="B8" s="559"/>
      <c r="C8" s="559"/>
      <c r="D8" s="559"/>
      <c r="E8" s="559"/>
      <c r="F8" s="559"/>
      <c r="G8" s="559"/>
      <c r="H8" s="559"/>
      <c r="I8" s="560"/>
      <c r="J8" s="567" t="s">
        <v>1107</v>
      </c>
      <c r="K8" s="568"/>
      <c r="L8" s="569"/>
      <c r="M8" s="540"/>
      <c r="N8" s="541"/>
      <c r="O8" s="542"/>
    </row>
    <row r="9" spans="1:15" s="48" customFormat="1" ht="12.75" customHeight="1" x14ac:dyDescent="0.2">
      <c r="A9" s="561" t="s">
        <v>1079</v>
      </c>
      <c r="B9" s="562"/>
      <c r="C9" s="562"/>
      <c r="D9" s="562"/>
      <c r="E9" s="562"/>
      <c r="F9" s="562"/>
      <c r="G9" s="562"/>
      <c r="H9" s="562"/>
      <c r="I9" s="562"/>
      <c r="J9" s="570"/>
      <c r="K9" s="571"/>
      <c r="L9" s="572"/>
      <c r="M9" s="540"/>
      <c r="N9" s="541"/>
      <c r="O9" s="542"/>
    </row>
    <row r="10" spans="1:15" s="48" customFormat="1" ht="12.75" customHeight="1" x14ac:dyDescent="0.2">
      <c r="A10" s="561"/>
      <c r="B10" s="562"/>
      <c r="C10" s="562"/>
      <c r="D10" s="562"/>
      <c r="E10" s="562"/>
      <c r="F10" s="562"/>
      <c r="G10" s="562"/>
      <c r="H10" s="562"/>
      <c r="I10" s="562"/>
      <c r="J10" s="570"/>
      <c r="K10" s="571"/>
      <c r="L10" s="572"/>
      <c r="M10" s="540"/>
      <c r="N10" s="541"/>
      <c r="O10" s="542"/>
    </row>
    <row r="11" spans="1:15" s="48" customFormat="1" ht="12.75" customHeight="1" x14ac:dyDescent="0.2">
      <c r="A11" s="561"/>
      <c r="B11" s="562"/>
      <c r="C11" s="562"/>
      <c r="D11" s="562"/>
      <c r="E11" s="562"/>
      <c r="F11" s="562"/>
      <c r="G11" s="562"/>
      <c r="H11" s="562"/>
      <c r="I11" s="562"/>
      <c r="J11" s="570"/>
      <c r="K11" s="571"/>
      <c r="L11" s="572"/>
      <c r="M11" s="540"/>
      <c r="N11" s="541"/>
      <c r="O11" s="542"/>
    </row>
    <row r="12" spans="1:15" s="48" customFormat="1" ht="28.5" customHeight="1" thickBot="1" x14ac:dyDescent="0.25">
      <c r="A12" s="561"/>
      <c r="B12" s="562"/>
      <c r="C12" s="562"/>
      <c r="D12" s="562"/>
      <c r="E12" s="562"/>
      <c r="F12" s="562"/>
      <c r="G12" s="562"/>
      <c r="H12" s="562"/>
      <c r="I12" s="562"/>
      <c r="J12" s="573"/>
      <c r="K12" s="574"/>
      <c r="L12" s="575"/>
      <c r="M12" s="543"/>
      <c r="N12" s="544"/>
      <c r="O12" s="545"/>
    </row>
    <row r="13" spans="1:15" s="48" customFormat="1" ht="25.5" customHeight="1" thickBot="1" x14ac:dyDescent="0.25">
      <c r="A13" s="546" t="s">
        <v>268</v>
      </c>
      <c r="B13" s="547"/>
      <c r="C13" s="548"/>
      <c r="D13" s="548"/>
      <c r="E13" s="548"/>
      <c r="F13" s="548"/>
      <c r="G13" s="548"/>
      <c r="H13" s="548"/>
      <c r="I13" s="548"/>
      <c r="J13" s="548"/>
      <c r="K13" s="548"/>
      <c r="L13" s="548"/>
      <c r="M13" s="548"/>
      <c r="N13" s="548"/>
      <c r="O13" s="54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44343</v>
      </c>
      <c r="D15" s="59" t="s">
        <v>335</v>
      </c>
      <c r="E15" s="60">
        <f>B15+(1+B16-1)/24+B18-0/24</f>
        <v>44343</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44339.829195601851</v>
      </c>
      <c r="H16" s="59" t="s">
        <v>105</v>
      </c>
      <c r="I16" s="61">
        <f>INDEX(TblRaces[[Max population]:[Research]],MATCH(race,TblRaces[Race],0),MATCH(Table4[[#This Row],[Race Bonuses]],TblRaces[[#Headers],[Max population]:[Research]],0))</f>
        <v>0</v>
      </c>
      <c r="K16" s="549" t="s">
        <v>464</v>
      </c>
      <c r="L16" s="563"/>
      <c r="M16" s="563"/>
      <c r="N16" s="563"/>
      <c r="O16" s="63"/>
    </row>
    <row r="17" spans="1:15" s="48" customFormat="1" ht="12.75" customHeight="1" thickBot="1" x14ac:dyDescent="0.25">
      <c r="A17" s="49" t="s">
        <v>332</v>
      </c>
      <c r="B17" s="64">
        <f ca="1">TODAY()</f>
        <v>44339</v>
      </c>
      <c r="C17" s="65"/>
      <c r="D17" s="66" t="s">
        <v>327</v>
      </c>
      <c r="E17" s="67">
        <f>0+Log!P16</f>
        <v>0</v>
      </c>
      <c r="F17" s="68"/>
      <c r="G17" s="68"/>
      <c r="H17" s="59" t="s">
        <v>172</v>
      </c>
      <c r="I17" s="61">
        <f>INDEX(TblRaces[[Max population]:[Research]],MATCH(race,TblRaces[Race],0),MATCH(Table4[[#This Row],[Race Bonuses]],TblRaces[[#Headers],[Max population]:[Research]],0))</f>
        <v>0</v>
      </c>
      <c r="J17" s="55"/>
      <c r="K17" s="563"/>
      <c r="L17" s="563"/>
      <c r="M17" s="563"/>
      <c r="N17" s="563"/>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3"/>
      <c r="L18" s="563"/>
      <c r="M18" s="563"/>
      <c r="N18" s="563"/>
      <c r="O18" s="63"/>
    </row>
    <row r="19" spans="1:15" s="48" customFormat="1" x14ac:dyDescent="0.2">
      <c r="H19" s="59" t="s">
        <v>108</v>
      </c>
      <c r="I19" s="61">
        <f>INDEX(TblRaces[[Max population]:[Research]],MATCH(race,TblRaces[Race],0),MATCH(Table4[[#This Row],[Race Bonuses]],TblRaces[[#Headers],[Max population]:[Research]],0))</f>
        <v>0</v>
      </c>
      <c r="J19" s="55"/>
      <c r="K19" s="563"/>
      <c r="L19" s="563"/>
      <c r="M19" s="563"/>
      <c r="N19" s="563"/>
      <c r="O19" s="70"/>
    </row>
    <row r="20" spans="1:15" s="48" customFormat="1" x14ac:dyDescent="0.2">
      <c r="H20" s="59" t="s">
        <v>109</v>
      </c>
      <c r="I20" s="61">
        <f>INDEX(TblRaces[[Max population]:[Research]],MATCH(race,TblRaces[Race],0),MATCH(Table4[[#This Row],[Race Bonuses]],TblRaces[[#Headers],[Max population]:[Research]],0))</f>
        <v>0</v>
      </c>
      <c r="J20" s="55"/>
      <c r="K20" s="563"/>
      <c r="L20" s="563"/>
      <c r="M20" s="563"/>
      <c r="N20" s="563"/>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3"/>
      <c r="L21" s="563"/>
      <c r="M21" s="563"/>
      <c r="N21" s="563"/>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9"/>
      <c r="L23" s="549"/>
      <c r="M23" s="549"/>
      <c r="N23" s="549"/>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9"/>
      <c r="L24" s="549"/>
      <c r="M24" s="549"/>
      <c r="N24" s="549"/>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9"/>
      <c r="L25" s="549"/>
      <c r="M25" s="549"/>
      <c r="N25" s="549"/>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9"/>
      <c r="L26" s="549"/>
      <c r="M26" s="549"/>
      <c r="N26" s="549"/>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9"/>
      <c r="L27" s="549"/>
      <c r="M27" s="549"/>
      <c r="N27" s="549"/>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4" t="s">
        <v>389</v>
      </c>
      <c r="B32" s="535"/>
      <c r="C32" s="535"/>
      <c r="D32" s="535"/>
      <c r="E32" s="535"/>
      <c r="F32" s="535"/>
      <c r="G32" s="535"/>
      <c r="H32" s="535"/>
      <c r="I32" s="535"/>
      <c r="J32" s="536"/>
      <c r="K32" s="536"/>
      <c r="L32" s="536"/>
      <c r="M32" s="536"/>
      <c r="N32" s="536"/>
      <c r="O32" s="536"/>
    </row>
    <row r="33" spans="1:15" x14ac:dyDescent="0.2">
      <c r="A33" s="90" t="s">
        <v>22</v>
      </c>
      <c r="B33" s="91" t="s">
        <v>366</v>
      </c>
      <c r="C33" s="92" t="s">
        <v>31</v>
      </c>
      <c r="D33" s="93" t="s">
        <v>218</v>
      </c>
      <c r="E33" s="94" t="s">
        <v>1051</v>
      </c>
      <c r="F33" s="92" t="s">
        <v>32</v>
      </c>
      <c r="G33" s="93" t="s">
        <v>1049</v>
      </c>
      <c r="H33" s="93" t="s">
        <v>1050</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9" t="s">
        <v>441</v>
      </c>
      <c r="L35" s="580"/>
      <c r="M35" s="580"/>
      <c r="N35" s="580"/>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80"/>
      <c r="L36" s="580"/>
      <c r="M36" s="580"/>
      <c r="N36" s="580"/>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80"/>
      <c r="L37" s="580"/>
      <c r="M37" s="580"/>
      <c r="N37" s="580"/>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9" t="s">
        <v>461</v>
      </c>
      <c r="L38" s="583"/>
      <c r="M38" s="583"/>
      <c r="N38" s="58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3"/>
      <c r="L39" s="583"/>
      <c r="M39" s="583"/>
      <c r="N39" s="583"/>
      <c r="O39" s="57"/>
    </row>
    <row r="40" spans="1:15" x14ac:dyDescent="0.2">
      <c r="A40" s="123" t="s">
        <v>24</v>
      </c>
      <c r="B40" s="124">
        <f ca="1">F40</f>
        <v>626</v>
      </c>
      <c r="C40" s="125"/>
      <c r="D40" s="59"/>
      <c r="E40" s="126"/>
      <c r="F40" s="113">
        <f ca="1">Military!Z76</f>
        <v>626</v>
      </c>
      <c r="G40" s="127"/>
      <c r="H40" s="113">
        <f ca="1">F40*(1+$G$35)</f>
        <v>626</v>
      </c>
      <c r="I40" s="108" t="s">
        <v>432</v>
      </c>
      <c r="J40" s="48"/>
      <c r="K40" s="581" t="s">
        <v>459</v>
      </c>
      <c r="L40" s="582"/>
      <c r="M40" s="582"/>
      <c r="N40" s="582"/>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82"/>
      <c r="L41" s="582"/>
      <c r="M41" s="582"/>
      <c r="N41" s="582"/>
      <c r="O41" s="57"/>
    </row>
    <row r="42" spans="1:15" ht="13.5" thickTop="1" x14ac:dyDescent="0.2">
      <c r="B42" s="59"/>
      <c r="C42" s="125"/>
      <c r="D42" s="59"/>
      <c r="E42" s="126"/>
      <c r="F42" s="121">
        <f ca="1">F40+F39+F41</f>
        <v>1076</v>
      </c>
      <c r="G42" s="49"/>
      <c r="H42" s="120">
        <f ca="1">H40+H39+H41</f>
        <v>1076</v>
      </c>
      <c r="I42" s="108"/>
      <c r="J42" s="48"/>
      <c r="K42" s="535"/>
      <c r="L42" s="535"/>
      <c r="M42" s="535"/>
      <c r="N42" s="535"/>
      <c r="O42" s="57"/>
    </row>
    <row r="43" spans="1:15" x14ac:dyDescent="0.2">
      <c r="A43" s="52"/>
      <c r="B43" s="48"/>
      <c r="C43" s="52"/>
      <c r="D43" s="578"/>
      <c r="E43" s="578"/>
      <c r="F43" s="578"/>
      <c r="G43" s="578"/>
      <c r="H43" s="578"/>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6" t="s">
        <v>299</v>
      </c>
      <c r="B72" s="577"/>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44343</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44343.041666666664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44343.083333333328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44343.124999999993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44343.166666666657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44343.208333333321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44343.249999999985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44343.29166666665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44343.333333333314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44343.374999999978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44343.416666666642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44343.458333333307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44343.499999999971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44343.541666666635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44343.583333333299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44343.624999999964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44343.666666666628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44343.708333333292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44343.749999999956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44343.791666666621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44343.833333333285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44343.874999999949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44343.916666666613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44343.958333333278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44343.999999999942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44344.041666666606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44344.08333333327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44344.124999999935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44344.166666666599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44344.208333333263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44344.249999999927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44344.291666666591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44344.333333333256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44344.37499999992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44344.416666666584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44344.458333333248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44344.499999999913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44344.541666666577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44344.583333333241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44344.624999999905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44344.66666666657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44344.708333333234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44344.749999999898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44344.791666666562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44344.833333333227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44344.874999999891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44344.916666666555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44344.958333333219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44344.999999999884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44345.041666666548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44345.083333333212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44345.124999999876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44345.166666666541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44345.208333333205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44345.249999999869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44345.291666666533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44345.333333333198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44345.374999999862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44345.416666666526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44345.45833333319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44345.499999999854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44345.541666666519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44345.583333333183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44345.624999999847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44345.666666666511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44345.708333333176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44345.74999999984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44345.791666666504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44345.833333333168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44345.874999999833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44345.916666666497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44345.958333333161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44345.999999999825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44346.04166666649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44346.083333333154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44346.124999999818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44346.166666666482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44346.208333333147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44346.249999999811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44346.291666666475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44346.333333333139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44346.374999999804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44346.416666666468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44346.458333333132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44346.499999999796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44346.541666666461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44346.583333333125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44346.624999999789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44346.666666666453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44346.708333333117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44346.749999999782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44346.791666666446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44346.83333333311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44346.874999999774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44346.916666666439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44346.958333333103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44346.999999999767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44347.041666666431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44347.083333333096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44347.12499999976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44347.166666666424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44347.208333333088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44347.249999999753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44347.291666666417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44347.333333333081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44347.374999999745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44347.41666666641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44347.458333333074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44347.499999999738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44347.541666666402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44347.583333333067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44347.624999999731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44347.666666666395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44347.708333333059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44347.749999999724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44347.791666666388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44347.833333333052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44347.874999999716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44347.91666666638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44347.958333333045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44347.999999999709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44348.041666666373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44348.083333333037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44348.124999999702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44348.166666666366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44348.20833333303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44348.249999999694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44348.291666666359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44348.333333333023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44348.374999999687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44348.416666666351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44348.458333333016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44348.49999999968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44343</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44343</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44343.041666666664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44343.041666666664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44343.083333333328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44343.083333333328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44343.124999999993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44343.124999999993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44343.166666666657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44343.166666666657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44343.208333333321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44343.208333333321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44343.249999999985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44343.249999999985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44343.29166666665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44343.29166666665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44343.333333333314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44343.333333333314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44343.374999999978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44343.374999999978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44343.416666666642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44343.416666666642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44343.458333333307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44343.458333333307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44343.499999999971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44343.499999999971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44343.541666666635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44343.541666666635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44343.583333333299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44343.583333333299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44343.624999999964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44343.624999999964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44343.666666666628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44343.666666666628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44343.708333333292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44343.708333333292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44343.749999999956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44343.749999999956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44343.791666666621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44343.791666666621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44343.833333333285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44343.833333333285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44343.874999999949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44343.874999999949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44343.916666666613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44343.916666666613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44343.958333333278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44343.958333333278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44343.999999999942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44343.999999999942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44344.041666666606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44344.041666666606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44344.08333333327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44344.08333333327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44344.124999999935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44344.124999999935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44344.166666666599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44344.166666666599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44344.208333333263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44344.208333333263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44344.249999999927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44344.249999999927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44344.291666666591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44344.291666666591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44344.333333333256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44344.333333333256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44344.37499999992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44344.37499999992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44344.416666666584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44344.416666666584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44344.458333333248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44344.458333333248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44344.499999999913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44344.499999999913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44344.541666666577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44344.541666666577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44344.583333333241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44344.583333333241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44344.624999999905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44344.624999999905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44344.66666666657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44344.66666666657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44344.708333333234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44344.708333333234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44344.749999999898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44344.749999999898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44344.791666666562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44344.791666666562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44344.833333333227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44344.833333333227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44344.874999999891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44344.874999999891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44344.916666666555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44344.916666666555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44344.958333333219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44344.958333333219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44344.999999999884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44344.999999999884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44345.041666666548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44345.041666666548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44345.083333333212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44345.083333333212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44345.124999999876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44345.124999999876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44345.166666666541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44345.166666666541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44345.208333333205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44345.208333333205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44345.249999999869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44345.249999999869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44345.291666666533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44345.291666666533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44345.333333333198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44345.333333333198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44345.374999999862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44345.374999999862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44345.416666666526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44345.416666666526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44345.45833333319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44345.45833333319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44345.499999999854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44345.499999999854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44345.541666666519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44345.541666666519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44345.583333333183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44345.583333333183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44345.624999999847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44345.624999999847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44345.666666666511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44345.666666666511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44345.708333333176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44345.708333333176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44345.74999999984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44345.74999999984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44345.791666666504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44345.791666666504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44345.833333333168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44345.833333333168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44345.874999999833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44345.874999999833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44345.916666666497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44345.916666666497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44345.958333333161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44345.958333333161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44345.999999999825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44345.999999999825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44346.04166666649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44346.04166666649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44346.083333333154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44346.083333333154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44346.124999999818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44346.124999999818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44346.166666666482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44346.166666666482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44346.208333333147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44346.208333333147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44346.249999999811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44346.249999999811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44346.291666666475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44346.291666666475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44346.333333333139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44346.333333333139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44346.374999999804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44346.374999999804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44346.416666666468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44346.416666666468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44346.458333333132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44346.458333333132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44346.499999999796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44346.499999999796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44346.541666666461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44346.541666666461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44346.583333333125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44346.583333333125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44346.624999999789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44346.624999999789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44346.666666666453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44346.666666666453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44346.708333333117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44346.708333333117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44346.749999999782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44346.749999999782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44346.791666666446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44346.791666666446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44346.83333333311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44346.83333333311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44346.874999999774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44346.874999999774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44346.916666666439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44346.916666666439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44346.958333333103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44346.958333333103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44346.999999999767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44346.999999999767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44347.041666666431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44347.041666666431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44347.083333333096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44347.083333333096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44347.12499999976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44347.12499999976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44347.166666666424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44347.166666666424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44347.208333333088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44347.208333333088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44347.249999999753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44347.249999999753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44347.291666666417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44347.291666666417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44347.333333333081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44347.333333333081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44347.374999999745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44347.374999999745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44347.41666666641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44347.41666666641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44347.458333333074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44347.458333333074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44347.499999999738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44347.499999999738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44347.541666666402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44347.541666666402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44347.583333333067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44347.583333333067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44347.624999999731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44347.624999999731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44347.666666666395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44347.666666666395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44347.708333333059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44347.708333333059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44347.749999999724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44347.749999999724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44347.791666666388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44347.791666666388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44347.833333333052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44347.833333333052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44347.874999999716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44347.874999999716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44347.91666666638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44347.91666666638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44347.958333333045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44347.958333333045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44347.999999999709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44347.999999999709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44348.041666666373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44348.041666666373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44348.083333333037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44348.083333333037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44348.124999999702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44348.124999999702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44348.166666666366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44348.166666666366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44348.20833333303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44348.20833333303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44348.249999999694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44348.249999999694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44348.291666666359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44348.291666666359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44348.333333333023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44348.333333333023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44348.374999999687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44348.374999999687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44348.416666666351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44348.416666666351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44348.458333333016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44348.458333333016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44348.49999999968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44348.49999999968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63"/>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44343</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44343</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44343.041666666664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44343.041666666664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44343.083333333328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44343.083333333328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44343.124999999993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44343.124999999993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44343.166666666657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44343.166666666657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44343.208333333321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44343.208333333321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44343.249999999985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44343.249999999985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44343.29166666665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44343.29166666665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44343.333333333314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44343.333333333314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44343.374999999978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44343.374999999978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44343.416666666642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44343.416666666642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44343.458333333307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44343.458333333307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44343.499999999971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44343.499999999971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44343.541666666635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44343.541666666635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44343.583333333299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44343.583333333299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44343.624999999964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44343.624999999964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44343.666666666628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44343.666666666628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44343.708333333292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44343.708333333292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44343.749999999956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44343.749999999956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44343.791666666621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44343.791666666621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44343.833333333285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44343.833333333285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44343.874999999949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44343.874999999949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44343.916666666613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44343.916666666613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44343.958333333278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44343.958333333278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44343.999999999942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44343.999999999942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44344.041666666606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44344.041666666606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44344.08333333327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44344.08333333327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44344.124999999935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44344.124999999935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44344.166666666599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44344.166666666599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44344.208333333263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44344.208333333263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44344.249999999927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44344.249999999927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44344.291666666591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44344.291666666591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44344.333333333256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44344.333333333256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44344.37499999992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44344.37499999992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44344.416666666584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44344.416666666584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44344.458333333248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44344.458333333248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44344.499999999913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44344.499999999913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44344.541666666577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44344.541666666577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44344.583333333241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44344.583333333241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44344.624999999905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44344.624999999905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44344.66666666657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44344.66666666657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44344.708333333234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44344.708333333234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44344.749999999898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44344.749999999898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44344.791666666562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44344.791666666562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44344.833333333227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44344.833333333227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44344.874999999891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44344.874999999891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44344.916666666555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44344.916666666555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44344.958333333219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44344.958333333219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44344.999999999884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44344.999999999884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44345.041666666548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44345.041666666548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44345.083333333212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44345.083333333212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44345.124999999876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44345.124999999876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44345.166666666541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44345.166666666541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44345.208333333205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44345.208333333205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44345.249999999869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44345.249999999869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44345.291666666533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44345.291666666533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44345.333333333198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44345.333333333198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44345.374999999862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44345.374999999862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44345.416666666526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44345.416666666526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44345.45833333319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44345.45833333319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44345.499999999854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44345.499999999854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44345.541666666519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44345.541666666519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44345.583333333183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44345.583333333183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44345.624999999847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44345.624999999847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44345.666666666511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44345.666666666511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44345.708333333176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44345.708333333176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44345.74999999984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44345.74999999984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44345.791666666504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44345.791666666504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44345.833333333168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44345.833333333168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44345.874999999833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44345.874999999833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44345.916666666497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44345.916666666497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44345.958333333161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44345.958333333161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44345.999999999825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44345.999999999825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44346.04166666649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44346.04166666649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44346.083333333154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44346.083333333154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44346.124999999818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44346.124999999818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44346.166666666482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44346.166666666482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44346.208333333147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44346.208333333147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44346.249999999811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44346.249999999811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44346.291666666475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44346.291666666475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44346.333333333139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44346.333333333139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44346.374999999804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44346.374999999804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44346.416666666468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44346.416666666468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44346.458333333132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44346.458333333132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44346.499999999796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44346.499999999796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44346.541666666461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44346.541666666461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44346.583333333125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44346.583333333125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44346.624999999789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44346.624999999789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44346.666666666453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44346.666666666453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44346.708333333117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44346.708333333117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44346.749999999782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44346.749999999782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44346.791666666446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44346.791666666446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44346.83333333311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44346.83333333311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44346.874999999774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44346.874999999774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44346.916666666439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44346.916666666439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44346.958333333103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44346.958333333103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44346.999999999767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44346.999999999767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44347.041666666431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44347.041666666431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44347.083333333096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44347.083333333096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44347.12499999976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44347.12499999976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44347.166666666424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44347.166666666424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44347.208333333088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44347.208333333088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44347.249999999753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44347.249999999753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44347.291666666417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44347.291666666417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44347.333333333081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44347.333333333081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44347.374999999745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44347.374999999745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44347.41666666641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44347.41666666641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44347.458333333074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44347.458333333074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44347.499999999738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44347.499999999738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44347.541666666402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44347.541666666402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44347.583333333067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44347.583333333067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44347.624999999731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44347.624999999731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44347.666666666395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44347.666666666395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44347.708333333059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44347.708333333059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44347.749999999724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44347.749999999724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44347.791666666388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44347.791666666388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44347.833333333052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44347.833333333052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44347.874999999716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44347.874999999716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44347.91666666638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44347.91666666638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44347.958333333045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44347.958333333045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44347.999999999709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44347.999999999709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44348.041666666373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44348.041666666373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44348.083333333037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44348.083333333037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44348.124999999702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44348.124999999702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44348.166666666366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44348.166666666366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44348.20833333303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44348.20833333303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44348.249999999694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44348.249999999694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44348.291666666359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44348.291666666359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44348.333333333023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44348.333333333023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44348.374999999687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44348.374999999687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44348.416666666351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44348.416666666351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44348.458333333016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44348.458333333016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44348.49999999968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44348.49999999968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63"/>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35"/>
      <c r="N1" s="535"/>
      <c r="O1" s="535"/>
      <c r="P1" s="535"/>
      <c r="Q1" s="535"/>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44343</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44343.041666666664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44343.083333333328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44343.124999999993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44343.166666666657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44343.208333333321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44343.249999999985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44343.29166666665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44343.333333333314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44343.374999999978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44343.416666666642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44343.458333333307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44343.499999999971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44343.541666666635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44343.583333333299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44343.624999999964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44343.666666666628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44343.708333333292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44343.749999999956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44343.791666666621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44343.833333333285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44343.874999999949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44343.916666666613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44343.958333333278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44343.999999999942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44344.041666666606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44344.08333333327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44344.124999999935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44344.166666666599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44344.208333333263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44344.249999999927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44344.291666666591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44344.333333333256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44344.37499999992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44344.416666666584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44344.458333333248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44344.499999999913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44344.541666666577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44344.583333333241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44344.624999999905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44344.66666666657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44344.708333333234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44344.749999999898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44344.791666666562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44344.833333333227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44344.874999999891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44344.916666666555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44344.958333333219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44344.999999999884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44345.041666666548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44345.083333333212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44345.124999999876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44345.166666666541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44345.208333333205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44345.249999999869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44345.291666666533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44345.333333333198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44345.374999999862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44345.416666666526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44345.45833333319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44345.499999999854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44345.541666666519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44345.583333333183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44345.624999999847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44345.666666666511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44345.708333333176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44345.74999999984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44345.791666666504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44345.833333333168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44345.874999999833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44345.916666666497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44345.958333333161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44345.999999999825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44346.04166666649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44346.083333333154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44346.124999999818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44346.166666666482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44346.208333333147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44346.249999999811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44346.291666666475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44346.333333333139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44346.374999999804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44346.416666666468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44346.458333333132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44346.499999999796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44346.541666666461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44346.583333333125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44346.624999999789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44346.666666666453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44346.708333333117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44346.749999999782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44346.791666666446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44346.83333333311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44346.874999999774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44346.916666666439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44346.958333333103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44346.999999999767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44347.041666666431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44347.083333333096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44347.12499999976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44347.166666666424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44347.208333333088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44347.249999999753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44347.291666666417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44347.333333333081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44347.374999999745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44347.41666666641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44347.458333333074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44347.499999999738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44347.541666666402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44347.583333333067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44347.624999999731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44347.666666666395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44347.708333333059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44347.749999999724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44347.791666666388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44347.833333333052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44347.874999999716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44347.91666666638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44347.958333333045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44347.999999999709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44348.041666666373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44348.083333333037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44348.124999999702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44348.166666666366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44348.20833333303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44348.249999999694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44348.291666666359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44348.333333333023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44348.374999999687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44348.416666666351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44348.458333333016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44348.49999999968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44343</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44343.041666666664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44343.083333333328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44343.124999999993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44343.166666666657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44343.208333333321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44343.249999999985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44343.29166666665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44343.333333333314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44343.374999999978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44343.416666666642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44343.458333333307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44343.499999999971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44343.541666666635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44343.583333333299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44343.624999999964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44343.666666666628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44343.708333333292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44343.749999999956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44343.791666666621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44343.833333333285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44343.874999999949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44343.916666666613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44343.958333333278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44343.999999999942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44344.041666666606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44344.08333333327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44344.124999999935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44344.166666666599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44344.208333333263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44344.249999999927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44344.291666666591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44344.333333333256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44344.37499999992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44344.416666666584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44344.458333333248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44344.499999999913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44344.541666666577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44344.583333333241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44344.624999999905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44344.66666666657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44344.708333333234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44344.749999999898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44344.791666666562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44344.833333333227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44344.874999999891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44344.916666666555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44344.958333333219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44344.999999999884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44345.041666666548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44345.083333333212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44345.124999999876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44345.166666666541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44345.208333333205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44345.249999999869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44345.291666666533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44345.333333333198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44345.374999999862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44345.416666666526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44345.45833333319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44345.499999999854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44345.541666666519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44345.583333333183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44345.624999999847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44345.666666666511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44345.708333333176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44345.74999999984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44345.791666666504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44345.833333333168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44345.874999999833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44345.916666666497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44345.958333333161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44345.999999999825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44346.04166666649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44346.083333333154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44346.124999999818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44346.166666666482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44346.208333333147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44346.249999999811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44346.291666666475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44346.333333333139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44346.374999999804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44346.416666666468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44346.458333333132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44346.499999999796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44346.541666666461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44346.583333333125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44346.624999999789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44346.666666666453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44346.708333333117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44346.749999999782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44346.791666666446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44346.83333333311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44346.874999999774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44346.916666666439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44346.958333333103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44346.999999999767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44347.041666666431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44347.083333333096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44347.12499999976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44347.166666666424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44347.208333333088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44347.249999999753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44347.291666666417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44347.333333333081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44347.374999999745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44347.41666666641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44347.458333333074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44347.499999999738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44347.541666666402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44347.583333333067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44347.624999999731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44347.666666666395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44347.708333333059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44347.749999999724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44347.791666666388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44347.833333333052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44347.874999999716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44347.91666666638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44347.958333333045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44347.999999999709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44348.041666666373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44348.083333333037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44348.124999999702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44348.166666666366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44348.20833333303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44348.249999999694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44348.291666666359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44348.333333333023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44348.374999999687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44348.416666666351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44348.458333333016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44348.49999999968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44343</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44343</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44343.041666666664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44343.041666666664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44343.083333333328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44343.083333333328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44343.124999999993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44343.124999999993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44343.166666666657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44343.166666666657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44343.208333333321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44343.208333333321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44343.249999999985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44343.249999999985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44343.29166666665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44343.29166666665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44343.333333333314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44343.333333333314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44343.374999999978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44343.374999999978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44343.416666666642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44343.416666666642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44343.458333333307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44343.458333333307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44343.499999999971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44343.499999999971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44343.541666666635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44343.541666666635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44343.583333333299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44343.583333333299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44343.624999999964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44343.624999999964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44343.666666666628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44343.666666666628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44343.708333333292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44343.708333333292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44343.749999999956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44343.749999999956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44343.791666666621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44343.791666666621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44343.833333333285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44343.833333333285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44343.874999999949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44343.874999999949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44343.916666666613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44343.916666666613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44343.958333333278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44343.958333333278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44343.999999999942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44343.999999999942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44344.041666666606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44344.041666666606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44344.08333333327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44344.08333333327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44344.124999999935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44344.124999999935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44344.166666666599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44344.166666666599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44344.208333333263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44344.208333333263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44344.249999999927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44344.249999999927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44344.291666666591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44344.291666666591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44344.333333333256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44344.333333333256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44344.37499999992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44344.37499999992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44344.416666666584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44344.416666666584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44344.458333333248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44344.458333333248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44344.499999999913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44344.499999999913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44344.541666666577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44344.541666666577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44344.583333333241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44344.583333333241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44344.624999999905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44344.624999999905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44344.66666666657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44344.66666666657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44344.708333333234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44344.708333333234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44344.749999999898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44344.749999999898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44344.791666666562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44344.791666666562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44344.833333333227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44344.833333333227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44344.874999999891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44344.874999999891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44344.916666666555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44344.916666666555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44344.958333333219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44344.958333333219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44344.999999999884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44344.999999999884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44345.041666666548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44345.041666666548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44345.083333333212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44345.083333333212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44345.124999999876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44345.124999999876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44345.166666666541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44345.166666666541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44345.208333333205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44345.208333333205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44345.249999999869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44345.249999999869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44345.291666666533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44345.291666666533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44345.333333333198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44345.333333333198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44345.374999999862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44345.374999999862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44345.416666666526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44345.416666666526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44345.45833333319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44345.45833333319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44345.499999999854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44345.499999999854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44345.541666666519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44345.541666666519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44345.583333333183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44345.583333333183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44345.624999999847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44345.624999999847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44345.666666666511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44345.666666666511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44345.708333333176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44345.708333333176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44345.74999999984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44345.74999999984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44345.791666666504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44345.791666666504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44345.833333333168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44345.833333333168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44345.874999999833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44345.874999999833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44345.916666666497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44345.916666666497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44345.958333333161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44345.958333333161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44345.999999999825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44345.999999999825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44346.04166666649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44346.04166666649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44346.083333333154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44346.083333333154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44346.124999999818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44346.124999999818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44346.166666666482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44346.166666666482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44346.208333333147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44346.208333333147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44346.249999999811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44346.249999999811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44346.291666666475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44346.291666666475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44346.333333333139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44346.333333333139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44346.374999999804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44346.374999999804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44346.416666666468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44346.416666666468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44346.458333333132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44346.458333333132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44346.499999999796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44346.499999999796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44346.541666666461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44346.541666666461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44346.583333333125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44346.583333333125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44346.624999999789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44346.624999999789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44346.666666666453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44346.666666666453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44346.708333333117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44346.708333333117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44346.749999999782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44346.749999999782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44346.791666666446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44346.791666666446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44346.83333333311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44346.83333333311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44346.874999999774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44346.874999999774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44346.916666666439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44346.916666666439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44346.958333333103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44346.958333333103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44346.999999999767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44346.999999999767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44347.041666666431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44347.041666666431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44347.083333333096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44347.083333333096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44347.12499999976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44347.12499999976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44347.166666666424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44347.166666666424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44347.208333333088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44347.208333333088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44347.249999999753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44347.249999999753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44347.291666666417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44347.291666666417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44347.333333333081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44347.333333333081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44347.374999999745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44347.374999999745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44347.41666666641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44347.41666666641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44347.458333333074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44347.458333333074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44347.499999999738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44347.499999999738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44347.541666666402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44347.541666666402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44347.583333333067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44347.583333333067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44347.624999999731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44347.624999999731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44347.666666666395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44347.666666666395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44347.708333333059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44347.708333333059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44347.749999999724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44347.749999999724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44347.791666666388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44347.791666666388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44347.833333333052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44347.833333333052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44347.874999999716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44347.874999999716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44347.91666666638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44347.91666666638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44347.958333333045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44347.958333333045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44347.999999999709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44347.999999999709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44348.041666666373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44348.041666666373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44348.083333333037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44348.083333333037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44348.124999999702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44348.124999999702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44348.166666666366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44348.166666666366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44348.20833333303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44348.20833333303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44348.249999999694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44348.249999999694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44348.291666666359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44348.291666666359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44348.333333333023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44348.333333333023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44348.374999999687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44348.374999999687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44348.416666666351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44348.416666666351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44348.458333333016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44348.458333333016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44348.49999999968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44348.49999999968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44343</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44343.041666666664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44343.083333333328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44343.124999999993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44343.166666666657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44343.208333333321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44343.249999999985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44343.29166666665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44343.333333333314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44343.374999999978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44343.416666666642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44343.458333333307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44343.499999999971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44343.541666666635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44343.583333333299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44343.624999999964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44343.666666666628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44343.708333333292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44343.749999999956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44343.791666666621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44343.833333333285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44343.874999999949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44343.916666666613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44343.958333333278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44343.999999999942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44344.041666666606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44344.08333333327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44344.124999999935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44344.166666666599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44344.208333333263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44344.249999999927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44344.291666666591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44344.333333333256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44344.37499999992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44344.416666666584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44344.458333333248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44344.499999999913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44344.541666666577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44344.583333333241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44344.624999999905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44344.66666666657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44344.708333333234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44344.749999999898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44344.791666666562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44344.833333333227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44344.874999999891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44344.916666666555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44344.958333333219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44344.999999999884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44345.041666666548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44345.083333333212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44345.124999999876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44345.166666666541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44345.208333333205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44345.249999999869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44345.291666666533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44345.333333333198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44345.374999999862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44345.416666666526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44345.45833333319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44345.499999999854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44345.541666666519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44345.583333333183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44345.624999999847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44345.666666666511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44345.708333333176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44345.74999999984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44345.791666666504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44345.833333333168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44345.874999999833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44345.916666666497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44345.958333333161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44345.999999999825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44346.04166666649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44346.083333333154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44346.124999999818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44346.166666666482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44346.208333333147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44346.249999999811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44346.291666666475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44346.333333333139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44346.374999999804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44346.416666666468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44346.458333333132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44346.499999999796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44346.541666666461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44346.583333333125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44346.624999999789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44346.666666666453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44346.708333333117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44346.749999999782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44346.791666666446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44346.83333333311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44346.874999999774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44346.916666666439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44346.958333333103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44346.999999999767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44347.041666666431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44347.083333333096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44347.12499999976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44347.166666666424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44347.208333333088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44347.249999999753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44347.291666666417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44347.333333333081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44347.374999999745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44347.41666666641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44347.458333333074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44347.499999999738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44347.541666666402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44347.583333333067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44347.624999999731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44347.666666666395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44347.708333333059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44347.749999999724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44347.791666666388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44347.833333333052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44347.874999999716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44347.91666666638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44347.958333333045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44347.999999999709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44348.041666666373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44348.083333333037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44348.124999999702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44348.166666666366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44348.20833333303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44348.249999999694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44348.291666666359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44348.333333333023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44348.374999999687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44348.416666666351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44348.458333333016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44348.49999999968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1110</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44343</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44343</v>
      </c>
      <c r="BZ4" s="383">
        <f>Overview!B15</f>
        <v>44343</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44343.041666666664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44343.041666666664</v>
      </c>
      <c r="BZ5" s="387">
        <f ca="1">OFFSET(TblImps[[#This Row],[Servertime]],-1,0)+1/24</f>
        <v>44343.041666666664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44343.083333333328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44343.083333333328</v>
      </c>
      <c r="BZ6" s="387">
        <f ca="1">OFFSET(TblImps[[#This Row],[Servertime]],-1,0)+1/24</f>
        <v>44343.083333333328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44343.124999999993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44343.124999999993</v>
      </c>
      <c r="BZ7" s="387">
        <f ca="1">OFFSET(TblImps[[#This Row],[Servertime]],-1,0)+1/24</f>
        <v>44343.124999999993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44343.166666666657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44343.166666666657</v>
      </c>
      <c r="BZ8" s="387">
        <f ca="1">OFFSET(TblImps[[#This Row],[Servertime]],-1,0)+1/24</f>
        <v>44343.166666666657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44343.208333333321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44343.208333333321</v>
      </c>
      <c r="BZ9" s="387">
        <f ca="1">OFFSET(TblImps[[#This Row],[Servertime]],-1,0)+1/24</f>
        <v>44343.208333333321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44343.249999999985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44343.249999999985</v>
      </c>
      <c r="BZ10" s="387">
        <f ca="1">OFFSET(TblImps[[#This Row],[Servertime]],-1,0)+1/24</f>
        <v>44343.249999999985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44343.29166666665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44343.29166666665</v>
      </c>
      <c r="BZ11" s="387">
        <f ca="1">OFFSET(TblImps[[#This Row],[Servertime]],-1,0)+1/24</f>
        <v>44343.29166666665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44343.333333333314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44343.333333333314</v>
      </c>
      <c r="BZ12" s="387">
        <f ca="1">OFFSET(TblImps[[#This Row],[Servertime]],-1,0)+1/24</f>
        <v>44343.333333333314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44343.374999999978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44343.374999999978</v>
      </c>
      <c r="BZ13" s="387">
        <f ca="1">OFFSET(TblImps[[#This Row],[Servertime]],-1,0)+1/24</f>
        <v>44343.374999999978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44343.416666666642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44343.416666666642</v>
      </c>
      <c r="BZ14" s="387">
        <f ca="1">OFFSET(TblImps[[#This Row],[Servertime]],-1,0)+1/24</f>
        <v>44343.416666666642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44343.458333333307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44343.458333333307</v>
      </c>
      <c r="BZ15" s="387">
        <f ca="1">OFFSET(TblImps[[#This Row],[Servertime]],-1,0)+1/24</f>
        <v>44343.458333333307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44343.499999999971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44343.499999999971</v>
      </c>
      <c r="BZ16" s="387">
        <f ca="1">OFFSET(TblImps[[#This Row],[Servertime]],-1,0)+1/24</f>
        <v>44343.499999999971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44343.541666666635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44343.541666666635</v>
      </c>
      <c r="BZ17" s="387">
        <f ca="1">OFFSET(TblImps[[#This Row],[Servertime]],-1,0)+1/24</f>
        <v>44343.541666666635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44343.583333333299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44343.583333333299</v>
      </c>
      <c r="BZ18" s="387">
        <f ca="1">OFFSET(TblImps[[#This Row],[Servertime]],-1,0)+1/24</f>
        <v>44343.583333333299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44343.624999999964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44343.624999999964</v>
      </c>
      <c r="BZ19" s="387">
        <f ca="1">OFFSET(TblImps[[#This Row],[Servertime]],-1,0)+1/24</f>
        <v>44343.624999999964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44343.666666666628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44343.666666666628</v>
      </c>
      <c r="BZ20" s="387">
        <f ca="1">OFFSET(TblImps[[#This Row],[Servertime]],-1,0)+1/24</f>
        <v>44343.666666666628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44343.708333333292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44343.708333333292</v>
      </c>
      <c r="BZ21" s="387">
        <f ca="1">OFFSET(TblImps[[#This Row],[Servertime]],-1,0)+1/24</f>
        <v>44343.708333333292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44343.749999999956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44343.749999999956</v>
      </c>
      <c r="BZ22" s="387">
        <f ca="1">OFFSET(TblImps[[#This Row],[Servertime]],-1,0)+1/24</f>
        <v>44343.749999999956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44343.791666666621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44343.791666666621</v>
      </c>
      <c r="BZ23" s="387">
        <f ca="1">OFFSET(TblImps[[#This Row],[Servertime]],-1,0)+1/24</f>
        <v>44343.791666666621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44343.833333333285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44343.833333333285</v>
      </c>
      <c r="BZ24" s="387">
        <f ca="1">OFFSET(TblImps[[#This Row],[Servertime]],-1,0)+1/24</f>
        <v>44343.833333333285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44343.874999999949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44343.874999999949</v>
      </c>
      <c r="BZ25" s="387">
        <f ca="1">OFFSET(TblImps[[#This Row],[Servertime]],-1,0)+1/24</f>
        <v>44343.874999999949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44343.916666666613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44343.916666666613</v>
      </c>
      <c r="BZ26" s="387">
        <f ca="1">OFFSET(TblImps[[#This Row],[Servertime]],-1,0)+1/24</f>
        <v>44343.916666666613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44343.958333333278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44343.958333333278</v>
      </c>
      <c r="BZ27" s="387">
        <f ca="1">OFFSET(TblImps[[#This Row],[Servertime]],-1,0)+1/24</f>
        <v>44343.958333333278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44343.999999999942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44343.999999999942</v>
      </c>
      <c r="BZ28" s="387">
        <f ca="1">OFFSET(TblImps[[#This Row],[Servertime]],-1,0)+1/24</f>
        <v>44343.999999999942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44344.041666666606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44344.041666666606</v>
      </c>
      <c r="BZ29" s="387">
        <f ca="1">OFFSET(TblImps[[#This Row],[Servertime]],-1,0)+1/24</f>
        <v>44344.041666666606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44344.08333333327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44344.08333333327</v>
      </c>
      <c r="BZ30" s="387">
        <f ca="1">OFFSET(TblImps[[#This Row],[Servertime]],-1,0)+1/24</f>
        <v>44344.08333333327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44344.124999999935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44344.124999999935</v>
      </c>
      <c r="BZ31" s="387">
        <f ca="1">OFFSET(TblImps[[#This Row],[Servertime]],-1,0)+1/24</f>
        <v>44344.124999999935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44344.166666666599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44344.166666666599</v>
      </c>
      <c r="BZ32" s="387">
        <f ca="1">OFFSET(TblImps[[#This Row],[Servertime]],-1,0)+1/24</f>
        <v>44344.166666666599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44344.208333333263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44344.208333333263</v>
      </c>
      <c r="BZ33" s="387">
        <f ca="1">OFFSET(TblImps[[#This Row],[Servertime]],-1,0)+1/24</f>
        <v>44344.208333333263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44344.249999999927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44344.249999999927</v>
      </c>
      <c r="BZ34" s="387">
        <f ca="1">OFFSET(TblImps[[#This Row],[Servertime]],-1,0)+1/24</f>
        <v>44344.249999999927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44344.291666666591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44344.291666666591</v>
      </c>
      <c r="BZ35" s="387">
        <f ca="1">OFFSET(TblImps[[#This Row],[Servertime]],-1,0)+1/24</f>
        <v>44344.291666666591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44344.333333333256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44344.333333333256</v>
      </c>
      <c r="BZ36" s="387">
        <f ca="1">OFFSET(TblImps[[#This Row],[Servertime]],-1,0)+1/24</f>
        <v>44344.333333333256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44344.37499999992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44344.37499999992</v>
      </c>
      <c r="BZ37" s="387">
        <f ca="1">OFFSET(TblImps[[#This Row],[Servertime]],-1,0)+1/24</f>
        <v>44344.37499999992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44344.416666666584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44344.416666666584</v>
      </c>
      <c r="BZ38" s="387">
        <f ca="1">OFFSET(TblImps[[#This Row],[Servertime]],-1,0)+1/24</f>
        <v>44344.416666666584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44344.458333333248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44344.458333333248</v>
      </c>
      <c r="BZ39" s="387">
        <f ca="1">OFFSET(TblImps[[#This Row],[Servertime]],-1,0)+1/24</f>
        <v>44344.458333333248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44344.499999999913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44344.499999999913</v>
      </c>
      <c r="BZ40" s="387">
        <f ca="1">OFFSET(TblImps[[#This Row],[Servertime]],-1,0)+1/24</f>
        <v>44344.499999999913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44344.541666666577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44344.541666666577</v>
      </c>
      <c r="BZ41" s="387">
        <f ca="1">OFFSET(TblImps[[#This Row],[Servertime]],-1,0)+1/24</f>
        <v>44344.541666666577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44344.583333333241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44344.583333333241</v>
      </c>
      <c r="BZ42" s="387">
        <f ca="1">OFFSET(TblImps[[#This Row],[Servertime]],-1,0)+1/24</f>
        <v>44344.583333333241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44344.624999999905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44344.624999999905</v>
      </c>
      <c r="BZ43" s="387">
        <f ca="1">OFFSET(TblImps[[#This Row],[Servertime]],-1,0)+1/24</f>
        <v>44344.624999999905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44344.66666666657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44344.66666666657</v>
      </c>
      <c r="BZ44" s="387">
        <f ca="1">OFFSET(TblImps[[#This Row],[Servertime]],-1,0)+1/24</f>
        <v>44344.66666666657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44344.708333333234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44344.708333333234</v>
      </c>
      <c r="BZ45" s="387">
        <f ca="1">OFFSET(TblImps[[#This Row],[Servertime]],-1,0)+1/24</f>
        <v>44344.708333333234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44344.749999999898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44344.749999999898</v>
      </c>
      <c r="BZ46" s="387">
        <f ca="1">OFFSET(TblImps[[#This Row],[Servertime]],-1,0)+1/24</f>
        <v>44344.749999999898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44344.791666666562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44344.791666666562</v>
      </c>
      <c r="BZ47" s="387">
        <f ca="1">OFFSET(TblImps[[#This Row],[Servertime]],-1,0)+1/24</f>
        <v>44344.791666666562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44344.833333333227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44344.833333333227</v>
      </c>
      <c r="BZ48" s="387">
        <f ca="1">OFFSET(TblImps[[#This Row],[Servertime]],-1,0)+1/24</f>
        <v>44344.833333333227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44344.874999999891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44344.874999999891</v>
      </c>
      <c r="BZ49" s="387">
        <f ca="1">OFFSET(TblImps[[#This Row],[Servertime]],-1,0)+1/24</f>
        <v>44344.874999999891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44344.916666666555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44344.916666666555</v>
      </c>
      <c r="BZ50" s="387">
        <f ca="1">OFFSET(TblImps[[#This Row],[Servertime]],-1,0)+1/24</f>
        <v>44344.916666666555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44344.958333333219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44344.958333333219</v>
      </c>
      <c r="BZ51" s="387">
        <f ca="1">OFFSET(TblImps[[#This Row],[Servertime]],-1,0)+1/24</f>
        <v>44344.958333333219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44344.999999999884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44344.999999999884</v>
      </c>
      <c r="BZ52" s="387">
        <f ca="1">OFFSET(TblImps[[#This Row],[Servertime]],-1,0)+1/24</f>
        <v>44344.999999999884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44345.041666666548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44345.041666666548</v>
      </c>
      <c r="BZ53" s="387">
        <f ca="1">OFFSET(TblImps[[#This Row],[Servertime]],-1,0)+1/24</f>
        <v>44345.041666666548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44345.083333333212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44345.083333333212</v>
      </c>
      <c r="BZ54" s="387">
        <f ca="1">OFFSET(TblImps[[#This Row],[Servertime]],-1,0)+1/24</f>
        <v>44345.083333333212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44345.124999999876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44345.124999999876</v>
      </c>
      <c r="BZ55" s="387">
        <f ca="1">OFFSET(TblImps[[#This Row],[Servertime]],-1,0)+1/24</f>
        <v>44345.124999999876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44345.166666666541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44345.166666666541</v>
      </c>
      <c r="BZ56" s="387">
        <f ca="1">OFFSET(TblImps[[#This Row],[Servertime]],-1,0)+1/24</f>
        <v>44345.166666666541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44345.208333333205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44345.208333333205</v>
      </c>
      <c r="BZ57" s="387">
        <f ca="1">OFFSET(TblImps[[#This Row],[Servertime]],-1,0)+1/24</f>
        <v>44345.208333333205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44345.249999999869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44345.249999999869</v>
      </c>
      <c r="BZ58" s="387">
        <f ca="1">OFFSET(TblImps[[#This Row],[Servertime]],-1,0)+1/24</f>
        <v>44345.249999999869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44345.291666666533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44345.291666666533</v>
      </c>
      <c r="BZ59" s="387">
        <f ca="1">OFFSET(TblImps[[#This Row],[Servertime]],-1,0)+1/24</f>
        <v>44345.291666666533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44345.333333333198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44345.333333333198</v>
      </c>
      <c r="BZ60" s="387">
        <f ca="1">OFFSET(TblImps[[#This Row],[Servertime]],-1,0)+1/24</f>
        <v>44345.333333333198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44345.374999999862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44345.374999999862</v>
      </c>
      <c r="BZ61" s="387">
        <f ca="1">OFFSET(TblImps[[#This Row],[Servertime]],-1,0)+1/24</f>
        <v>44345.374999999862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44345.416666666526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44345.416666666526</v>
      </c>
      <c r="BZ62" s="387">
        <f ca="1">OFFSET(TblImps[[#This Row],[Servertime]],-1,0)+1/24</f>
        <v>44345.416666666526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44345.45833333319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44345.45833333319</v>
      </c>
      <c r="BZ63" s="387">
        <f ca="1">OFFSET(TblImps[[#This Row],[Servertime]],-1,0)+1/24</f>
        <v>44345.45833333319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44345.499999999854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44345.499999999854</v>
      </c>
      <c r="BZ64" s="387">
        <f ca="1">OFFSET(TblImps[[#This Row],[Servertime]],-1,0)+1/24</f>
        <v>44345.499999999854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44345.541666666519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44345.541666666519</v>
      </c>
      <c r="BZ65" s="387">
        <f ca="1">OFFSET(TblImps[[#This Row],[Servertime]],-1,0)+1/24</f>
        <v>44345.541666666519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44345.583333333183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44345.583333333183</v>
      </c>
      <c r="BZ66" s="387">
        <f ca="1">OFFSET(TblImps[[#This Row],[Servertime]],-1,0)+1/24</f>
        <v>44345.583333333183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44345.624999999847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44345.624999999847</v>
      </c>
      <c r="BZ67" s="387">
        <f ca="1">OFFSET(TblImps[[#This Row],[Servertime]],-1,0)+1/24</f>
        <v>44345.624999999847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44345.666666666511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44345.666666666511</v>
      </c>
      <c r="BZ68" s="387">
        <f ca="1">OFFSET(TblImps[[#This Row],[Servertime]],-1,0)+1/24</f>
        <v>44345.666666666511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44345.708333333176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44345.708333333176</v>
      </c>
      <c r="BZ69" s="387">
        <f ca="1">OFFSET(TblImps[[#This Row],[Servertime]],-1,0)+1/24</f>
        <v>44345.708333333176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44345.74999999984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44345.74999999984</v>
      </c>
      <c r="BZ70" s="387">
        <f ca="1">OFFSET(TblImps[[#This Row],[Servertime]],-1,0)+1/24</f>
        <v>44345.74999999984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44345.791666666504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44345.791666666504</v>
      </c>
      <c r="BZ71" s="387">
        <f ca="1">OFFSET(TblImps[[#This Row],[Servertime]],-1,0)+1/24</f>
        <v>44345.791666666504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44345.833333333168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44345.833333333168</v>
      </c>
      <c r="BZ72" s="387">
        <f ca="1">OFFSET(TblImps[[#This Row],[Servertime]],-1,0)+1/24</f>
        <v>44345.833333333168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44345.874999999833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44345.874999999833</v>
      </c>
      <c r="BZ73" s="387">
        <f ca="1">OFFSET(TblImps[[#This Row],[Servertime]],-1,0)+1/24</f>
        <v>44345.874999999833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44345.916666666497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44345.916666666497</v>
      </c>
      <c r="BZ74" s="387">
        <f ca="1">OFFSET(TblImps[[#This Row],[Servertime]],-1,0)+1/24</f>
        <v>44345.916666666497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44345.958333333161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44345.958333333161</v>
      </c>
      <c r="BZ75" s="387">
        <f ca="1">OFFSET(TblImps[[#This Row],[Servertime]],-1,0)+1/24</f>
        <v>44345.958333333161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44345.999999999825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44345.999999999825</v>
      </c>
      <c r="BZ76" s="399">
        <f ca="1">OFFSET(TblImps[[#This Row],[Servertime]],-1,0)+1/24</f>
        <v>44345.999999999825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44346.04166666649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44346.04166666649</v>
      </c>
      <c r="BZ77" s="387">
        <f ca="1">OFFSET(TblImps[[#This Row],[Servertime]],-1,0)+1/24</f>
        <v>44346.04166666649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44346.083333333154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44346.083333333154</v>
      </c>
      <c r="BZ78" s="387">
        <f ca="1">OFFSET(TblImps[[#This Row],[Servertime]],-1,0)+1/24</f>
        <v>44346.083333333154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44346.124999999818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44346.124999999818</v>
      </c>
      <c r="BZ79" s="387">
        <f ca="1">OFFSET(TblImps[[#This Row],[Servertime]],-1,0)+1/24</f>
        <v>44346.124999999818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44346.166666666482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44346.166666666482</v>
      </c>
      <c r="BZ80" s="387">
        <f ca="1">OFFSET(TblImps[[#This Row],[Servertime]],-1,0)+1/24</f>
        <v>44346.166666666482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44346.208333333147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44346.208333333147</v>
      </c>
      <c r="BZ81" s="387">
        <f ca="1">OFFSET(TblImps[[#This Row],[Servertime]],-1,0)+1/24</f>
        <v>44346.208333333147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44346.249999999811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44346.249999999811</v>
      </c>
      <c r="BZ82" s="387">
        <f ca="1">OFFSET(TblImps[[#This Row],[Servertime]],-1,0)+1/24</f>
        <v>44346.249999999811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44346.291666666475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44346.291666666475</v>
      </c>
      <c r="BZ83" s="387">
        <f ca="1">OFFSET(TblImps[[#This Row],[Servertime]],-1,0)+1/24</f>
        <v>44346.291666666475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44346.333333333139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44346.333333333139</v>
      </c>
      <c r="BZ84" s="387">
        <f ca="1">OFFSET(TblImps[[#This Row],[Servertime]],-1,0)+1/24</f>
        <v>44346.333333333139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44346.374999999804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44346.374999999804</v>
      </c>
      <c r="BZ85" s="387">
        <f ca="1">OFFSET(TblImps[[#This Row],[Servertime]],-1,0)+1/24</f>
        <v>44346.374999999804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44346.416666666468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44346.416666666468</v>
      </c>
      <c r="BZ86" s="387">
        <f ca="1">OFFSET(TblImps[[#This Row],[Servertime]],-1,0)+1/24</f>
        <v>44346.416666666468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44346.458333333132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44346.458333333132</v>
      </c>
      <c r="BZ87" s="387">
        <f ca="1">OFFSET(TblImps[[#This Row],[Servertime]],-1,0)+1/24</f>
        <v>44346.458333333132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44346.499999999796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44346.499999999796</v>
      </c>
      <c r="BZ88" s="387">
        <f ca="1">OFFSET(TblImps[[#This Row],[Servertime]],-1,0)+1/24</f>
        <v>44346.499999999796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44346.541666666461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44346.541666666461</v>
      </c>
      <c r="BZ89" s="387">
        <f ca="1">OFFSET(TblImps[[#This Row],[Servertime]],-1,0)+1/24</f>
        <v>44346.541666666461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44346.583333333125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44346.583333333125</v>
      </c>
      <c r="BZ90" s="387">
        <f ca="1">OFFSET(TblImps[[#This Row],[Servertime]],-1,0)+1/24</f>
        <v>44346.583333333125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44346.624999999789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44346.624999999789</v>
      </c>
      <c r="BZ91" s="387">
        <f ca="1">OFFSET(TblImps[[#This Row],[Servertime]],-1,0)+1/24</f>
        <v>44346.624999999789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44346.666666666453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44346.666666666453</v>
      </c>
      <c r="BZ92" s="387">
        <f ca="1">OFFSET(TblImps[[#This Row],[Servertime]],-1,0)+1/24</f>
        <v>44346.666666666453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44346.708333333117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44346.708333333117</v>
      </c>
      <c r="BZ93" s="387">
        <f ca="1">OFFSET(TblImps[[#This Row],[Servertime]],-1,0)+1/24</f>
        <v>44346.708333333117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44346.749999999782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44346.749999999782</v>
      </c>
      <c r="BZ94" s="387">
        <f ca="1">OFFSET(TblImps[[#This Row],[Servertime]],-1,0)+1/24</f>
        <v>44346.749999999782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44346.791666666446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44346.791666666446</v>
      </c>
      <c r="BZ95" s="387">
        <f ca="1">OFFSET(TblImps[[#This Row],[Servertime]],-1,0)+1/24</f>
        <v>44346.791666666446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44346.83333333311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44346.83333333311</v>
      </c>
      <c r="BZ96" s="387">
        <f ca="1">OFFSET(TblImps[[#This Row],[Servertime]],-1,0)+1/24</f>
        <v>44346.83333333311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44346.874999999774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44346.874999999774</v>
      </c>
      <c r="BZ97" s="387">
        <f ca="1">OFFSET(TblImps[[#This Row],[Servertime]],-1,0)+1/24</f>
        <v>44346.874999999774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44346.916666666439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44346.916666666439</v>
      </c>
      <c r="BZ98" s="387">
        <f ca="1">OFFSET(TblImps[[#This Row],[Servertime]],-1,0)+1/24</f>
        <v>44346.916666666439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44346.958333333103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44346.958333333103</v>
      </c>
      <c r="BZ99" s="387">
        <f ca="1">OFFSET(TblImps[[#This Row],[Servertime]],-1,0)+1/24</f>
        <v>44346.958333333103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44346.999999999767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44346.999999999767</v>
      </c>
      <c r="BZ100" s="387">
        <f ca="1">OFFSET(TblImps[[#This Row],[Servertime]],-1,0)+1/24</f>
        <v>44346.999999999767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44347.041666666431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44347.041666666431</v>
      </c>
      <c r="BZ101" s="387">
        <f ca="1">OFFSET(TblImps[[#This Row],[Servertime]],-1,0)+1/24</f>
        <v>44347.041666666431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44347.083333333096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44347.083333333096</v>
      </c>
      <c r="BZ102" s="387">
        <f ca="1">OFFSET(TblImps[[#This Row],[Servertime]],-1,0)+1/24</f>
        <v>44347.083333333096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44347.12499999976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44347.12499999976</v>
      </c>
      <c r="BZ103" s="387">
        <f ca="1">OFFSET(TblImps[[#This Row],[Servertime]],-1,0)+1/24</f>
        <v>44347.12499999976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44347.166666666424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44347.166666666424</v>
      </c>
      <c r="BZ104" s="387">
        <f ca="1">OFFSET(TblImps[[#This Row],[Servertime]],-1,0)+1/24</f>
        <v>44347.166666666424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44347.208333333088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44347.208333333088</v>
      </c>
      <c r="BZ105" s="387">
        <f ca="1">OFFSET(TblImps[[#This Row],[Servertime]],-1,0)+1/24</f>
        <v>44347.208333333088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44347.249999999753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44347.249999999753</v>
      </c>
      <c r="BZ106" s="387">
        <f ca="1">OFFSET(TblImps[[#This Row],[Servertime]],-1,0)+1/24</f>
        <v>44347.249999999753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44347.291666666417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44347.291666666417</v>
      </c>
      <c r="BZ107" s="387">
        <f ca="1">OFFSET(TblImps[[#This Row],[Servertime]],-1,0)+1/24</f>
        <v>44347.291666666417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44347.333333333081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44347.333333333081</v>
      </c>
      <c r="BZ108" s="387">
        <f ca="1">OFFSET(TblImps[[#This Row],[Servertime]],-1,0)+1/24</f>
        <v>44347.333333333081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44347.374999999745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44347.374999999745</v>
      </c>
      <c r="BZ109" s="387">
        <f ca="1">OFFSET(TblImps[[#This Row],[Servertime]],-1,0)+1/24</f>
        <v>44347.374999999745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44347.41666666641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44347.41666666641</v>
      </c>
      <c r="BZ110" s="387">
        <f ca="1">OFFSET(TblImps[[#This Row],[Servertime]],-1,0)+1/24</f>
        <v>44347.41666666641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44347.458333333074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44347.458333333074</v>
      </c>
      <c r="BZ111" s="387">
        <f ca="1">OFFSET(TblImps[[#This Row],[Servertime]],-1,0)+1/24</f>
        <v>44347.458333333074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44347.499999999738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44347.499999999738</v>
      </c>
      <c r="BZ112" s="387">
        <f ca="1">OFFSET(TblImps[[#This Row],[Servertime]],-1,0)+1/24</f>
        <v>44347.499999999738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44347.541666666402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44347.541666666402</v>
      </c>
      <c r="BZ113" s="387">
        <f ca="1">OFFSET(TblImps[[#This Row],[Servertime]],-1,0)+1/24</f>
        <v>44347.541666666402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44347.583333333067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44347.583333333067</v>
      </c>
      <c r="BZ114" s="387">
        <f ca="1">OFFSET(TblImps[[#This Row],[Servertime]],-1,0)+1/24</f>
        <v>44347.583333333067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44347.624999999731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44347.624999999731</v>
      </c>
      <c r="BZ115" s="387">
        <f ca="1">OFFSET(TblImps[[#This Row],[Servertime]],-1,0)+1/24</f>
        <v>44347.624999999731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44347.666666666395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44347.666666666395</v>
      </c>
      <c r="BZ116" s="387">
        <f ca="1">OFFSET(TblImps[[#This Row],[Servertime]],-1,0)+1/24</f>
        <v>44347.666666666395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44347.708333333059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44347.708333333059</v>
      </c>
      <c r="BZ117" s="387">
        <f ca="1">OFFSET(TblImps[[#This Row],[Servertime]],-1,0)+1/24</f>
        <v>44347.708333333059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44347.749999999724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44347.749999999724</v>
      </c>
      <c r="BZ118" s="387">
        <f ca="1">OFFSET(TblImps[[#This Row],[Servertime]],-1,0)+1/24</f>
        <v>44347.749999999724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44347.791666666388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44347.791666666388</v>
      </c>
      <c r="BZ119" s="387">
        <f ca="1">OFFSET(TblImps[[#This Row],[Servertime]],-1,0)+1/24</f>
        <v>44347.791666666388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44347.833333333052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44347.833333333052</v>
      </c>
      <c r="BZ120" s="387">
        <f ca="1">OFFSET(TblImps[[#This Row],[Servertime]],-1,0)+1/24</f>
        <v>44347.833333333052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44347.874999999716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44347.874999999716</v>
      </c>
      <c r="BZ121" s="387">
        <f ca="1">OFFSET(TblImps[[#This Row],[Servertime]],-1,0)+1/24</f>
        <v>44347.874999999716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44347.91666666638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44347.91666666638</v>
      </c>
      <c r="BZ122" s="387">
        <f ca="1">OFFSET(TblImps[[#This Row],[Servertime]],-1,0)+1/24</f>
        <v>44347.91666666638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44347.958333333045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44347.958333333045</v>
      </c>
      <c r="BZ123" s="387">
        <f ca="1">OFFSET(TblImps[[#This Row],[Servertime]],-1,0)+1/24</f>
        <v>44347.958333333045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44347.999999999709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44347.999999999709</v>
      </c>
      <c r="BZ124" s="387">
        <f ca="1">OFFSET(TblImps[[#This Row],[Servertime]],-1,0)+1/24</f>
        <v>44347.999999999709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44348.041666666373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44348.041666666373</v>
      </c>
      <c r="BZ125" s="387">
        <f ca="1">OFFSET(TblImps[[#This Row],[Servertime]],-1,0)+1/24</f>
        <v>44348.041666666373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44348.083333333037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44348.083333333037</v>
      </c>
      <c r="BZ126" s="387">
        <f ca="1">OFFSET(TblImps[[#This Row],[Servertime]],-1,0)+1/24</f>
        <v>44348.083333333037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44348.124999999702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44348.124999999702</v>
      </c>
      <c r="BZ127" s="387">
        <f ca="1">OFFSET(TblImps[[#This Row],[Servertime]],-1,0)+1/24</f>
        <v>44348.124999999702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44348.166666666366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44348.166666666366</v>
      </c>
      <c r="BZ128" s="387">
        <f ca="1">OFFSET(TblImps[[#This Row],[Servertime]],-1,0)+1/24</f>
        <v>44348.166666666366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44348.20833333303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44348.20833333303</v>
      </c>
      <c r="BZ129" s="387">
        <f ca="1">OFFSET(TblImps[[#This Row],[Servertime]],-1,0)+1/24</f>
        <v>44348.20833333303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44348.249999999694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44348.249999999694</v>
      </c>
      <c r="BZ130" s="387">
        <f ca="1">OFFSET(TblImps[[#This Row],[Servertime]],-1,0)+1/24</f>
        <v>44348.249999999694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44348.291666666359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44348.291666666359</v>
      </c>
      <c r="BZ131" s="387">
        <f ca="1">OFFSET(TblImps[[#This Row],[Servertime]],-1,0)+1/24</f>
        <v>44348.291666666359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44348.333333333023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44348.333333333023</v>
      </c>
      <c r="BZ132" s="387">
        <f ca="1">OFFSET(TblImps[[#This Row],[Servertime]],-1,0)+1/24</f>
        <v>44348.333333333023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44348.374999999687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44348.374999999687</v>
      </c>
      <c r="BZ133" s="387">
        <f ca="1">OFFSET(TblImps[[#This Row],[Servertime]],-1,0)+1/24</f>
        <v>44348.374999999687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44348.416666666351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44348.416666666351</v>
      </c>
      <c r="BZ134" s="387">
        <f ca="1">OFFSET(TblImps[[#This Row],[Servertime]],-1,0)+1/24</f>
        <v>44348.416666666351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44348.458333333016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44348.458333333016</v>
      </c>
      <c r="BZ135" s="387">
        <f ca="1">OFFSET(TblImps[[#This Row],[Servertime]],-1,0)+1/24</f>
        <v>44348.458333333016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44348.49999999968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44348.49999999968</v>
      </c>
      <c r="BZ136" s="387">
        <f ca="1">OFFSET(TblImps[[#This Row],[Servertime]],-1,0)+1/24</f>
        <v>44348.49999999968</v>
      </c>
      <c r="CA136" s="141"/>
      <c r="CB136" s="385"/>
      <c r="CC136" s="385"/>
    </row>
    <row r="1269" spans="2:23" x14ac:dyDescent="0.2">
      <c r="B1269" s="584"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topLeftCell="A16"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4</v>
      </c>
      <c r="C15" s="97" t="s">
        <v>498</v>
      </c>
      <c r="D15" s="406">
        <v>0.4</v>
      </c>
      <c r="E15" s="97" t="s">
        <v>449</v>
      </c>
      <c r="F15" s="403"/>
    </row>
    <row r="16" spans="1:6" x14ac:dyDescent="0.2">
      <c r="A16" s="401" t="s">
        <v>491</v>
      </c>
      <c r="B16" s="404">
        <v>2.5</v>
      </c>
      <c r="C16" s="97" t="s">
        <v>500</v>
      </c>
      <c r="D16" s="406">
        <v>0.25</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1108</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1109</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1088</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1089</v>
      </c>
    </row>
    <row r="157" spans="1:13" x14ac:dyDescent="0.2">
      <c r="A157" s="401" t="s">
        <v>290</v>
      </c>
      <c r="B157" s="403">
        <v>0.75</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1050</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2021-05-23T23:54:07Z</dcterms:modified>
</cp:coreProperties>
</file>