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University\8. 9-Courses\12. Private Project\Excel\Practice\"/>
    </mc:Choice>
  </mc:AlternateContent>
  <xr:revisionPtr revIDLastSave="0" documentId="13_ncr:1_{D9781663-6EE9-408D-A029-8F546DF83719}" xr6:coauthVersionLast="47" xr6:coauthVersionMax="47" xr10:uidLastSave="{00000000-0000-0000-0000-000000000000}"/>
  <bookViews>
    <workbookView showHorizontalScroll="0" showVerticalScroll="0" showSheetTabs="0" xWindow="-110" yWindow="-110" windowWidth="19420" windowHeight="10300" xr2:uid="{00000000-000D-0000-FFFF-FFFF00000000}"/>
  </bookViews>
  <sheets>
    <sheet name="Dashboard" sheetId="23" r:id="rId1"/>
    <sheet name="TotalSales" sheetId="20" r:id="rId2"/>
    <sheet name="CountryBarChart" sheetId="21" r:id="rId3"/>
    <sheet name="Top5Customers" sheetId="22" r:id="rId4"/>
    <sheet name="orders" sheetId="17" r:id="rId5"/>
    <sheet name="customers" sheetId="13" r:id="rId6"/>
    <sheet name="products" sheetId="2" r:id="rId7"/>
    <sheet name="coffee_types" sheetId="18"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 i="17"/>
  <c r="O5" i="17"/>
  <c r="O6" i="17"/>
  <c r="O7" i="17"/>
  <c r="O16" i="17"/>
  <c r="O19" i="17"/>
  <c r="O21" i="17"/>
  <c r="O24" i="17"/>
  <c r="O25" i="17"/>
  <c r="O26" i="17"/>
  <c r="O27" i="17"/>
  <c r="O36" i="17"/>
  <c r="O39" i="17"/>
  <c r="O41" i="17"/>
  <c r="O44" i="17"/>
  <c r="O45" i="17"/>
  <c r="O46" i="17"/>
  <c r="O47" i="17"/>
  <c r="O56" i="17"/>
  <c r="O59" i="17"/>
  <c r="O61" i="17"/>
  <c r="O64" i="17"/>
  <c r="O65" i="17"/>
  <c r="O66" i="17"/>
  <c r="O67" i="17"/>
  <c r="O76" i="17"/>
  <c r="O79" i="17"/>
  <c r="O81" i="17"/>
  <c r="O84" i="17"/>
  <c r="O85" i="17"/>
  <c r="O86" i="17"/>
  <c r="O87" i="17"/>
  <c r="O96" i="17"/>
  <c r="O99" i="17"/>
  <c r="O101" i="17"/>
  <c r="O104" i="17"/>
  <c r="O105" i="17"/>
  <c r="O106" i="17"/>
  <c r="O107" i="17"/>
  <c r="O116" i="17"/>
  <c r="O119" i="17"/>
  <c r="O121" i="17"/>
  <c r="O124" i="17"/>
  <c r="O125" i="17"/>
  <c r="O126" i="17"/>
  <c r="O127" i="17"/>
  <c r="O136" i="17"/>
  <c r="O139" i="17"/>
  <c r="O141" i="17"/>
  <c r="O144" i="17"/>
  <c r="O145" i="17"/>
  <c r="O146" i="17"/>
  <c r="O147" i="17"/>
  <c r="O156" i="17"/>
  <c r="O159" i="17"/>
  <c r="O161" i="17"/>
  <c r="O164" i="17"/>
  <c r="O165" i="17"/>
  <c r="O166" i="17"/>
  <c r="O167" i="17"/>
  <c r="O176" i="17"/>
  <c r="O179" i="17"/>
  <c r="O181" i="17"/>
  <c r="O184" i="17"/>
  <c r="O185" i="17"/>
  <c r="O186" i="17"/>
  <c r="O187" i="17"/>
  <c r="O196" i="17"/>
  <c r="O199" i="17"/>
  <c r="O201" i="17"/>
  <c r="O204" i="17"/>
  <c r="O205" i="17"/>
  <c r="O206" i="17"/>
  <c r="O207" i="17"/>
  <c r="O216" i="17"/>
  <c r="O219" i="17"/>
  <c r="O221" i="17"/>
  <c r="O224" i="17"/>
  <c r="O225" i="17"/>
  <c r="O226" i="17"/>
  <c r="O227" i="17"/>
  <c r="O236" i="17"/>
  <c r="O239" i="17"/>
  <c r="O241" i="17"/>
  <c r="O244" i="17"/>
  <c r="O245" i="17"/>
  <c r="O246" i="17"/>
  <c r="O247" i="17"/>
  <c r="O256" i="17"/>
  <c r="O259" i="17"/>
  <c r="O261" i="17"/>
  <c r="O264" i="17"/>
  <c r="O265" i="17"/>
  <c r="O266" i="17"/>
  <c r="O267" i="17"/>
  <c r="O276" i="17"/>
  <c r="O279" i="17"/>
  <c r="O281" i="17"/>
  <c r="O284" i="17"/>
  <c r="O285" i="17"/>
  <c r="O286" i="17"/>
  <c r="O287" i="17"/>
  <c r="O296" i="17"/>
  <c r="O299" i="17"/>
  <c r="O301" i="17"/>
  <c r="O304" i="17"/>
  <c r="O305" i="17"/>
  <c r="O306" i="17"/>
  <c r="O307" i="17"/>
  <c r="O316" i="17"/>
  <c r="O319" i="17"/>
  <c r="O321" i="17"/>
  <c r="O324" i="17"/>
  <c r="O325" i="17"/>
  <c r="O326" i="17"/>
  <c r="O327" i="17"/>
  <c r="O336" i="17"/>
  <c r="O339" i="17"/>
  <c r="O341" i="17"/>
  <c r="O344" i="17"/>
  <c r="O345" i="17"/>
  <c r="O346" i="17"/>
  <c r="O347" i="17"/>
  <c r="O356" i="17"/>
  <c r="O359" i="17"/>
  <c r="O361" i="17"/>
  <c r="O364" i="17"/>
  <c r="O365" i="17"/>
  <c r="O366" i="17"/>
  <c r="O367" i="17"/>
  <c r="O376" i="17"/>
  <c r="O379" i="17"/>
  <c r="O381" i="17"/>
  <c r="O384" i="17"/>
  <c r="O385" i="17"/>
  <c r="O386" i="17"/>
  <c r="O387" i="17"/>
  <c r="O396" i="17"/>
  <c r="O399" i="17"/>
  <c r="O404" i="17"/>
  <c r="O405" i="17"/>
  <c r="O406" i="17"/>
  <c r="O407" i="17"/>
  <c r="O416" i="17"/>
  <c r="O419" i="17"/>
  <c r="O424" i="17"/>
  <c r="O425" i="17"/>
  <c r="O426" i="17"/>
  <c r="O427" i="17"/>
  <c r="O436" i="17"/>
  <c r="O439" i="17"/>
  <c r="O444" i="17"/>
  <c r="O445" i="17"/>
  <c r="O446" i="17"/>
  <c r="O447" i="17"/>
  <c r="O456" i="17"/>
  <c r="O459" i="17"/>
  <c r="O464" i="17"/>
  <c r="O465" i="17"/>
  <c r="O467" i="17"/>
  <c r="O476" i="17"/>
  <c r="O479" i="17"/>
  <c r="O484" i="17"/>
  <c r="O485" i="17"/>
  <c r="O487" i="17"/>
  <c r="O496" i="17"/>
  <c r="O499" i="17"/>
  <c r="O504" i="17"/>
  <c r="O505" i="17"/>
  <c r="O507" i="17"/>
  <c r="O516" i="17"/>
  <c r="O519" i="17"/>
  <c r="O524" i="17"/>
  <c r="O525" i="17"/>
  <c r="O527" i="17"/>
  <c r="O536" i="17"/>
  <c r="O539" i="17"/>
  <c r="O544" i="17"/>
  <c r="O545" i="17"/>
  <c r="O547" i="17"/>
  <c r="O556" i="17"/>
  <c r="O559" i="17"/>
  <c r="O564" i="17"/>
  <c r="O565" i="17"/>
  <c r="O567" i="17"/>
  <c r="O576" i="17"/>
  <c r="O579" i="17"/>
  <c r="O584" i="17"/>
  <c r="O585" i="17"/>
  <c r="O587" i="17"/>
  <c r="O596" i="17"/>
  <c r="O599" i="17"/>
  <c r="O604" i="17"/>
  <c r="O605" i="17"/>
  <c r="O607" i="17"/>
  <c r="O616" i="17"/>
  <c r="O619" i="17"/>
  <c r="O624" i="17"/>
  <c r="O625" i="17"/>
  <c r="O627" i="17"/>
  <c r="O636" i="17"/>
  <c r="O639" i="17"/>
  <c r="O644" i="17"/>
  <c r="O645" i="17"/>
  <c r="O647" i="17"/>
  <c r="O656" i="17"/>
  <c r="O659" i="17"/>
  <c r="O664" i="17"/>
  <c r="O665" i="17"/>
  <c r="O667" i="17"/>
  <c r="O676" i="17"/>
  <c r="O679" i="17"/>
  <c r="O684" i="17"/>
  <c r="O685" i="17"/>
  <c r="O696" i="17"/>
  <c r="O699" i="17"/>
  <c r="O705" i="17"/>
  <c r="O716" i="17"/>
  <c r="O719" i="17"/>
  <c r="O725" i="17"/>
  <c r="O736" i="17"/>
  <c r="O739" i="17"/>
  <c r="O745" i="17"/>
  <c r="O756" i="17"/>
  <c r="O759" i="17"/>
  <c r="O765" i="17"/>
  <c r="O776" i="17"/>
  <c r="O779" i="17"/>
  <c r="O785" i="17"/>
  <c r="O796" i="17"/>
  <c r="O799" i="17"/>
  <c r="O805" i="17"/>
  <c r="O816" i="17"/>
  <c r="O819" i="17"/>
  <c r="O825" i="17"/>
  <c r="O836" i="17"/>
  <c r="O839" i="17"/>
  <c r="O845" i="17"/>
  <c r="O856" i="17"/>
  <c r="O859" i="17"/>
  <c r="O865" i="17"/>
  <c r="O876" i="17"/>
  <c r="O879" i="17"/>
  <c r="O885" i="17"/>
  <c r="O896" i="17"/>
  <c r="O899" i="17"/>
  <c r="O905" i="17"/>
  <c r="O916" i="17"/>
  <c r="O919" i="17"/>
  <c r="O925" i="17"/>
  <c r="O936" i="17"/>
  <c r="O939" i="17"/>
  <c r="O945" i="17"/>
  <c r="O956" i="17"/>
  <c r="O959" i="17"/>
  <c r="O965" i="17"/>
  <c r="O976" i="17"/>
  <c r="O979" i="17"/>
  <c r="O985" i="17"/>
  <c r="O996" i="17"/>
  <c r="O999" i="17"/>
  <c r="J3" i="17"/>
  <c r="O3" i="17" s="1"/>
  <c r="K3" i="17"/>
  <c r="L3" i="17"/>
  <c r="M3" i="17" s="1"/>
  <c r="J4" i="17"/>
  <c r="K4" i="17"/>
  <c r="L4" i="17"/>
  <c r="M4" i="17" s="1"/>
  <c r="J5" i="17"/>
  <c r="K5" i="17"/>
  <c r="L5" i="17"/>
  <c r="M5" i="17" s="1"/>
  <c r="J6" i="17"/>
  <c r="K6" i="17"/>
  <c r="L6" i="17"/>
  <c r="M6" i="17" s="1"/>
  <c r="J7" i="17"/>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K16" i="17"/>
  <c r="L16" i="17"/>
  <c r="M16" i="17" s="1"/>
  <c r="J17" i="17"/>
  <c r="O17" i="17" s="1"/>
  <c r="K17" i="17"/>
  <c r="L17" i="17"/>
  <c r="M17" i="17" s="1"/>
  <c r="J18" i="17"/>
  <c r="O18" i="17" s="1"/>
  <c r="K18" i="17"/>
  <c r="L18" i="17"/>
  <c r="M18" i="17" s="1"/>
  <c r="J19" i="17"/>
  <c r="K19" i="17"/>
  <c r="L19" i="17"/>
  <c r="M19" i="17" s="1"/>
  <c r="J20" i="17"/>
  <c r="O20" i="17" s="1"/>
  <c r="K20" i="17"/>
  <c r="L20" i="17"/>
  <c r="M20" i="17" s="1"/>
  <c r="J21" i="17"/>
  <c r="K21" i="17"/>
  <c r="L21" i="17"/>
  <c r="M21" i="17" s="1"/>
  <c r="J22" i="17"/>
  <c r="O22" i="17" s="1"/>
  <c r="K22" i="17"/>
  <c r="L22" i="17"/>
  <c r="M22" i="17" s="1"/>
  <c r="J23" i="17"/>
  <c r="O23" i="17" s="1"/>
  <c r="K23" i="17"/>
  <c r="L23" i="17"/>
  <c r="M23" i="17" s="1"/>
  <c r="J24" i="17"/>
  <c r="K24" i="17"/>
  <c r="L24" i="17"/>
  <c r="M24" i="17" s="1"/>
  <c r="J25" i="17"/>
  <c r="K25" i="17"/>
  <c r="L25" i="17"/>
  <c r="M25" i="17" s="1"/>
  <c r="J26" i="17"/>
  <c r="K26" i="17"/>
  <c r="L26" i="17"/>
  <c r="M26" i="17" s="1"/>
  <c r="J27" i="17"/>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K36" i="17"/>
  <c r="L36" i="17"/>
  <c r="M36" i="17" s="1"/>
  <c r="J37" i="17"/>
  <c r="O37" i="17" s="1"/>
  <c r="K37" i="17"/>
  <c r="L37" i="17"/>
  <c r="M37" i="17" s="1"/>
  <c r="J38" i="17"/>
  <c r="O38" i="17" s="1"/>
  <c r="K38" i="17"/>
  <c r="L38" i="17"/>
  <c r="M38" i="17" s="1"/>
  <c r="J39" i="17"/>
  <c r="K39" i="17"/>
  <c r="L39" i="17"/>
  <c r="M39" i="17" s="1"/>
  <c r="J40" i="17"/>
  <c r="O40" i="17" s="1"/>
  <c r="K40" i="17"/>
  <c r="L40" i="17"/>
  <c r="M40" i="17" s="1"/>
  <c r="J41" i="17"/>
  <c r="K41" i="17"/>
  <c r="L41" i="17"/>
  <c r="M41" i="17" s="1"/>
  <c r="J42" i="17"/>
  <c r="O42" i="17" s="1"/>
  <c r="K42" i="17"/>
  <c r="L42" i="17"/>
  <c r="M42" i="17" s="1"/>
  <c r="J43" i="17"/>
  <c r="O43" i="17" s="1"/>
  <c r="K43" i="17"/>
  <c r="L43" i="17"/>
  <c r="M43" i="17" s="1"/>
  <c r="J44" i="17"/>
  <c r="K44" i="17"/>
  <c r="L44" i="17"/>
  <c r="M44" i="17" s="1"/>
  <c r="J45" i="17"/>
  <c r="K45" i="17"/>
  <c r="L45" i="17"/>
  <c r="M45" i="17" s="1"/>
  <c r="J46" i="17"/>
  <c r="K46" i="17"/>
  <c r="L46" i="17"/>
  <c r="M46" i="17" s="1"/>
  <c r="J47" i="17"/>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K56" i="17"/>
  <c r="L56" i="17"/>
  <c r="M56" i="17" s="1"/>
  <c r="J57" i="17"/>
  <c r="O57" i="17" s="1"/>
  <c r="K57" i="17"/>
  <c r="L57" i="17"/>
  <c r="M57" i="17" s="1"/>
  <c r="J58" i="17"/>
  <c r="O58" i="17" s="1"/>
  <c r="K58" i="17"/>
  <c r="L58" i="17"/>
  <c r="M58" i="17" s="1"/>
  <c r="J59" i="17"/>
  <c r="K59" i="17"/>
  <c r="L59" i="17"/>
  <c r="M59" i="17" s="1"/>
  <c r="J60" i="17"/>
  <c r="O60" i="17" s="1"/>
  <c r="K60" i="17"/>
  <c r="L60" i="17"/>
  <c r="M60" i="17" s="1"/>
  <c r="J61" i="17"/>
  <c r="K61" i="17"/>
  <c r="L61" i="17"/>
  <c r="M61" i="17" s="1"/>
  <c r="J62" i="17"/>
  <c r="O62" i="17" s="1"/>
  <c r="K62" i="17"/>
  <c r="L62" i="17"/>
  <c r="M62" i="17" s="1"/>
  <c r="J63" i="17"/>
  <c r="O63" i="17" s="1"/>
  <c r="K63" i="17"/>
  <c r="L63" i="17"/>
  <c r="M63" i="17" s="1"/>
  <c r="J64" i="17"/>
  <c r="K64" i="17"/>
  <c r="L64" i="17"/>
  <c r="M64" i="17" s="1"/>
  <c r="J65" i="17"/>
  <c r="K65" i="17"/>
  <c r="L65" i="17"/>
  <c r="M65" i="17" s="1"/>
  <c r="J66" i="17"/>
  <c r="K66" i="17"/>
  <c r="L66" i="17"/>
  <c r="M66" i="17" s="1"/>
  <c r="J67" i="17"/>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K76" i="17"/>
  <c r="L76" i="17"/>
  <c r="M76" i="17" s="1"/>
  <c r="J77" i="17"/>
  <c r="O77" i="17" s="1"/>
  <c r="K77" i="17"/>
  <c r="L77" i="17"/>
  <c r="M77" i="17" s="1"/>
  <c r="J78" i="17"/>
  <c r="O78" i="17" s="1"/>
  <c r="K78" i="17"/>
  <c r="L78" i="17"/>
  <c r="M78" i="17" s="1"/>
  <c r="J79" i="17"/>
  <c r="K79" i="17"/>
  <c r="L79" i="17"/>
  <c r="M79" i="17" s="1"/>
  <c r="J80" i="17"/>
  <c r="O80" i="17" s="1"/>
  <c r="K80" i="17"/>
  <c r="L80" i="17"/>
  <c r="M80" i="17" s="1"/>
  <c r="J81" i="17"/>
  <c r="K81" i="17"/>
  <c r="L81" i="17"/>
  <c r="M81" i="17" s="1"/>
  <c r="J82" i="17"/>
  <c r="O82" i="17" s="1"/>
  <c r="K82" i="17"/>
  <c r="L82" i="17"/>
  <c r="M82" i="17" s="1"/>
  <c r="J83" i="17"/>
  <c r="O83" i="17" s="1"/>
  <c r="K83" i="17"/>
  <c r="L83" i="17"/>
  <c r="M83" i="17" s="1"/>
  <c r="J84" i="17"/>
  <c r="K84" i="17"/>
  <c r="L84" i="17"/>
  <c r="M84" i="17" s="1"/>
  <c r="J85" i="17"/>
  <c r="K85" i="17"/>
  <c r="L85" i="17"/>
  <c r="M85" i="17" s="1"/>
  <c r="J86" i="17"/>
  <c r="K86" i="17"/>
  <c r="L86" i="17"/>
  <c r="M86" i="17" s="1"/>
  <c r="J87" i="17"/>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K96" i="17"/>
  <c r="L96" i="17"/>
  <c r="M96" i="17" s="1"/>
  <c r="J97" i="17"/>
  <c r="O97" i="17" s="1"/>
  <c r="K97" i="17"/>
  <c r="L97" i="17"/>
  <c r="M97" i="17" s="1"/>
  <c r="J98" i="17"/>
  <c r="O98" i="17" s="1"/>
  <c r="K98" i="17"/>
  <c r="L98" i="17"/>
  <c r="M98" i="17" s="1"/>
  <c r="J99" i="17"/>
  <c r="K99" i="17"/>
  <c r="L99" i="17"/>
  <c r="M99" i="17" s="1"/>
  <c r="J100" i="17"/>
  <c r="O100" i="17" s="1"/>
  <c r="K100" i="17"/>
  <c r="L100" i="17"/>
  <c r="M100" i="17" s="1"/>
  <c r="J101" i="17"/>
  <c r="K101" i="17"/>
  <c r="L101" i="17"/>
  <c r="M101" i="17" s="1"/>
  <c r="J102" i="17"/>
  <c r="O102" i="17" s="1"/>
  <c r="K102" i="17"/>
  <c r="L102" i="17"/>
  <c r="M102" i="17" s="1"/>
  <c r="J103" i="17"/>
  <c r="O103" i="17" s="1"/>
  <c r="K103" i="17"/>
  <c r="L103" i="17"/>
  <c r="M103" i="17" s="1"/>
  <c r="J104" i="17"/>
  <c r="K104" i="17"/>
  <c r="L104" i="17"/>
  <c r="M104" i="17" s="1"/>
  <c r="J105" i="17"/>
  <c r="K105" i="17"/>
  <c r="L105" i="17"/>
  <c r="M105" i="17" s="1"/>
  <c r="J106" i="17"/>
  <c r="K106" i="17"/>
  <c r="L106" i="17"/>
  <c r="M106" i="17" s="1"/>
  <c r="J107" i="17"/>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K116" i="17"/>
  <c r="L116" i="17"/>
  <c r="M116" i="17" s="1"/>
  <c r="J117" i="17"/>
  <c r="O117" i="17" s="1"/>
  <c r="K117" i="17"/>
  <c r="L117" i="17"/>
  <c r="M117" i="17" s="1"/>
  <c r="J118" i="17"/>
  <c r="O118" i="17" s="1"/>
  <c r="K118" i="17"/>
  <c r="L118" i="17"/>
  <c r="M118" i="17" s="1"/>
  <c r="J119" i="17"/>
  <c r="K119" i="17"/>
  <c r="L119" i="17"/>
  <c r="M119" i="17" s="1"/>
  <c r="J120" i="17"/>
  <c r="O120" i="17" s="1"/>
  <c r="K120" i="17"/>
  <c r="L120" i="17"/>
  <c r="M120" i="17" s="1"/>
  <c r="J121" i="17"/>
  <c r="K121" i="17"/>
  <c r="L121" i="17"/>
  <c r="M121" i="17" s="1"/>
  <c r="J122" i="17"/>
  <c r="O122" i="17" s="1"/>
  <c r="K122" i="17"/>
  <c r="L122" i="17"/>
  <c r="M122" i="17" s="1"/>
  <c r="J123" i="17"/>
  <c r="O123" i="17" s="1"/>
  <c r="K123" i="17"/>
  <c r="L123" i="17"/>
  <c r="M123" i="17" s="1"/>
  <c r="J124" i="17"/>
  <c r="K124" i="17"/>
  <c r="L124" i="17"/>
  <c r="M124" i="17" s="1"/>
  <c r="J125" i="17"/>
  <c r="K125" i="17"/>
  <c r="L125" i="17"/>
  <c r="M125" i="17" s="1"/>
  <c r="J126" i="17"/>
  <c r="K126" i="17"/>
  <c r="L126" i="17"/>
  <c r="M126" i="17" s="1"/>
  <c r="J127" i="17"/>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K136" i="17"/>
  <c r="L136" i="17"/>
  <c r="M136" i="17" s="1"/>
  <c r="J137" i="17"/>
  <c r="O137" i="17" s="1"/>
  <c r="K137" i="17"/>
  <c r="L137" i="17"/>
  <c r="M137" i="17" s="1"/>
  <c r="J138" i="17"/>
  <c r="O138" i="17" s="1"/>
  <c r="K138" i="17"/>
  <c r="L138" i="17"/>
  <c r="M138" i="17" s="1"/>
  <c r="J139" i="17"/>
  <c r="K139" i="17"/>
  <c r="L139" i="17"/>
  <c r="M139" i="17" s="1"/>
  <c r="J140" i="17"/>
  <c r="O140" i="17" s="1"/>
  <c r="K140" i="17"/>
  <c r="L140" i="17"/>
  <c r="M140" i="17" s="1"/>
  <c r="J141" i="17"/>
  <c r="K141" i="17"/>
  <c r="L141" i="17"/>
  <c r="M141" i="17" s="1"/>
  <c r="J142" i="17"/>
  <c r="O142" i="17" s="1"/>
  <c r="K142" i="17"/>
  <c r="L142" i="17"/>
  <c r="M142" i="17" s="1"/>
  <c r="J143" i="17"/>
  <c r="O143" i="17" s="1"/>
  <c r="K143" i="17"/>
  <c r="L143" i="17"/>
  <c r="M143" i="17" s="1"/>
  <c r="J144" i="17"/>
  <c r="K144" i="17"/>
  <c r="L144" i="17"/>
  <c r="M144" i="17" s="1"/>
  <c r="J145" i="17"/>
  <c r="K145" i="17"/>
  <c r="L145" i="17"/>
  <c r="M145" i="17" s="1"/>
  <c r="J146" i="17"/>
  <c r="K146" i="17"/>
  <c r="L146" i="17"/>
  <c r="M146" i="17" s="1"/>
  <c r="J147" i="17"/>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K156" i="17"/>
  <c r="L156" i="17"/>
  <c r="M156" i="17" s="1"/>
  <c r="J157" i="17"/>
  <c r="O157" i="17" s="1"/>
  <c r="K157" i="17"/>
  <c r="L157" i="17"/>
  <c r="M157" i="17" s="1"/>
  <c r="J158" i="17"/>
  <c r="O158" i="17" s="1"/>
  <c r="K158" i="17"/>
  <c r="L158" i="17"/>
  <c r="M158" i="17" s="1"/>
  <c r="J159" i="17"/>
  <c r="K159" i="17"/>
  <c r="L159" i="17"/>
  <c r="M159" i="17" s="1"/>
  <c r="J160" i="17"/>
  <c r="O160" i="17" s="1"/>
  <c r="K160" i="17"/>
  <c r="L160" i="17"/>
  <c r="M160" i="17" s="1"/>
  <c r="J161" i="17"/>
  <c r="K161" i="17"/>
  <c r="L161" i="17"/>
  <c r="M161" i="17" s="1"/>
  <c r="J162" i="17"/>
  <c r="O162" i="17" s="1"/>
  <c r="K162" i="17"/>
  <c r="L162" i="17"/>
  <c r="M162" i="17" s="1"/>
  <c r="J163" i="17"/>
  <c r="O163" i="17" s="1"/>
  <c r="K163" i="17"/>
  <c r="L163" i="17"/>
  <c r="M163" i="17" s="1"/>
  <c r="J164" i="17"/>
  <c r="K164" i="17"/>
  <c r="L164" i="17"/>
  <c r="M164" i="17" s="1"/>
  <c r="J165" i="17"/>
  <c r="K165" i="17"/>
  <c r="L165" i="17"/>
  <c r="M165" i="17" s="1"/>
  <c r="J166" i="17"/>
  <c r="K166" i="17"/>
  <c r="L166" i="17"/>
  <c r="M166" i="17" s="1"/>
  <c r="J167" i="17"/>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K176" i="17"/>
  <c r="L176" i="17"/>
  <c r="M176" i="17" s="1"/>
  <c r="J177" i="17"/>
  <c r="O177" i="17" s="1"/>
  <c r="K177" i="17"/>
  <c r="L177" i="17"/>
  <c r="M177" i="17" s="1"/>
  <c r="J178" i="17"/>
  <c r="O178" i="17" s="1"/>
  <c r="K178" i="17"/>
  <c r="L178" i="17"/>
  <c r="M178" i="17" s="1"/>
  <c r="J179" i="17"/>
  <c r="K179" i="17"/>
  <c r="L179" i="17"/>
  <c r="M179" i="17" s="1"/>
  <c r="J180" i="17"/>
  <c r="O180" i="17" s="1"/>
  <c r="K180" i="17"/>
  <c r="L180" i="17"/>
  <c r="M180" i="17" s="1"/>
  <c r="J181" i="17"/>
  <c r="K181" i="17"/>
  <c r="L181" i="17"/>
  <c r="M181" i="17" s="1"/>
  <c r="J182" i="17"/>
  <c r="O182" i="17" s="1"/>
  <c r="K182" i="17"/>
  <c r="L182" i="17"/>
  <c r="M182" i="17" s="1"/>
  <c r="J183" i="17"/>
  <c r="O183" i="17" s="1"/>
  <c r="K183" i="17"/>
  <c r="L183" i="17"/>
  <c r="M183" i="17" s="1"/>
  <c r="J184" i="17"/>
  <c r="K184" i="17"/>
  <c r="L184" i="17"/>
  <c r="M184" i="17" s="1"/>
  <c r="J185" i="17"/>
  <c r="K185" i="17"/>
  <c r="L185" i="17"/>
  <c r="M185" i="17" s="1"/>
  <c r="J186" i="17"/>
  <c r="K186" i="17"/>
  <c r="L186" i="17"/>
  <c r="M186" i="17" s="1"/>
  <c r="J187" i="17"/>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K196" i="17"/>
  <c r="L196" i="17"/>
  <c r="M196" i="17" s="1"/>
  <c r="J197" i="17"/>
  <c r="O197" i="17" s="1"/>
  <c r="K197" i="17"/>
  <c r="L197" i="17"/>
  <c r="M197" i="17" s="1"/>
  <c r="J198" i="17"/>
  <c r="O198" i="17" s="1"/>
  <c r="K198" i="17"/>
  <c r="L198" i="17"/>
  <c r="M198" i="17" s="1"/>
  <c r="J199" i="17"/>
  <c r="K199" i="17"/>
  <c r="L199" i="17"/>
  <c r="M199" i="17" s="1"/>
  <c r="J200" i="17"/>
  <c r="O200" i="17" s="1"/>
  <c r="K200" i="17"/>
  <c r="L200" i="17"/>
  <c r="M200" i="17" s="1"/>
  <c r="J201" i="17"/>
  <c r="K201" i="17"/>
  <c r="L201" i="17"/>
  <c r="M201" i="17" s="1"/>
  <c r="J202" i="17"/>
  <c r="O202" i="17" s="1"/>
  <c r="K202" i="17"/>
  <c r="L202" i="17"/>
  <c r="M202" i="17" s="1"/>
  <c r="J203" i="17"/>
  <c r="O203" i="17" s="1"/>
  <c r="K203" i="17"/>
  <c r="L203" i="17"/>
  <c r="M203" i="17" s="1"/>
  <c r="J204" i="17"/>
  <c r="K204" i="17"/>
  <c r="L204" i="17"/>
  <c r="M204" i="17" s="1"/>
  <c r="J205" i="17"/>
  <c r="K205" i="17"/>
  <c r="L205" i="17"/>
  <c r="M205" i="17" s="1"/>
  <c r="J206" i="17"/>
  <c r="K206" i="17"/>
  <c r="L206" i="17"/>
  <c r="M206" i="17" s="1"/>
  <c r="J207" i="17"/>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K216" i="17"/>
  <c r="L216" i="17"/>
  <c r="M216" i="17" s="1"/>
  <c r="J217" i="17"/>
  <c r="O217" i="17" s="1"/>
  <c r="K217" i="17"/>
  <c r="L217" i="17"/>
  <c r="M217" i="17" s="1"/>
  <c r="J218" i="17"/>
  <c r="O218" i="17" s="1"/>
  <c r="K218" i="17"/>
  <c r="L218" i="17"/>
  <c r="M218" i="17" s="1"/>
  <c r="J219" i="17"/>
  <c r="K219" i="17"/>
  <c r="L219" i="17"/>
  <c r="M219" i="17" s="1"/>
  <c r="J220" i="17"/>
  <c r="O220" i="17" s="1"/>
  <c r="K220" i="17"/>
  <c r="L220" i="17"/>
  <c r="M220" i="17" s="1"/>
  <c r="J221" i="17"/>
  <c r="K221" i="17"/>
  <c r="L221" i="17"/>
  <c r="M221" i="17" s="1"/>
  <c r="J222" i="17"/>
  <c r="O222" i="17" s="1"/>
  <c r="K222" i="17"/>
  <c r="L222" i="17"/>
  <c r="M222" i="17" s="1"/>
  <c r="J223" i="17"/>
  <c r="O223" i="17" s="1"/>
  <c r="K223" i="17"/>
  <c r="L223" i="17"/>
  <c r="M223" i="17" s="1"/>
  <c r="J224" i="17"/>
  <c r="K224" i="17"/>
  <c r="L224" i="17"/>
  <c r="M224" i="17" s="1"/>
  <c r="J225" i="17"/>
  <c r="K225" i="17"/>
  <c r="L225" i="17"/>
  <c r="M225" i="17" s="1"/>
  <c r="J226" i="17"/>
  <c r="K226" i="17"/>
  <c r="L226" i="17"/>
  <c r="M226" i="17" s="1"/>
  <c r="J227" i="17"/>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K236" i="17"/>
  <c r="L236" i="17"/>
  <c r="M236" i="17" s="1"/>
  <c r="J237" i="17"/>
  <c r="O237" i="17" s="1"/>
  <c r="K237" i="17"/>
  <c r="L237" i="17"/>
  <c r="M237" i="17" s="1"/>
  <c r="J238" i="17"/>
  <c r="O238" i="17" s="1"/>
  <c r="K238" i="17"/>
  <c r="L238" i="17"/>
  <c r="M238" i="17" s="1"/>
  <c r="J239" i="17"/>
  <c r="K239" i="17"/>
  <c r="L239" i="17"/>
  <c r="M239" i="17" s="1"/>
  <c r="J240" i="17"/>
  <c r="O240" i="17" s="1"/>
  <c r="K240" i="17"/>
  <c r="L240" i="17"/>
  <c r="M240" i="17" s="1"/>
  <c r="J241" i="17"/>
  <c r="K241" i="17"/>
  <c r="L241" i="17"/>
  <c r="M241" i="17" s="1"/>
  <c r="J242" i="17"/>
  <c r="O242" i="17" s="1"/>
  <c r="K242" i="17"/>
  <c r="L242" i="17"/>
  <c r="M242" i="17" s="1"/>
  <c r="J243" i="17"/>
  <c r="O243" i="17" s="1"/>
  <c r="K243" i="17"/>
  <c r="L243" i="17"/>
  <c r="M243" i="17" s="1"/>
  <c r="J244" i="17"/>
  <c r="K244" i="17"/>
  <c r="L244" i="17"/>
  <c r="M244" i="17" s="1"/>
  <c r="J245" i="17"/>
  <c r="K245" i="17"/>
  <c r="L245" i="17"/>
  <c r="M245" i="17" s="1"/>
  <c r="J246" i="17"/>
  <c r="K246" i="17"/>
  <c r="L246" i="17"/>
  <c r="M246" i="17" s="1"/>
  <c r="J247" i="17"/>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K256" i="17"/>
  <c r="L256" i="17"/>
  <c r="M256" i="17" s="1"/>
  <c r="J257" i="17"/>
  <c r="O257" i="17" s="1"/>
  <c r="K257" i="17"/>
  <c r="L257" i="17"/>
  <c r="M257" i="17" s="1"/>
  <c r="J258" i="17"/>
  <c r="O258" i="17" s="1"/>
  <c r="K258" i="17"/>
  <c r="L258" i="17"/>
  <c r="M258" i="17" s="1"/>
  <c r="J259" i="17"/>
  <c r="K259" i="17"/>
  <c r="L259" i="17"/>
  <c r="M259" i="17" s="1"/>
  <c r="J260" i="17"/>
  <c r="O260" i="17" s="1"/>
  <c r="K260" i="17"/>
  <c r="L260" i="17"/>
  <c r="M260" i="17" s="1"/>
  <c r="J261" i="17"/>
  <c r="K261" i="17"/>
  <c r="L261" i="17"/>
  <c r="M261" i="17" s="1"/>
  <c r="J262" i="17"/>
  <c r="O262" i="17" s="1"/>
  <c r="K262" i="17"/>
  <c r="L262" i="17"/>
  <c r="M262" i="17" s="1"/>
  <c r="J263" i="17"/>
  <c r="O263" i="17" s="1"/>
  <c r="K263" i="17"/>
  <c r="L263" i="17"/>
  <c r="M263" i="17" s="1"/>
  <c r="J264" i="17"/>
  <c r="K264" i="17"/>
  <c r="L264" i="17"/>
  <c r="M264" i="17" s="1"/>
  <c r="J265" i="17"/>
  <c r="K265" i="17"/>
  <c r="L265" i="17"/>
  <c r="M265" i="17" s="1"/>
  <c r="J266" i="17"/>
  <c r="K266" i="17"/>
  <c r="L266" i="17"/>
  <c r="M266" i="17" s="1"/>
  <c r="J267" i="17"/>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K276" i="17"/>
  <c r="L276" i="17"/>
  <c r="M276" i="17" s="1"/>
  <c r="J277" i="17"/>
  <c r="O277" i="17" s="1"/>
  <c r="K277" i="17"/>
  <c r="L277" i="17"/>
  <c r="M277" i="17" s="1"/>
  <c r="J278" i="17"/>
  <c r="O278" i="17" s="1"/>
  <c r="K278" i="17"/>
  <c r="L278" i="17"/>
  <c r="M278" i="17" s="1"/>
  <c r="J279" i="17"/>
  <c r="K279" i="17"/>
  <c r="L279" i="17"/>
  <c r="M279" i="17" s="1"/>
  <c r="J280" i="17"/>
  <c r="O280" i="17" s="1"/>
  <c r="K280" i="17"/>
  <c r="L280" i="17"/>
  <c r="M280" i="17" s="1"/>
  <c r="J281" i="17"/>
  <c r="K281" i="17"/>
  <c r="L281" i="17"/>
  <c r="M281" i="17" s="1"/>
  <c r="J282" i="17"/>
  <c r="O282" i="17" s="1"/>
  <c r="K282" i="17"/>
  <c r="L282" i="17"/>
  <c r="M282" i="17" s="1"/>
  <c r="J283" i="17"/>
  <c r="O283" i="17" s="1"/>
  <c r="K283" i="17"/>
  <c r="L283" i="17"/>
  <c r="M283" i="17" s="1"/>
  <c r="J284" i="17"/>
  <c r="K284" i="17"/>
  <c r="L284" i="17"/>
  <c r="M284" i="17" s="1"/>
  <c r="J285" i="17"/>
  <c r="K285" i="17"/>
  <c r="L285" i="17"/>
  <c r="M285" i="17" s="1"/>
  <c r="J286" i="17"/>
  <c r="K286" i="17"/>
  <c r="L286" i="17"/>
  <c r="M286" i="17" s="1"/>
  <c r="J287" i="17"/>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K296" i="17"/>
  <c r="L296" i="17"/>
  <c r="M296" i="17" s="1"/>
  <c r="J297" i="17"/>
  <c r="O297" i="17" s="1"/>
  <c r="K297" i="17"/>
  <c r="L297" i="17"/>
  <c r="M297" i="17" s="1"/>
  <c r="J298" i="17"/>
  <c r="O298" i="17" s="1"/>
  <c r="K298" i="17"/>
  <c r="L298" i="17"/>
  <c r="M298" i="17" s="1"/>
  <c r="J299" i="17"/>
  <c r="K299" i="17"/>
  <c r="L299" i="17"/>
  <c r="M299" i="17" s="1"/>
  <c r="J300" i="17"/>
  <c r="O300" i="17" s="1"/>
  <c r="K300" i="17"/>
  <c r="L300" i="17"/>
  <c r="M300" i="17" s="1"/>
  <c r="J301" i="17"/>
  <c r="K301" i="17"/>
  <c r="L301" i="17"/>
  <c r="M301" i="17" s="1"/>
  <c r="J302" i="17"/>
  <c r="O302" i="17" s="1"/>
  <c r="K302" i="17"/>
  <c r="L302" i="17"/>
  <c r="M302" i="17" s="1"/>
  <c r="J303" i="17"/>
  <c r="O303" i="17" s="1"/>
  <c r="K303" i="17"/>
  <c r="L303" i="17"/>
  <c r="M303" i="17" s="1"/>
  <c r="J304" i="17"/>
  <c r="K304" i="17"/>
  <c r="L304" i="17"/>
  <c r="M304" i="17" s="1"/>
  <c r="J305" i="17"/>
  <c r="K305" i="17"/>
  <c r="L305" i="17"/>
  <c r="M305" i="17" s="1"/>
  <c r="J306" i="17"/>
  <c r="K306" i="17"/>
  <c r="L306" i="17"/>
  <c r="M306" i="17" s="1"/>
  <c r="J307" i="17"/>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K316" i="17"/>
  <c r="L316" i="17"/>
  <c r="M316" i="17" s="1"/>
  <c r="J317" i="17"/>
  <c r="O317" i="17" s="1"/>
  <c r="K317" i="17"/>
  <c r="L317" i="17"/>
  <c r="M317" i="17" s="1"/>
  <c r="J318" i="17"/>
  <c r="O318" i="17" s="1"/>
  <c r="K318" i="17"/>
  <c r="L318" i="17"/>
  <c r="M318" i="17" s="1"/>
  <c r="J319" i="17"/>
  <c r="K319" i="17"/>
  <c r="L319" i="17"/>
  <c r="M319" i="17" s="1"/>
  <c r="J320" i="17"/>
  <c r="O320" i="17" s="1"/>
  <c r="K320" i="17"/>
  <c r="L320" i="17"/>
  <c r="M320" i="17" s="1"/>
  <c r="J321" i="17"/>
  <c r="K321" i="17"/>
  <c r="L321" i="17"/>
  <c r="M321" i="17" s="1"/>
  <c r="J322" i="17"/>
  <c r="O322" i="17" s="1"/>
  <c r="K322" i="17"/>
  <c r="L322" i="17"/>
  <c r="M322" i="17" s="1"/>
  <c r="J323" i="17"/>
  <c r="O323" i="17" s="1"/>
  <c r="K323" i="17"/>
  <c r="L323" i="17"/>
  <c r="M323" i="17" s="1"/>
  <c r="J324" i="17"/>
  <c r="K324" i="17"/>
  <c r="L324" i="17"/>
  <c r="M324" i="17" s="1"/>
  <c r="J325" i="17"/>
  <c r="K325" i="17"/>
  <c r="L325" i="17"/>
  <c r="M325" i="17" s="1"/>
  <c r="J326" i="17"/>
  <c r="K326" i="17"/>
  <c r="L326" i="17"/>
  <c r="M326" i="17" s="1"/>
  <c r="J327" i="17"/>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K336" i="17"/>
  <c r="L336" i="17"/>
  <c r="M336" i="17" s="1"/>
  <c r="J337" i="17"/>
  <c r="O337" i="17" s="1"/>
  <c r="K337" i="17"/>
  <c r="L337" i="17"/>
  <c r="M337" i="17" s="1"/>
  <c r="J338" i="17"/>
  <c r="O338" i="17" s="1"/>
  <c r="K338" i="17"/>
  <c r="L338" i="17"/>
  <c r="M338" i="17" s="1"/>
  <c r="J339" i="17"/>
  <c r="K339" i="17"/>
  <c r="L339" i="17"/>
  <c r="M339" i="17" s="1"/>
  <c r="J340" i="17"/>
  <c r="O340" i="17" s="1"/>
  <c r="K340" i="17"/>
  <c r="L340" i="17"/>
  <c r="M340" i="17" s="1"/>
  <c r="J341" i="17"/>
  <c r="K341" i="17"/>
  <c r="L341" i="17"/>
  <c r="M341" i="17" s="1"/>
  <c r="J342" i="17"/>
  <c r="O342" i="17" s="1"/>
  <c r="K342" i="17"/>
  <c r="L342" i="17"/>
  <c r="M342" i="17" s="1"/>
  <c r="J343" i="17"/>
  <c r="O343" i="17" s="1"/>
  <c r="K343" i="17"/>
  <c r="L343" i="17"/>
  <c r="M343" i="17" s="1"/>
  <c r="J344" i="17"/>
  <c r="K344" i="17"/>
  <c r="L344" i="17"/>
  <c r="M344" i="17" s="1"/>
  <c r="J345" i="17"/>
  <c r="K345" i="17"/>
  <c r="L345" i="17"/>
  <c r="M345" i="17" s="1"/>
  <c r="J346" i="17"/>
  <c r="K346" i="17"/>
  <c r="L346" i="17"/>
  <c r="M346" i="17" s="1"/>
  <c r="J347" i="17"/>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K356" i="17"/>
  <c r="L356" i="17"/>
  <c r="M356" i="17" s="1"/>
  <c r="J357" i="17"/>
  <c r="O357" i="17" s="1"/>
  <c r="K357" i="17"/>
  <c r="L357" i="17"/>
  <c r="M357" i="17" s="1"/>
  <c r="J358" i="17"/>
  <c r="O358" i="17" s="1"/>
  <c r="K358" i="17"/>
  <c r="L358" i="17"/>
  <c r="M358" i="17" s="1"/>
  <c r="J359" i="17"/>
  <c r="K359" i="17"/>
  <c r="L359" i="17"/>
  <c r="M359" i="17" s="1"/>
  <c r="J360" i="17"/>
  <c r="O360" i="17" s="1"/>
  <c r="K360" i="17"/>
  <c r="L360" i="17"/>
  <c r="M360" i="17" s="1"/>
  <c r="J361" i="17"/>
  <c r="K361" i="17"/>
  <c r="L361" i="17"/>
  <c r="M361" i="17" s="1"/>
  <c r="J362" i="17"/>
  <c r="O362" i="17" s="1"/>
  <c r="K362" i="17"/>
  <c r="L362" i="17"/>
  <c r="M362" i="17" s="1"/>
  <c r="J363" i="17"/>
  <c r="O363" i="17" s="1"/>
  <c r="K363" i="17"/>
  <c r="L363" i="17"/>
  <c r="M363" i="17" s="1"/>
  <c r="J364" i="17"/>
  <c r="K364" i="17"/>
  <c r="L364" i="17"/>
  <c r="M364" i="17" s="1"/>
  <c r="J365" i="17"/>
  <c r="K365" i="17"/>
  <c r="L365" i="17"/>
  <c r="M365" i="17" s="1"/>
  <c r="J366" i="17"/>
  <c r="K366" i="17"/>
  <c r="L366" i="17"/>
  <c r="M366" i="17" s="1"/>
  <c r="J367" i="17"/>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K376" i="17"/>
  <c r="L376" i="17"/>
  <c r="M376" i="17" s="1"/>
  <c r="J377" i="17"/>
  <c r="O377" i="17" s="1"/>
  <c r="K377" i="17"/>
  <c r="L377" i="17"/>
  <c r="M377" i="17" s="1"/>
  <c r="J378" i="17"/>
  <c r="O378" i="17" s="1"/>
  <c r="K378" i="17"/>
  <c r="L378" i="17"/>
  <c r="M378" i="17" s="1"/>
  <c r="J379" i="17"/>
  <c r="K379" i="17"/>
  <c r="L379" i="17"/>
  <c r="M379" i="17" s="1"/>
  <c r="J380" i="17"/>
  <c r="O380" i="17" s="1"/>
  <c r="K380" i="17"/>
  <c r="L380" i="17"/>
  <c r="M380" i="17" s="1"/>
  <c r="J381" i="17"/>
  <c r="K381" i="17"/>
  <c r="L381" i="17"/>
  <c r="M381" i="17" s="1"/>
  <c r="J382" i="17"/>
  <c r="O382" i="17" s="1"/>
  <c r="K382" i="17"/>
  <c r="L382" i="17"/>
  <c r="M382" i="17" s="1"/>
  <c r="J383" i="17"/>
  <c r="O383" i="17" s="1"/>
  <c r="K383" i="17"/>
  <c r="L383" i="17"/>
  <c r="M383" i="17" s="1"/>
  <c r="J384" i="17"/>
  <c r="K384" i="17"/>
  <c r="L384" i="17"/>
  <c r="M384" i="17" s="1"/>
  <c r="J385" i="17"/>
  <c r="K385" i="17"/>
  <c r="L385" i="17"/>
  <c r="M385" i="17" s="1"/>
  <c r="J386" i="17"/>
  <c r="K386" i="17"/>
  <c r="L386" i="17"/>
  <c r="M386" i="17" s="1"/>
  <c r="J387" i="17"/>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K396" i="17"/>
  <c r="L396" i="17"/>
  <c r="M396" i="17" s="1"/>
  <c r="J397" i="17"/>
  <c r="O397" i="17" s="1"/>
  <c r="K397" i="17"/>
  <c r="L397" i="17"/>
  <c r="M397" i="17" s="1"/>
  <c r="J398" i="17"/>
  <c r="O398" i="17" s="1"/>
  <c r="K398" i="17"/>
  <c r="L398" i="17"/>
  <c r="M398" i="17" s="1"/>
  <c r="J399" i="17"/>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K404" i="17"/>
  <c r="L404" i="17"/>
  <c r="M404" i="17" s="1"/>
  <c r="J405" i="17"/>
  <c r="K405" i="17"/>
  <c r="L405" i="17"/>
  <c r="M405" i="17" s="1"/>
  <c r="J406" i="17"/>
  <c r="K406" i="17"/>
  <c r="L406" i="17"/>
  <c r="M406" i="17" s="1"/>
  <c r="J407" i="17"/>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K416" i="17"/>
  <c r="L416" i="17"/>
  <c r="M416" i="17" s="1"/>
  <c r="J417" i="17"/>
  <c r="O417" i="17" s="1"/>
  <c r="K417" i="17"/>
  <c r="L417" i="17"/>
  <c r="M417" i="17" s="1"/>
  <c r="J418" i="17"/>
  <c r="O418" i="17" s="1"/>
  <c r="K418" i="17"/>
  <c r="L418" i="17"/>
  <c r="M418" i="17" s="1"/>
  <c r="J419" i="17"/>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K424" i="17"/>
  <c r="L424" i="17"/>
  <c r="M424" i="17" s="1"/>
  <c r="J425" i="17"/>
  <c r="K425" i="17"/>
  <c r="L425" i="17"/>
  <c r="M425" i="17" s="1"/>
  <c r="J426" i="17"/>
  <c r="K426" i="17"/>
  <c r="L426" i="17"/>
  <c r="M426" i="17" s="1"/>
  <c r="J427" i="17"/>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K436" i="17"/>
  <c r="L436" i="17"/>
  <c r="M436" i="17" s="1"/>
  <c r="J437" i="17"/>
  <c r="O437" i="17" s="1"/>
  <c r="K437" i="17"/>
  <c r="L437" i="17"/>
  <c r="M437" i="17" s="1"/>
  <c r="J438" i="17"/>
  <c r="O438" i="17" s="1"/>
  <c r="K438" i="17"/>
  <c r="L438" i="17"/>
  <c r="M438" i="17" s="1"/>
  <c r="J439" i="17"/>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K444" i="17"/>
  <c r="L444" i="17"/>
  <c r="M444" i="17" s="1"/>
  <c r="J445" i="17"/>
  <c r="K445" i="17"/>
  <c r="L445" i="17"/>
  <c r="M445" i="17" s="1"/>
  <c r="J446" i="17"/>
  <c r="K446" i="17"/>
  <c r="L446" i="17"/>
  <c r="M446" i="17" s="1"/>
  <c r="J447" i="17"/>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K456" i="17"/>
  <c r="L456" i="17"/>
  <c r="M456" i="17" s="1"/>
  <c r="J457" i="17"/>
  <c r="O457" i="17" s="1"/>
  <c r="K457" i="17"/>
  <c r="L457" i="17"/>
  <c r="M457" i="17" s="1"/>
  <c r="J458" i="17"/>
  <c r="O458" i="17" s="1"/>
  <c r="K458" i="17"/>
  <c r="L458" i="17"/>
  <c r="M458" i="17" s="1"/>
  <c r="J459" i="17"/>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K464" i="17"/>
  <c r="L464" i="17"/>
  <c r="M464" i="17" s="1"/>
  <c r="J465" i="17"/>
  <c r="K465" i="17"/>
  <c r="L465" i="17"/>
  <c r="M465" i="17" s="1"/>
  <c r="J466" i="17"/>
  <c r="O466" i="17" s="1"/>
  <c r="K466" i="17"/>
  <c r="L466" i="17"/>
  <c r="M466" i="17" s="1"/>
  <c r="J467" i="17"/>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K476" i="17"/>
  <c r="L476" i="17"/>
  <c r="M476" i="17" s="1"/>
  <c r="J477" i="17"/>
  <c r="O477" i="17" s="1"/>
  <c r="K477" i="17"/>
  <c r="L477" i="17"/>
  <c r="M477" i="17" s="1"/>
  <c r="J478" i="17"/>
  <c r="O478" i="17" s="1"/>
  <c r="K478" i="17"/>
  <c r="L478" i="17"/>
  <c r="M478" i="17" s="1"/>
  <c r="J479" i="17"/>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K484" i="17"/>
  <c r="L484" i="17"/>
  <c r="M484" i="17" s="1"/>
  <c r="J485" i="17"/>
  <c r="K485" i="17"/>
  <c r="L485" i="17"/>
  <c r="M485" i="17" s="1"/>
  <c r="J486" i="17"/>
  <c r="O486" i="17" s="1"/>
  <c r="K486" i="17"/>
  <c r="L486" i="17"/>
  <c r="M486" i="17" s="1"/>
  <c r="J487" i="17"/>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K496" i="17"/>
  <c r="L496" i="17"/>
  <c r="M496" i="17" s="1"/>
  <c r="J497" i="17"/>
  <c r="O497" i="17" s="1"/>
  <c r="K497" i="17"/>
  <c r="L497" i="17"/>
  <c r="M497" i="17" s="1"/>
  <c r="J498" i="17"/>
  <c r="O498" i="17" s="1"/>
  <c r="K498" i="17"/>
  <c r="L498" i="17"/>
  <c r="M498" i="17" s="1"/>
  <c r="J499" i="17"/>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K504" i="17"/>
  <c r="L504" i="17"/>
  <c r="M504" i="17" s="1"/>
  <c r="J505" i="17"/>
  <c r="K505" i="17"/>
  <c r="L505" i="17"/>
  <c r="M505" i="17" s="1"/>
  <c r="J506" i="17"/>
  <c r="O506" i="17" s="1"/>
  <c r="K506" i="17"/>
  <c r="L506" i="17"/>
  <c r="M506" i="17" s="1"/>
  <c r="J507" i="17"/>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K516" i="17"/>
  <c r="L516" i="17"/>
  <c r="M516" i="17" s="1"/>
  <c r="J517" i="17"/>
  <c r="O517" i="17" s="1"/>
  <c r="K517" i="17"/>
  <c r="L517" i="17"/>
  <c r="M517" i="17" s="1"/>
  <c r="J518" i="17"/>
  <c r="O518" i="17" s="1"/>
  <c r="K518" i="17"/>
  <c r="L518" i="17"/>
  <c r="M518" i="17" s="1"/>
  <c r="J519" i="17"/>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K524" i="17"/>
  <c r="L524" i="17"/>
  <c r="M524" i="17" s="1"/>
  <c r="J525" i="17"/>
  <c r="K525" i="17"/>
  <c r="L525" i="17"/>
  <c r="M525" i="17" s="1"/>
  <c r="J526" i="17"/>
  <c r="O526" i="17" s="1"/>
  <c r="K526" i="17"/>
  <c r="L526" i="17"/>
  <c r="M526" i="17" s="1"/>
  <c r="J527" i="17"/>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K536" i="17"/>
  <c r="L536" i="17"/>
  <c r="M536" i="17" s="1"/>
  <c r="J537" i="17"/>
  <c r="O537" i="17" s="1"/>
  <c r="K537" i="17"/>
  <c r="L537" i="17"/>
  <c r="M537" i="17" s="1"/>
  <c r="J538" i="17"/>
  <c r="O538" i="17" s="1"/>
  <c r="K538" i="17"/>
  <c r="L538" i="17"/>
  <c r="M538" i="17" s="1"/>
  <c r="J539" i="17"/>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K544" i="17"/>
  <c r="L544" i="17"/>
  <c r="M544" i="17" s="1"/>
  <c r="J545" i="17"/>
  <c r="K545" i="17"/>
  <c r="L545" i="17"/>
  <c r="M545" i="17" s="1"/>
  <c r="J546" i="17"/>
  <c r="O546" i="17" s="1"/>
  <c r="K546" i="17"/>
  <c r="L546" i="17"/>
  <c r="M546" i="17" s="1"/>
  <c r="J547" i="17"/>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K556" i="17"/>
  <c r="L556" i="17"/>
  <c r="M556" i="17" s="1"/>
  <c r="J557" i="17"/>
  <c r="O557" i="17" s="1"/>
  <c r="K557" i="17"/>
  <c r="L557" i="17"/>
  <c r="M557" i="17" s="1"/>
  <c r="J558" i="17"/>
  <c r="O558" i="17" s="1"/>
  <c r="K558" i="17"/>
  <c r="L558" i="17"/>
  <c r="M558" i="17" s="1"/>
  <c r="J559" i="17"/>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K564" i="17"/>
  <c r="L564" i="17"/>
  <c r="M564" i="17" s="1"/>
  <c r="J565" i="17"/>
  <c r="K565" i="17"/>
  <c r="L565" i="17"/>
  <c r="M565" i="17" s="1"/>
  <c r="J566" i="17"/>
  <c r="O566" i="17" s="1"/>
  <c r="K566" i="17"/>
  <c r="L566" i="17"/>
  <c r="M566" i="17" s="1"/>
  <c r="J567" i="17"/>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K576" i="17"/>
  <c r="L576" i="17"/>
  <c r="M576" i="17" s="1"/>
  <c r="J577" i="17"/>
  <c r="O577" i="17" s="1"/>
  <c r="K577" i="17"/>
  <c r="L577" i="17"/>
  <c r="M577" i="17" s="1"/>
  <c r="J578" i="17"/>
  <c r="O578" i="17" s="1"/>
  <c r="K578" i="17"/>
  <c r="L578" i="17"/>
  <c r="M578" i="17" s="1"/>
  <c r="J579" i="17"/>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K584" i="17"/>
  <c r="L584" i="17"/>
  <c r="M584" i="17" s="1"/>
  <c r="J585" i="17"/>
  <c r="K585" i="17"/>
  <c r="L585" i="17"/>
  <c r="M585" i="17" s="1"/>
  <c r="J586" i="17"/>
  <c r="O586" i="17" s="1"/>
  <c r="K586" i="17"/>
  <c r="L586" i="17"/>
  <c r="M586" i="17" s="1"/>
  <c r="J587" i="17"/>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K596" i="17"/>
  <c r="L596" i="17"/>
  <c r="M596" i="17" s="1"/>
  <c r="J597" i="17"/>
  <c r="O597" i="17" s="1"/>
  <c r="K597" i="17"/>
  <c r="L597" i="17"/>
  <c r="M597" i="17" s="1"/>
  <c r="J598" i="17"/>
  <c r="O598" i="17" s="1"/>
  <c r="K598" i="17"/>
  <c r="L598" i="17"/>
  <c r="M598" i="17" s="1"/>
  <c r="J599" i="17"/>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K604" i="17"/>
  <c r="L604" i="17"/>
  <c r="M604" i="17" s="1"/>
  <c r="J605" i="17"/>
  <c r="K605" i="17"/>
  <c r="L605" i="17"/>
  <c r="M605" i="17" s="1"/>
  <c r="J606" i="17"/>
  <c r="O606" i="17" s="1"/>
  <c r="K606" i="17"/>
  <c r="L606" i="17"/>
  <c r="M606" i="17" s="1"/>
  <c r="J607" i="17"/>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K616" i="17"/>
  <c r="L616" i="17"/>
  <c r="M616" i="17" s="1"/>
  <c r="J617" i="17"/>
  <c r="O617" i="17" s="1"/>
  <c r="K617" i="17"/>
  <c r="L617" i="17"/>
  <c r="M617" i="17" s="1"/>
  <c r="J618" i="17"/>
  <c r="O618" i="17" s="1"/>
  <c r="K618" i="17"/>
  <c r="L618" i="17"/>
  <c r="M618" i="17" s="1"/>
  <c r="J619" i="17"/>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K624" i="17"/>
  <c r="L624" i="17"/>
  <c r="M624" i="17" s="1"/>
  <c r="J625" i="17"/>
  <c r="K625" i="17"/>
  <c r="L625" i="17"/>
  <c r="M625" i="17" s="1"/>
  <c r="J626" i="17"/>
  <c r="O626" i="17" s="1"/>
  <c r="K626" i="17"/>
  <c r="L626" i="17"/>
  <c r="M626" i="17" s="1"/>
  <c r="J627" i="17"/>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K636" i="17"/>
  <c r="L636" i="17"/>
  <c r="M636" i="17" s="1"/>
  <c r="J637" i="17"/>
  <c r="O637" i="17" s="1"/>
  <c r="K637" i="17"/>
  <c r="L637" i="17"/>
  <c r="M637" i="17" s="1"/>
  <c r="J638" i="17"/>
  <c r="O638" i="17" s="1"/>
  <c r="K638" i="17"/>
  <c r="L638" i="17"/>
  <c r="M638" i="17" s="1"/>
  <c r="J639" i="17"/>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K644" i="17"/>
  <c r="L644" i="17"/>
  <c r="M644" i="17" s="1"/>
  <c r="J645" i="17"/>
  <c r="K645" i="17"/>
  <c r="L645" i="17"/>
  <c r="M645" i="17" s="1"/>
  <c r="J646" i="17"/>
  <c r="O646" i="17" s="1"/>
  <c r="K646" i="17"/>
  <c r="L646" i="17"/>
  <c r="M646" i="17" s="1"/>
  <c r="J647" i="17"/>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K656" i="17"/>
  <c r="L656" i="17"/>
  <c r="M656" i="17" s="1"/>
  <c r="J657" i="17"/>
  <c r="O657" i="17" s="1"/>
  <c r="K657" i="17"/>
  <c r="L657" i="17"/>
  <c r="M657" i="17" s="1"/>
  <c r="J658" i="17"/>
  <c r="O658" i="17" s="1"/>
  <c r="K658" i="17"/>
  <c r="L658" i="17"/>
  <c r="M658" i="17" s="1"/>
  <c r="J659" i="17"/>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K664" i="17"/>
  <c r="L664" i="17"/>
  <c r="M664" i="17" s="1"/>
  <c r="J665" i="17"/>
  <c r="K665" i="17"/>
  <c r="L665" i="17"/>
  <c r="M665" i="17" s="1"/>
  <c r="J666" i="17"/>
  <c r="O666" i="17" s="1"/>
  <c r="K666" i="17"/>
  <c r="L666" i="17"/>
  <c r="M666" i="17" s="1"/>
  <c r="J667" i="17"/>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K676" i="17"/>
  <c r="L676" i="17"/>
  <c r="M676" i="17" s="1"/>
  <c r="J677" i="17"/>
  <c r="O677" i="17" s="1"/>
  <c r="K677" i="17"/>
  <c r="L677" i="17"/>
  <c r="M677" i="17" s="1"/>
  <c r="J678" i="17"/>
  <c r="O678" i="17" s="1"/>
  <c r="K678" i="17"/>
  <c r="L678" i="17"/>
  <c r="M678" i="17" s="1"/>
  <c r="J679" i="17"/>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K684" i="17"/>
  <c r="L684" i="17"/>
  <c r="M684" i="17" s="1"/>
  <c r="J685" i="17"/>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K696" i="17"/>
  <c r="L696" i="17"/>
  <c r="M696" i="17" s="1"/>
  <c r="J697" i="17"/>
  <c r="O697" i="17" s="1"/>
  <c r="K697" i="17"/>
  <c r="L697" i="17"/>
  <c r="M697" i="17" s="1"/>
  <c r="J698" i="17"/>
  <c r="O698" i="17" s="1"/>
  <c r="K698" i="17"/>
  <c r="L698" i="17"/>
  <c r="M698" i="17" s="1"/>
  <c r="J699" i="17"/>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K716" i="17"/>
  <c r="L716" i="17"/>
  <c r="M716" i="17" s="1"/>
  <c r="J717" i="17"/>
  <c r="O717" i="17" s="1"/>
  <c r="K717" i="17"/>
  <c r="L717" i="17"/>
  <c r="M717" i="17" s="1"/>
  <c r="J718" i="17"/>
  <c r="O718" i="17" s="1"/>
  <c r="K718" i="17"/>
  <c r="L718" i="17"/>
  <c r="M718" i="17" s="1"/>
  <c r="J719" i="17"/>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K736" i="17"/>
  <c r="L736" i="17"/>
  <c r="M736" i="17" s="1"/>
  <c r="J737" i="17"/>
  <c r="O737" i="17" s="1"/>
  <c r="K737" i="17"/>
  <c r="L737" i="17"/>
  <c r="M737" i="17" s="1"/>
  <c r="J738" i="17"/>
  <c r="O738" i="17" s="1"/>
  <c r="K738" i="17"/>
  <c r="L738" i="17"/>
  <c r="M738" i="17" s="1"/>
  <c r="J739" i="17"/>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K756" i="17"/>
  <c r="L756" i="17"/>
  <c r="M756" i="17" s="1"/>
  <c r="J757" i="17"/>
  <c r="O757" i="17" s="1"/>
  <c r="K757" i="17"/>
  <c r="L757" i="17"/>
  <c r="M757" i="17" s="1"/>
  <c r="J758" i="17"/>
  <c r="O758" i="17" s="1"/>
  <c r="K758" i="17"/>
  <c r="L758" i="17"/>
  <c r="M758" i="17" s="1"/>
  <c r="J759" i="17"/>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K776" i="17"/>
  <c r="L776" i="17"/>
  <c r="M776" i="17" s="1"/>
  <c r="J777" i="17"/>
  <c r="O777" i="17" s="1"/>
  <c r="K777" i="17"/>
  <c r="L777" i="17"/>
  <c r="M777" i="17" s="1"/>
  <c r="J778" i="17"/>
  <c r="O778" i="17" s="1"/>
  <c r="K778" i="17"/>
  <c r="L778" i="17"/>
  <c r="M778" i="17" s="1"/>
  <c r="J779" i="17"/>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K796" i="17"/>
  <c r="L796" i="17"/>
  <c r="M796" i="17" s="1"/>
  <c r="J797" i="17"/>
  <c r="O797" i="17" s="1"/>
  <c r="K797" i="17"/>
  <c r="L797" i="17"/>
  <c r="M797" i="17" s="1"/>
  <c r="J798" i="17"/>
  <c r="O798" i="17" s="1"/>
  <c r="K798" i="17"/>
  <c r="L798" i="17"/>
  <c r="M798" i="17" s="1"/>
  <c r="J799" i="17"/>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K816" i="17"/>
  <c r="L816" i="17"/>
  <c r="M816" i="17" s="1"/>
  <c r="J817" i="17"/>
  <c r="O817" i="17" s="1"/>
  <c r="K817" i="17"/>
  <c r="L817" i="17"/>
  <c r="M817" i="17" s="1"/>
  <c r="J818" i="17"/>
  <c r="O818" i="17" s="1"/>
  <c r="K818" i="17"/>
  <c r="L818" i="17"/>
  <c r="M818" i="17" s="1"/>
  <c r="J819" i="17"/>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K836" i="17"/>
  <c r="L836" i="17"/>
  <c r="M836" i="17" s="1"/>
  <c r="J837" i="17"/>
  <c r="O837" i="17" s="1"/>
  <c r="K837" i="17"/>
  <c r="L837" i="17"/>
  <c r="M837" i="17" s="1"/>
  <c r="J838" i="17"/>
  <c r="O838" i="17" s="1"/>
  <c r="K838" i="17"/>
  <c r="L838" i="17"/>
  <c r="M838" i="17" s="1"/>
  <c r="J839" i="17"/>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K856" i="17"/>
  <c r="L856" i="17"/>
  <c r="M856" i="17" s="1"/>
  <c r="J857" i="17"/>
  <c r="O857" i="17" s="1"/>
  <c r="K857" i="17"/>
  <c r="L857" i="17"/>
  <c r="M857" i="17" s="1"/>
  <c r="J858" i="17"/>
  <c r="O858" i="17" s="1"/>
  <c r="K858" i="17"/>
  <c r="L858" i="17"/>
  <c r="M858" i="17" s="1"/>
  <c r="J859" i="17"/>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K876" i="17"/>
  <c r="L876" i="17"/>
  <c r="M876" i="17" s="1"/>
  <c r="J877" i="17"/>
  <c r="O877" i="17" s="1"/>
  <c r="K877" i="17"/>
  <c r="L877" i="17"/>
  <c r="M877" i="17" s="1"/>
  <c r="J878" i="17"/>
  <c r="O878" i="17" s="1"/>
  <c r="K878" i="17"/>
  <c r="L878" i="17"/>
  <c r="M878" i="17" s="1"/>
  <c r="J879" i="17"/>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K896" i="17"/>
  <c r="L896" i="17"/>
  <c r="M896" i="17" s="1"/>
  <c r="J897" i="17"/>
  <c r="O897" i="17" s="1"/>
  <c r="K897" i="17"/>
  <c r="L897" i="17"/>
  <c r="M897" i="17" s="1"/>
  <c r="J898" i="17"/>
  <c r="O898" i="17" s="1"/>
  <c r="K898" i="17"/>
  <c r="L898" i="17"/>
  <c r="M898" i="17" s="1"/>
  <c r="J899" i="17"/>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K916" i="17"/>
  <c r="L916" i="17"/>
  <c r="M916" i="17" s="1"/>
  <c r="J917" i="17"/>
  <c r="O917" i="17" s="1"/>
  <c r="K917" i="17"/>
  <c r="L917" i="17"/>
  <c r="M917" i="17" s="1"/>
  <c r="J918" i="17"/>
  <c r="O918" i="17" s="1"/>
  <c r="K918" i="17"/>
  <c r="L918" i="17"/>
  <c r="M918" i="17" s="1"/>
  <c r="J919" i="17"/>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K936" i="17"/>
  <c r="L936" i="17"/>
  <c r="M936" i="17" s="1"/>
  <c r="J937" i="17"/>
  <c r="O937" i="17" s="1"/>
  <c r="K937" i="17"/>
  <c r="L937" i="17"/>
  <c r="M937" i="17" s="1"/>
  <c r="J938" i="17"/>
  <c r="O938" i="17" s="1"/>
  <c r="K938" i="17"/>
  <c r="L938" i="17"/>
  <c r="M938" i="17" s="1"/>
  <c r="J939" i="17"/>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K956" i="17"/>
  <c r="L956" i="17"/>
  <c r="M956" i="17" s="1"/>
  <c r="J957" i="17"/>
  <c r="O957" i="17" s="1"/>
  <c r="K957" i="17"/>
  <c r="L957" i="17"/>
  <c r="M957" i="17" s="1"/>
  <c r="J958" i="17"/>
  <c r="O958" i="17" s="1"/>
  <c r="K958" i="17"/>
  <c r="L958" i="17"/>
  <c r="M958" i="17" s="1"/>
  <c r="J959" i="17"/>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K976" i="17"/>
  <c r="L976" i="17"/>
  <c r="M976" i="17" s="1"/>
  <c r="J977" i="17"/>
  <c r="O977" i="17" s="1"/>
  <c r="K977" i="17"/>
  <c r="L977" i="17"/>
  <c r="M977" i="17" s="1"/>
  <c r="J978" i="17"/>
  <c r="O978" i="17" s="1"/>
  <c r="K978" i="17"/>
  <c r="L978" i="17"/>
  <c r="M978" i="17" s="1"/>
  <c r="J979" i="17"/>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K996" i="17"/>
  <c r="L996" i="17"/>
  <c r="M996" i="17" s="1"/>
  <c r="J997" i="17"/>
  <c r="O997" i="17" s="1"/>
  <c r="K997" i="17"/>
  <c r="L997" i="17"/>
  <c r="M997" i="17" s="1"/>
  <c r="J998" i="17"/>
  <c r="O998" i="17" s="1"/>
  <c r="K998" i="17"/>
  <c r="L998" i="17"/>
  <c r="M998" i="17" s="1"/>
  <c r="J999" i="17"/>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<sst xmlns="http://schemas.openxmlformats.org/spreadsheetml/2006/main" count="11138" uniqueCount="6221">
  <si>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</si>
  <si>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</si>
  <si>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</si>
  <si>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</si>
  <si>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</si>
  <si>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</si>
  <si>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</si>
  <si>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</si>
  <si>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</si>
  <si>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</si>
  <si>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</si>
  <si>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</si>
  <si>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</si>
  <si>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</si>
  <si>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</si>
  <si>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</si>
  <si>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</si>
  <si>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</si>
  <si>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</si>
  <si>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</si>
  <si>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</si>
  <si>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</si>
  <si>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</si>
  <si>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</si>
  <si>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</si>
  <si>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</si>
  <si>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</si>
  <si>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</si>
  <si>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</si>
  <si>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</si>
  <si>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</si>
  <si>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</si>
  <si>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</si>
  <si>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</si>
  <si>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</si>
  <si>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</si>
  <si>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</si>
  <si>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</si>
  <si>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</si>
  <si>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</si>
  <si>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</si>
  <si>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</si>
  <si>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</si>
  <si>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</si>
  <si>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</si>
  <si>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</si>
  <si>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</si>
  <si>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</si>
  <si>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</si>
  <si>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</si>
  <si>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</si>
  <si>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</si>
  <si>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</si>
  <si>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</si>
  <si>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</si>
  <si>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</si>
  <si>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</si>
  <si>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</si>
  <si>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</si>
  <si>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</si>
  <si>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</si>
  <si>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</si>
  <si>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</si>
  <si>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</si>
  <si>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</si>
  <si>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</si>
  <si>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</si>
  <si>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</si>
  <si>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</si>
  <si>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</si>
  <si>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</si>
  <si>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</si>
  <si>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</si>
  <si>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</si>
  <si>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</si>
  <si>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</si>
  <si>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</si>
  <si>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</si>
  <si>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</si>
  <si>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</si>
  <si>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</si>
  <si>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</si>
  <si>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</si>
  <si>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</si>
  <si>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</si>
  <si>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</si>
  <si>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</si>
  <si>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</si>
  <si>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</si>
  <si>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</si>
  <si>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</si>
  <si>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</si>
  <si>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</si>
  <si>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</si>
  <si>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</si>
  <si>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</si>
  <si>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</si>
  <si>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</si>
  <si>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</si>
  <si>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</si>
  <si>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</si>
  <si>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</si>
  <si>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</si>
  <si>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</si>
  <si>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</si>
  <si>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</si>
  <si>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</si>
  <si>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</si>
  <si>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</si>
  <si>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</si>
  <si>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</si>
  <si>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</si>
  <si>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</si>
  <si>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</si>
  <si>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</si>
  <si>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</si>
  <si>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</si>
  <si>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</si>
  <si>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</si>
  <si>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</si>
  <si>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</si>
  <si>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</si>
  <si>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</si>
  <si>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</si>
  <si>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</si>
  <si>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</si>
  <si>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</si>
  <si>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</si>
  <si>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</si>
  <si>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</si>
  <si>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</si>
  <si>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</si>
  <si>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</si>
  <si>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</si>
  <si>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</si>
  <si>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</si>
  <si>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</si>
  <si>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</si>
  <si>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</si>
  <si>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</si>
  <si>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</si>
  <si>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</si>
  <si>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</si>
  <si>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</si>
  <si>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</si>
  <si>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</si>
  <si>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</si>
  <si>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</si>
  <si>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</si>
  <si>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</si>
  <si>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</si>
  <si>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</si>
  <si>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</si>
  <si>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</si>
  <si>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</si>
  <si>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</si>
  <si>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</si>
  <si>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</si>
  <si>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</si>
  <si>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</si>
  <si>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</si>
  <si>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</si>
  <si>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</si>
  <si>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</si>
  <si>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</si>
  <si>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</si>
  <si>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</si>
  <si>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</si>
  <si>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</si>
  <si>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</si>
  <si>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</si>
  <si>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</si>
  <si>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</si>
  <si>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</si>
  <si>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</si>
  <si>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</si>
  <si>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</si>
  <si>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</si>
  <si>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</si>
  <si>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</si>
  <si>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</si>
  <si>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</si>
  <si>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</si>
  <si>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</si>
  <si>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</si>
  <si>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</si>
  <si>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</si>
  <si>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</si>
  <si>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</si>
  <si>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</si>
  <si>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</si>
  <si>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</si>
  <si>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</si>
  <si>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</si>
  <si>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</si>
  <si>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</si>
  <si>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</si>
  <si>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</si>
  <si>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</si>
  <si>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</si>
  <si>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</si>
  <si>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</si>
  <si>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</si>
  <si>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</si>
  <si>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</si>
  <si>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</si>
  <si>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</si>
  <si>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</si>
  <si>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</si>
  <si>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</si>
  <si>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</si>
  <si>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</si>
  <si>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</si>
  <si>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</si>
  <si>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</si>
  <si>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</si>
  <si>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</si>
  <si>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</si>
  <si>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</si>
  <si>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</si>
  <si>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</si>
  <si>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</si>
  <si>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</si>
  <si>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</si>
  <si>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</si>
  <si>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</si>
  <si>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</si>
  <si>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</si>
  <si>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</si>
  <si>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</si>
  <si>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</si>
  <si>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</si>
  <si>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</si>
  <si>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</si>
  <si>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</si>
  <si>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</si>
  <si>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</si>
  <si>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</si>
  <si>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</si>
  <si>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</si>
  <si>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</si>
  <si>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</si>
  <si>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</si>
  <si>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</si>
  <si>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</si>
  <si>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</si>
  <si>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</si>
  <si>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</si>
  <si>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</si>
  <si>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</si>
  <si>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</si>
  <si>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</si>
  <si>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</si>
  <si>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</si>
  <si>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</si>
  <si>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</si>
  <si>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</si>
  <si>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</si>
  <si>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</si>
  <si>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</si>
  <si>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</si>
  <si>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</si>
  <si>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</si>
  <si>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</si>
  <si>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</si>
  <si>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</si>
  <si>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</si>
  <si>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</si>
  <si>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</si>
  <si>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</si>
  <si>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</si>
  <si>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</si>
  <si>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</si>
  <si>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</si>
  <si>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</si>
  <si>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</si>
  <si>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</si>
  <si>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</si>
  <si>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</si>
  <si>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</si>
  <si>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</si>
  <si>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</si>
  <si>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</si>
  <si>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</si>
  <si>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</si>
  <si>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</si>
  <si>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</si>
  <si>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</si>
  <si>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</si>
  <si>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</si>
  <si>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</si>
  <si>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</si>
  <si>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</si>
  <si>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</si>
  <si>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</si>
  <si>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</si>
  <si>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</si>
  <si>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</si>
  <si>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</si>
  <si>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</si>
  <si>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</si>
  <si>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</si>
  <si>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</si>
  <si>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</si>
  <si>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</si>
  <si>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</si>
  <si>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</si>
  <si>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</si>
  <si>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</si>
  <si>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</si>
  <si>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</si>
  <si>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</si>
  <si>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</si>
  <si>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</si>
  <si>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</si>
  <si>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</si>
  <si>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</si>
  <si>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</si>
  <si>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</si>
  <si>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</si>
  <si>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</si>
  <si>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</si>
  <si>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</si>
  <si>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</si>
  <si>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</si>
  <si>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</si>
  <si>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</si>
  <si>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</si>
  <si>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</si>
  <si>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</si>
  <si>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</si>
  <si>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</si>
  <si>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</si>
  <si>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</si>
  <si>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</si>
  <si>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</si>
  <si>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</si>
  <si>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</si>
  <si>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</si>
  <si>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</si>
  <si>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</si>
  <si>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</si>
  <si>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</si>
  <si>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</si>
  <si>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</si>
  <si>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</si>
  <si>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</si>
  <si>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</si>
  <si>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</si>
  <si>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</si>
  <si>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</si>
  <si>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</si>
  <si>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</si>
  <si>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</si>
  <si>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</si>
  <si>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</si>
  <si>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</si>
  <si>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</si>
  <si>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</si>
  <si>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</si>
  <si>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</si>
  <si>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</si>
  <si>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</si>
  <si>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</si>
  <si>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</si>
  <si>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</si>
  <si>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</si>
  <si>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</si>
  <si>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</si>
  <si>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</si>
  <si>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</si>
  <si>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</si>
  <si>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</si>
  <si>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</si>
  <si>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</si>
  <si>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</si>
  <si>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</si>
  <si>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</si>
  <si>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</si>
  <si>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</si>
  <si>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</si>
  <si>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</si>
  <si>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</si>
  <si>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</si>
  <si>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</si>
  <si>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</si>
  <si>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</si>
  <si>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</si>
  <si>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</si>
  <si>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</si>
  <si>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</si>
  <si>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</si>
  <si>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</si>
  <si>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</si>
  <si>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</si>
  <si>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</si>
  <si>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</si>
  <si>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</si>
  <si>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</si>
  <si>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</si>
  <si>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</si>
  <si>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</si>
  <si>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</si>
  <si>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</si>
  <si>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</si>
  <si>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</si>
  <si>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</si>
  <si>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</si>
  <si>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</si>
  <si>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</si>
  <si>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</si>
  <si>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</si>
  <si>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</si>
  <si>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</si>
  <si>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</si>
  <si>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</si>
  <si>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</si>
  <si>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</si>
  <si>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</si>
  <si>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</si>
  <si>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</si>
  <si>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</si>
  <si>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</si>
  <si>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</si>
  <si>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</si>
  <si>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</si>
  <si>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</si>
  <si>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</si>
  <si>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</si>
  <si>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</si>
  <si>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</si>
  <si>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</si>
  <si>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</si>
  <si>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</si>
  <si>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</si>
  <si>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</si>
  <si>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</si>
  <si>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</si>
  <si>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</si>
  <si>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</si>
  <si>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</si>
  <si>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</si>
  <si>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</si>
  <si>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</si>
  <si>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</si>
  <si>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</si>
  <si>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</si>
  <si>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</si>
  <si>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</si>
  <si>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</si>
  <si>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</si>
  <si>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</si>
  <si>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</si>
  <si>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</si>
  <si>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</si>
  <si>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</si>
  <si>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</si>
  <si>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</si>
  <si>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</si>
  <si>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</si>
  <si>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</si>
  <si>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</si>
  <si>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</si>
  <si>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</si>
  <si>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</si>
  <si>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</si>
  <si>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</si>
  <si>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</si>
  <si>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</si>
  <si>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</si>
  <si>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</si>
  <si>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</si>
  <si>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</si>
  <si>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</si>
  <si>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</si>
  <si>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</si>
  <si>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</si>
  <si>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</si>
  <si>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</si>
  <si>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</si>
  <si>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</si>
  <si>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</si>
  <si>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</si>
  <si>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</si>
  <si>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</si>
  <si>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</si>
  <si>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</si>
  <si>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</si>
  <si>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</si>
  <si>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</si>
  <si>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</si>
  <si>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</si>
  <si>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</si>
  <si>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</si>
  <si>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</si>
  <si>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</si>
  <si>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</si>
  <si>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</si>
  <si>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</si>
  <si>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</si>
  <si>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</si>
  <si>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</si>
  <si>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</si>
  <si>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</si>
  <si>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</si>
  <si>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</si>
  <si>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</si>
  <si>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</si>
  <si>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</si>
  <si>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</si>
  <si>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</si>
  <si>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</si>
  <si>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</si>
  <si>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</si>
  <si>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</si>
  <si>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</si>
  <si>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</si>
  <si>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</si>
  <si>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</si>
  <si>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</si>
  <si>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</si>
  <si>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</si>
  <si>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</si>
  <si>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</si>
  <si>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</si>
  <si>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</si>
  <si>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</si>
  <si>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</si>
  <si>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</si>
  <si>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</si>
  <si>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</si>
  <si>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</si>
  <si>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</si>
  <si>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</si>
  <si>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</si>
  <si>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</si>
  <si>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</si>
  <si>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</si>
  <si>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</si>
  <si>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</si>
  <si>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</si>
  <si>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</si>
  <si>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</si>
  <si>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</si>
  <si>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</si>
  <si>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</si>
  <si>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</si>
  <si>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</si>
  <si>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</si>
  <si>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</si>
  <si>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</si>
  <si>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</si>
  <si>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</si>
  <si>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</si>
  <si>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</si>
  <si>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</si>
  <si>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</si>
  <si>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</si>
  <si>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</si>
  <si>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</si>
  <si>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</si>
  <si>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</si>
  <si>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</si>
  <si>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</si>
  <si>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</si>
  <si>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</si>
  <si>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</si>
  <si>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</si>
  <si>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</si>
  <si>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</si>
  <si>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</si>
  <si>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</si>
  <si>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</si>
  <si>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</si>
  <si>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</si>
  <si>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</si>
  <si>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</si>
  <si>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</si>
  <si>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</si>
  <si>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</si>
  <si>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</si>
  <si>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</si>
  <si>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</si>
  <si>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</si>
  <si>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</si>
  <si>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</si>
  <si>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</si>
  <si>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</si>
  <si>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</si>
  <si>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</si>
  <si>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</si>
  <si>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</si>
  <si>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</si>
  <si>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</si>
  <si>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</si>
  <si>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</si>
  <si>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</si>
  <si>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</si>
  <si>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</si>
  <si>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</si>
  <si>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</si>
  <si>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</si>
  <si>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</si>
  <si>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</si>
  <si>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</si>
  <si>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</si>
  <si>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</si>
  <si>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</si>
  <si>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</si>
  <si>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</si>
  <si>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</si>
  <si>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</si>
  <si>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</si>
  <si>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</si>
  <si>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</si>
  <si>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</si>
  <si>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</si>
  <si>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</si>
  <si>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</si>
  <si>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</si>
  <si>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</si>
  <si>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</si>
  <si>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</si>
  <si>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</si>
  <si>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</si>
  <si>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</si>
  <si>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</si>
  <si>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</si>
  <si>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</si>
  <si>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</si>
  <si>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</si>
  <si>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</si>
  <si>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</si>
  <si>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</si>
  <si>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</si>
  <si>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</si>
  <si>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</si>
  <si>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</si>
  <si>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</si>
  <si>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</si>
  <si>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</si>
  <si>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</si>
  <si>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</si>
  <si>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</si>
  <si>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</si>
  <si>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</si>
  <si>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</si>
  <si>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</si>
  <si>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</si>
  <si>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</si>
  <si>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</si>
  <si>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</si>
  <si>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</si>
  <si>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</si>
  <si>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</si>
  <si>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</si>
  <si>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</si>
  <si>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</si>
  <si>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</si>
  <si>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</si>
  <si>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</si>
  <si>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</si>
  <si>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</si>
  <si>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</si>
  <si>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</si>
  <si>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</si>
  <si>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</si>
  <si>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</si>
  <si>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</si>
  <si>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</si>
  <si>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</si>
  <si>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</si>
  <si>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</si>
  <si>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</si>
  <si>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</si>
  <si>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</si>
  <si>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</si>
  <si>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</si>
  <si>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</si>
  <si>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</si>
  <si>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</si>
  <si>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</si>
  <si>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</si>
  <si>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</si>
  <si>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</si>
  <si>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</si>
  <si>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</si>
  <si>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</si>
  <si>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</si>
  <si>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</si>
  <si>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</si>
  <si>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</si>
  <si>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</si>
  <si>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</si>
  <si>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</si>
  <si>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</si>
  <si>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</si>
  <si>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</si>
  <si>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</si>
  <si>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</si>
  <si>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</si>
  <si>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</si>
  <si>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</si>
  <si>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</si>
  <si>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</si>
  <si>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</si>
  <si>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</si>
  <si>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</si>
  <si>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</si>
  <si>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</si>
  <si>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</si>
  <si>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</si>
  <si>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</si>
  <si>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</si>
  <si>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</si>
  <si>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</si>
  <si>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</si>
  <si>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</si>
  <si>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</si>
  <si>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</si>
  <si>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</si>
  <si>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</si>
  <si>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</si>
  <si>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</si>
  <si>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</si>
  <si>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</si>
  <si>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</si>
  <si>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</si>
  <si>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</si>
  <si>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</si>
  <si>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</si>
  <si>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</si>
  <si>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</si>
  <si>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</si>
  <si>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</si>
  <si>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</si>
  <si>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</si>
  <si>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</si>
  <si>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</si>
  <si>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</si>
  <si>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</si>
  <si>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</si>
  <si>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</si>
  <si>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</si>
  <si>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</si>
  <si>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</si>
  <si>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</si>
  <si>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</si>
  <si>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</si>
  <si>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</si>
  <si>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</si>
  <si>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</si>
  <si>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</si>
  <si>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</si>
  <si>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</si>
  <si>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</si>
  <si>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</si>
  <si>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</si>
  <si>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</si>
  <si>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</si>
  <si>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</si>
  <si>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</si>
  <si>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</si>
  <si>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</si>
  <si>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</si>
  <si>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</si>
  <si>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</si>
  <si>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</si>
  <si>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</si>
  <si>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</si>
  <si>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</si>
  <si>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</si>
  <si>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</si>
  <si>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</si>
  <si>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</si>
  <si>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</si>
  <si>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</si>
  <si>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</si>
  <si>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</si>
  <si>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</si>
  <si>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</si>
  <si>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</si>
  <si>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</si>
  <si>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</si>
  <si>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</si>
  <si>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</si>
  <si>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</si>
  <si>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</si>
  <si>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</si>
  <si>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</si>
  <si>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</si>
  <si>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</si>
  <si>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</si>
  <si>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</si>
  <si>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</si>
  <si>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</si>
  <si>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</si>
  <si>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</si>
  <si>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</si>
  <si>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</si>
  <si>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</si>
  <si>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</si>
  <si>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</si>
  <si>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</si>
  <si>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</si>
  <si>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</si>
  <si>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</si>
  <si>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</si>
  <si>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</si>
  <si>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</si>
  <si>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</si>
  <si>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</si>
  <si>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</si>
  <si>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</si>
  <si>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</si>
  <si>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</si>
  <si>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</si>
  <si>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</si>
  <si>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</si>
  <si>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</si>
  <si>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</si>
  <si>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</si>
  <si>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</si>
  <si>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</si>
  <si>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</si>
  <si>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</si>
  <si>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</si>
  <si>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</si>
  <si>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</si>
  <si>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</si>
  <si>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</si>
  <si>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</si>
  <si>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</si>
  <si>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</si>
  <si>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</si>
  <si>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</si>
  <si>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</si>
  <si>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</si>
  <si>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</si>
  <si>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</si>
  <si>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</si>
  <si>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</si>
  <si>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</si>
  <si>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</si>
  <si>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</si>
  <si>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</si>
  <si>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</si>
  <si>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</si>
  <si>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</si>
  <si>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</si>
  <si>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</si>
  <si>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</si>
  <si>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</si>
  <si>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</si>
  <si>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</si>
  <si>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</si>
  <si>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</si>
  <si>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</si>
  <si>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</si>
  <si>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</si>
  <si>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</si>
  <si>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</si>
  <si>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</si>
  <si>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</si>
  <si>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</si>
  <si>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</si>
  <si>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</si>
  <si>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</si>
  <si>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</si>
  <si>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</si>
  <si>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</si>
  <si>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</si>
  <si>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</si>
  <si>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</si>
  <si>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</si>
  <si>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</si>
  <si>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</si>
  <si>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</si>
  <si>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</si>
  <si>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</si>
  <si>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</si>
  <si>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</si>
  <si>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</si>
  <si>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</si>
  <si>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</si>
  <si>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</si>
  <si>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</si>
  <si>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</si>
  <si>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</si>
  <si>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</si>
  <si>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</si>
  <si>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</si>
  <si>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</si>
  <si>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</si>
  <si>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</si>
  <si>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</si>
  <si>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</si>
  <si>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</si>
  <si>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</si>
  <si>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</si>
  <si>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</si>
  <si>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</si>
  <si>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</si>
  <si>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</si>
  <si>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</si>
  <si>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</si>
  <si>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</si>
  <si>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</si>
  <si>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</si>
  <si>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</si>
  <si>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</si>
  <si>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</si>
  <si>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</si>
  <si>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</si>
  <si>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</si>
  <si>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</si>
  <si>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</si>
  <si>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</si>
  <si>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</si>
  <si>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</si>
  <si>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</si>
  <si>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</si>
  <si>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</si>
  <si>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</si>
  <si>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</si>
  <si>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</si>
  <si>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</si>
  <si>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</si>
  <si>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</si>
  <si>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</si>
  <si>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</si>
  <si>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</si>
  <si>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</si>
  <si>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</si>
  <si>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</si>
  <si>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</si>
  <si>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</si>
  <si>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</si>
  <si>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</si>
  <si>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</si>
  <si>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</si>
  <si>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</si>
  <si>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</si>
  <si>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</si>
  <si>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</si>
  <si>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</si>
  <si>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</si>
  <si>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</si>
  <si>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</si>
  <si>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</si>
  <si>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</si>
  <si>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</si>
  <si>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</si>
  <si>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</si>
  <si>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</si>
  <si>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</si>
  <si>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</si>
  <si>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</si>
  <si>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</si>
  <si>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</si>
  <si>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</si>
  <si>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</si>
  <si>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</si>
  <si>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</si>
  <si>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</si>
  <si>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</si>
  <si>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</si>
  <si>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</si>
  <si>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</si>
  <si>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</si>
  <si>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</si>
  <si>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</si>
  <si>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</si>
  <si>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</si>
  <si>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</si>
  <si>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</si>
  <si>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</si>
  <si>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</si>
  <si>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</si>
  <si>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</si>
  <si>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</si>
  <si>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</si>
  <si>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</si>
  <si>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</si>
  <si>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</si>
  <si>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</si>
  <si>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</si>
  <si>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</si>
  <si>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</si>
  <si>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</si>
  <si>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</si>
  <si>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</si>
  <si>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</si>
  <si>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</si>
  <si>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</si>
  <si>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</si>
  <si>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</si>
  <si>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</si>
  <si>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</si>
  <si>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</si>
  <si>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</si>
  <si>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</si>
  <si>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</si>
  <si>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</si>
  <si>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</si>
  <si>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</si>
  <si>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</si>
  <si>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</si>
  <si>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</si>
  <si>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</si>
  <si>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</si>
  <si>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</si>
  <si>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</si>
  <si>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</si>
  <si>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</si>
  <si>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</si>
  <si>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</si>
  <si>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</si>
  <si>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</si>
  <si>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</si>
  <si>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</si>
  <si>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</si>
  <si>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</si>
  <si>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</si>
  <si>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</si>
  <si>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</si>
  <si>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</si>
  <si>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</si>
  <si>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</si>
  <si>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</si>
  <si>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</si>
  <si>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</si>
  <si>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</si>
  <si>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</si>
  <si>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</si>
  <si>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</si>
  <si>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</si>
  <si>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</si>
  <si>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</si>
  <si>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</si>
  <si>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</si>
  <si>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</si>
  <si>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</si>
  <si>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</si>
  <si>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</si>
  <si>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</si>
  <si>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</si>
  <si>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</si>
  <si>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</si>
  <si>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</si>
  <si>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</si>
  <si>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</si>
  <si>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</si>
  <si>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</si>
  <si>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</si>
  <si>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</si>
  <si>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</si>
  <si>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</si>
  <si>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</si>
  <si>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</si>
  <si>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</si>
  <si>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</si>
  <si>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</si>
  <si>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</si>
  <si>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</si>
  <si>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</si>
  <si>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</si>
  <si>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</si>
  <si>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</si>
  <si>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</si>
  <si>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</si>
  <si>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</si>
  <si>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</si>
  <si>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</si>
  <si>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</si>
  <si>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</si>
  <si>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</si>
  <si>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</si>
  <si>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</si>
  <si>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</si>
  <si>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</si>
  <si>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</si>
  <si>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</si>
  <si>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</si>
  <si>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</si>
  <si>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</si>
  <si>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</si>
  <si>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</si>
  <si>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</si>
  <si>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</si>
  <si>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</si>
  <si>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</si>
  <si>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</si>
  <si>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</si>
  <si>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</si>
  <si>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</si>
  <si>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</si>
  <si>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</si>
  <si>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</si>
  <si>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</si>
  <si>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</si>
  <si>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</si>
  <si>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</si>
  <si>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</si>
  <si>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</si>
  <si>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</si>
  <si>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</si>
  <si>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</si>
  <si>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</si>
  <si>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</si>
  <si>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</si>
  <si>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</si>
  <si>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</si>
  <si>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</si>
  <si>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</si>
  <si>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</si>
  <si>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</si>
  <si>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</si>
  <si>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</si>
  <si>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</si>
  <si>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</si>
  <si>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</si>
  <si>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</si>
  <si>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</si>
  <si>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</si>
  <si>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</si>
  <si>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</si>
  <si>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</si>
  <si>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</si>
  <si>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</si>
  <si>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</si>
  <si>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</si>
  <si>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</si>
  <si>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</si>
  <si>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</si>
  <si>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</si>
  <si>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</si>
  <si>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</si>
  <si>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</si>
  <si>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</si>
  <si>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</si>
  <si>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</si>
  <si>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</si>
  <si>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</si>
  <si>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</si>
  <si>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</si>
  <si>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</si>
  <si>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</si>
  <si>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</si>
  <si>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</si>
  <si>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</si>
  <si>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</si>
  <si>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</si>
  <si>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</si>
  <si>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</si>
  <si>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</si>
  <si>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</si>
  <si>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</si>
  <si>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</si>
  <si>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</si>
  <si>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</si>
  <si>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</si>
  <si>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</si>
  <si>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</si>
  <si>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</si>
  <si>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</si>
  <si>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</si>
  <si>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</si>
  <si>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</si>
  <si>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</si>
  <si>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</si>
  <si>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</si>
  <si>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</si>
  <si>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</si>
  <si>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</si>
  <si>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</si>
  <si>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</si>
  <si>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</si>
  <si>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</si>
  <si>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</si>
  <si>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</si>
  <si>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</si>
  <si>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</si>
  <si>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</si>
  <si>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</si>
  <si>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</si>
  <si>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</si>
  <si>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</si>
  <si>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</si>
  <si>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</si>
  <si>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</si>
  <si>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</si>
  <si>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</si>
  <si>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</si>
  <si>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</si>
  <si>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</si>
  <si>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</si>
  <si>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</si>
  <si>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</si>
  <si>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</si>
  <si>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</si>
  <si>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</si>
  <si>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</si>
  <si>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</si>
  <si>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</si>
  <si>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</si>
  <si>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</si>
  <si>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</si>
  <si>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</si>
  <si>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</si>
  <si>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</si>
  <si>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</si>
  <si>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</si>
  <si>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</si>
  <si>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</si>
  <si>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</si>
  <si>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</si>
  <si>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</si>
  <si>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</si>
  <si>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</si>
  <si>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</si>
  <si>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</si>
  <si>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</si>
  <si>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</si>
  <si>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</si>
  <si>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</si>
  <si>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</si>
  <si>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</si>
  <si>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</si>
  <si>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</si>
  <si>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</si>
  <si>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</si>
  <si>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</si>
  <si>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</si>
  <si>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</si>
  <si>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</si>
  <si>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</si>
  <si>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</si>
  <si>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</si>
  <si>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</si>
  <si>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</si>
  <si>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</si>
  <si>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</si>
  <si>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</si>
  <si>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</si>
  <si>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</si>
  <si>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</si>
  <si>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</si>
  <si>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</si>
  <si>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</si>
  <si>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</si>
  <si>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</si>
  <si>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</si>
  <si>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</si>
  <si>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</si>
  <si>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</si>
  <si>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</si>
  <si>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</si>
  <si>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</si>
  <si>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</si>
  <si>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</si>
  <si>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</si>
  <si>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</si>
  <si>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</si>
  <si>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</si>
  <si>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</si>
  <si>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</si>
  <si>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</si>
  <si>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</si>
  <si>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</si>
  <si>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</si>
  <si>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</si>
  <si>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</si>
  <si>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</si>
  <si>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</si>
  <si>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</si>
  <si>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</si>
  <si>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</si>
  <si>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</si>
  <si>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</si>
  <si>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</si>
  <si>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</si>
  <si>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</si>
  <si>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</si>
  <si>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</si>
  <si>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</si>
  <si>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</si>
  <si>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</si>
  <si>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</si>
  <si>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</si>
  <si>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</si>
  <si>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</si>
  <si>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</si>
  <si>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</si>
  <si>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</si>
  <si>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</si>
  <si>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</si>
  <si>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</si>
  <si>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</si>
  <si>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</si>
  <si>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</si>
  <si>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</si>
  <si>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</si>
  <si>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</si>
  <si>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</si>
  <si>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</si>
  <si>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</si>
  <si>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</si>
  <si>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</si>
  <si>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</si>
  <si>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</si>
  <si>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</si>
  <si>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</si>
  <si>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</si>
  <si>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</si>
  <si>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</si>
  <si>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</si>
  <si>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</si>
  <si>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</si>
  <si>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</si>
  <si>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</si>
  <si>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</si>
  <si>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</si>
  <si>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</si>
  <si>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</si>
  <si>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</si>
  <si>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</si>
  <si>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</si>
  <si>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</si>
  <si>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</si>
  <si>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</si>
  <si>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</si>
  <si>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</si>
  <si>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</si>
  <si>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</si>
  <si>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</si>
  <si>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</si>
  <si>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</si>
  <si>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</si>
  <si>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</si>
  <si>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</si>
  <si>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</si>
  <si>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</si>
  <si>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</si>
  <si>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</si>
  <si>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</si>
  <si>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</si>
  <si>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</si>
  <si>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</si>
  <si>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</si>
  <si>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</si>
  <si>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</si>
  <si>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</si>
  <si>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</si>
  <si>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</si>
  <si>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</si>
  <si>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</si>
  <si>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</si>
  <si>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</si>
  <si>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</si>
  <si>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</si>
  <si>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</si>
  <si>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</si>
  <si>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</si>
  <si>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</si>
  <si>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</si>
  <si>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</si>
  <si>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</si>
  <si>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</si>
  <si>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</si>
  <si>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</si>
  <si>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</si>
  <si>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</si>
  <si>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</si>
  <si>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</si>
  <si>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</si>
  <si>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</si>
  <si>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</si>
  <si>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</si>
  <si>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</si>
  <si>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</si>
  <si>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</si>
  <si>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</si>
  <si>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</si>
  <si>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</si>
  <si>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</si>
  <si>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</si>
  <si>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</si>
  <si>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</si>
  <si>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</si>
  <si>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</si>
  <si>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</si>
  <si>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</si>
  <si>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</si>
  <si>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</si>
  <si>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</si>
  <si>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</si>
  <si>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</si>
  <si>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</si>
  <si>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</si>
  <si>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</si>
  <si>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</si>
  <si>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</si>
  <si>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</si>
  <si>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</si>
  <si>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</si>
  <si>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</si>
  <si>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</si>
  <si>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</si>
  <si>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</si>
  <si>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</si>
  <si>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</si>
  <si>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</si>
  <si>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</si>
  <si>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</si>
  <si>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</si>
  <si>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</si>
  <si>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</si>
  <si>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</si>
  <si>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</si>
  <si>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</si>
  <si>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</si>
  <si>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</si>
  <si>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</si>
  <si>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</si>
  <si>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</si>
  <si>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</si>
  <si>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</si>
  <si>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</si>
  <si>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</si>
  <si>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</si>
  <si>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</si>
  <si>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</si>
  <si>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</si>
  <si>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</si>
  <si>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</si>
  <si>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</si>
  <si>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</si>
  <si>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</si>
  <si>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</si>
  <si>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</si>
  <si>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</si>
  <si>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</si>
  <si>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</si>
  <si>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</si>
  <si>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</si>
  <si>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</si>
  <si>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</si>
  <si>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</si>
  <si>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</si>
  <si>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</si>
  <si>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</si>
  <si>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</si>
  <si>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</si>
  <si>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</si>
  <si>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</si>
  <si>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</si>
  <si>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</si>
  <si>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</si>
  <si>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</si>
  <si>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</si>
  <si>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</si>
  <si>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</si>
  <si>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</si>
  <si>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</si>
  <si>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</si>
  <si>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</si>
  <si>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</si>
  <si>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</si>
  <si>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</si>
  <si>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</si>
  <si>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</si>
  <si>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</si>
  <si>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</si>
  <si>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</si>
  <si>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</si>
  <si>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</si>
  <si>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</si>
  <si>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</si>
  <si>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</si>
  <si>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</si>
  <si>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</si>
  <si>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</si>
  <si>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</si>
  <si>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</si>
  <si>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</si>
  <si>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</si>
  <si>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</si>
  <si>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</si>
  <si>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</si>
  <si>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</si>
  <si>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</si>
  <si>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</si>
  <si>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</si>
  <si>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</si>
  <si>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</si>
  <si>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</si>
  <si>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</si>
  <si>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</si>
  <si>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</si>
  <si>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</si>
  <si>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</si>
  <si>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</si>
  <si>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</si>
  <si>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</si>
  <si>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</si>
  <si>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</si>
  <si>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</si>
  <si>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</si>
  <si>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</si>
  <si>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</si>
  <si>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</si>
  <si>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</si>
  <si>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</si>
  <si>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</si>
  <si>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</si>
  <si>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</si>
  <si>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</si>
  <si>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</si>
  <si>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</si>
  <si>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</si>
  <si>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</si>
  <si>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</si>
  <si>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</si>
  <si>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</si>
  <si>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</si>
  <si>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</si>
  <si>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</si>
  <si>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</si>
  <si>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</si>
  <si>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</si>
  <si>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</si>
  <si>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</si>
  <si>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</si>
  <si>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</si>
  <si>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</si>
  <si>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</si>
  <si>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</si>
  <si>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</si>
  <si>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</si>
  <si>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</si>
  <si>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</si>
  <si>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</si>
  <si>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</si>
  <si>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</si>
  <si>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</si>
  <si>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</si>
  <si>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</si>
  <si>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</si>
  <si>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</si>
  <si>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</si>
  <si>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</si>
  <si>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</si>
  <si>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</si>
  <si>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</si>
  <si>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</si>
  <si>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</si>
  <si>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</si>
  <si>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</si>
  <si>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</si>
  <si>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</si>
  <si>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</si>
  <si>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</si>
  <si>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</si>
  <si>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</si>
  <si>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</si>
  <si>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</si>
  <si>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</si>
  <si>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</si>
  <si>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</si>
  <si>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</si>
  <si>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</si>
  <si>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</si>
  <si>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</si>
  <si>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</si>
  <si>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</si>
  <si>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</si>
  <si>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</si>
  <si>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</si>
  <si>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</si>
  <si>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</si>
  <si>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</si>
  <si>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</si>
  <si>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</si>
  <si>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</si>
  <si>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</si>
  <si>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</si>
  <si>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</si>
  <si>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</si>
  <si>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</si>
  <si>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</si>
  <si>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</si>
  <si>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</si>
  <si>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</si>
  <si>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</si>
  <si>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</si>
  <si>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</si>
  <si>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</si>
  <si>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</si>
  <si>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</si>
  <si>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</si>
  <si>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</si>
  <si>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</si>
  <si>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</si>
  <si>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</si>
  <si>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</si>
  <si>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</si>
  <si>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</si>
  <si>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</si>
  <si>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</si>
  <si>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</si>
  <si>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</si>
  <si>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</si>
  <si>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</si>
  <si>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</si>
  <si>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</si>
  <si>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</si>
  <si>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</si>
  <si>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</si>
  <si>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</si>
  <si>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</si>
  <si>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</si>
  <si>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</si>
  <si>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</si>
  <si>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</si>
  <si>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</si>
  <si>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</si>
  <si>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</si>
  <si>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</si>
  <si>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</si>
  <si>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</si>
  <si>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</si>
  <si>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</si>
  <si>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</si>
  <si>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</si>
  <si>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</si>
  <si>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</si>
  <si>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</si>
  <si>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</si>
  <si>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</si>
  <si>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</si>
  <si>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</si>
  <si>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</si>
  <si>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</si>
  <si>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</si>
  <si>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</si>
  <si>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</si>
  <si>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</si>
  <si>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</si>
  <si>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</si>
  <si>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</si>
  <si>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</si>
  <si>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</si>
  <si>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</si>
  <si>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</si>
  <si>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</si>
  <si>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</si>
  <si>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</si>
  <si>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</si>
  <si>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</si>
  <si>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</si>
  <si>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</si>
  <si>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</si>
  <si>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</si>
  <si>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</si>
  <si>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</si>
  <si>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</si>
  <si>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</si>
  <si>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</si>
  <si>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</si>
  <si>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</si>
  <si>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</si>
  <si>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</si>
  <si>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</si>
  <si>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</si>
  <si>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</si>
  <si>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</si>
  <si>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</si>
  <si>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</si>
  <si>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</si>
  <si>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</si>
  <si>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</si>
  <si>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</si>
  <si>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</si>
  <si>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</si>
  <si>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</si>
  <si>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</si>
  <si>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</si>
  <si>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</si>
  <si>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</si>
  <si>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</si>
  <si>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</si>
  <si>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</si>
  <si>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</si>
  <si>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</si>
  <si>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</si>
  <si>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</si>
  <si>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</si>
  <si>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</si>
  <si>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</si>
  <si>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</si>
  <si>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</si>
  <si>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</si>
  <si>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</si>
  <si>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</si>
  <si>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</si>
  <si>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</si>
  <si>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</si>
  <si>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</si>
  <si>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</si>
  <si>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</si>
  <si>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</si>
  <si>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</si>
  <si>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</si>
  <si>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</si>
  <si>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</si>
  <si>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</si>
  <si>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</si>
  <si>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</si>
  <si>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</si>
  <si>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</si>
  <si>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</si>
  <si>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</si>
  <si>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</si>
  <si>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</si>
  <si>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</si>
  <si>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</si>
  <si>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</si>
  <si>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</si>
  <si>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</si>
  <si>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</si>
  <si>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</si>
  <si>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</si>
  <si>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</si>
  <si>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</si>
  <si>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</si>
  <si>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</si>
  <si>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</si>
  <si>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</si>
  <si>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</si>
  <si>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</si>
  <si>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</si>
  <si>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</si>
  <si>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</si>
  <si>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</si>
  <si>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</si>
  <si>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</si>
  <si>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</si>
  <si>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</si>
  <si>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</si>
  <si>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</si>
  <si>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</si>
  <si>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</si>
  <si>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</si>
  <si>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</si>
  <si>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</si>
  <si>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</si>
  <si>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</si>
  <si>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</si>
  <si>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</si>
  <si>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</si>
  <si>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</si>
  <si>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</si>
  <si>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</si>
  <si>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</si>
  <si>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</si>
  <si>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</si>
  <si>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</si>
  <si>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</si>
  <si>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</si>
  <si>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</si>
  <si>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</si>
  <si>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</si>
  <si>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</si>
  <si>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</si>
  <si>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</si>
  <si>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</si>
  <si>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</si>
  <si>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</si>
  <si>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</si>
  <si>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</si>
  <si>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</si>
  <si>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</si>
  <si>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</si>
  <si>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</si>
  <si>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</si>
  <si>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</si>
  <si>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</si>
  <si>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</si>
  <si>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</si>
  <si>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</si>
  <si>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</si>
  <si>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</si>
  <si>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</si>
  <si>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</si>
  <si>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</si>
  <si>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</si>
  <si>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</si>
  <si>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</si>
  <si>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</si>
  <si>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</si>
  <si>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</si>
  <si>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</si>
  <si>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</si>
  <si>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</si>
  <si>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</si>
  <si>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</si>
  <si>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</si>
  <si>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</si>
  <si>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</si>
  <si>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</si>
  <si>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</si>
  <si>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</si>
  <si>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</si>
  <si>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</si>
  <si>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</si>
  <si>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</si>
  <si>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</si>
  <si>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</si>
  <si>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</si>
  <si>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</si>
  <si>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</si>
  <si>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</si>
  <si>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</si>
  <si>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</si>
  <si>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</si>
  <si>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</si>
  <si>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</si>
  <si>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</si>
  <si>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</si>
  <si>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</si>
  <si>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</si>
  <si>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</si>
  <si>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</si>
  <si>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</si>
  <si>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</si>
  <si>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</si>
  <si>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</si>
  <si>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</si>
  <si>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</si>
  <si>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</si>
  <si>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</si>
  <si>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</si>
  <si>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</si>
  <si>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</si>
  <si>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</si>
  <si>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</si>
  <si>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</si>
  <si>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</si>
  <si>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</si>
  <si>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</si>
  <si>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</si>
  <si>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</si>
  <si>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</si>
  <si>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</si>
  <si>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</si>
  <si>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</si>
  <si>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</si>
  <si>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</si>
  <si>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</si>
  <si>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</si>
  <si>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</si>
  <si>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</si>
  <si>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</si>
  <si>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</si>
  <si>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</si>
  <si>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</si>
  <si>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</si>
  <si>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</si>
  <si>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</si>
  <si>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</si>
  <si>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</si>
  <si>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</si>
  <si>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</si>
  <si>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</si>
  <si>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</si>
  <si>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</si>
  <si>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</si>
  <si>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</si>
  <si>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</si>
  <si>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</si>
  <si>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</si>
  <si>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</si>
  <si>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</si>
  <si>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</si>
  <si>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</si>
  <si>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</si>
  <si>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</si>
  <si>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</si>
  <si>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</si>
  <si>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</si>
  <si>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</si>
  <si>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</si>
  <si>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</si>
  <si>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</si>
  <si>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</si>
  <si>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</si>
  <si>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</si>
  <si>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</si>
  <si>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</si>
  <si>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</si>
  <si>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</si>
  <si>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</si>
  <si>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</si>
  <si>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</si>
  <si>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</si>
  <si>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</si>
  <si>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</si>
  <si>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</si>
  <si>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</si>
  <si>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</si>
  <si>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</si>
  <si>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</si>
  <si>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</si>
  <si>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</si>
  <si>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</si>
  <si>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</si>
  <si>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</si>
  <si>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</si>
  <si>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</si>
  <si>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</si>
  <si>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</si>
  <si>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</si>
  <si>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</si>
  <si>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</si>
  <si>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</si>
  <si>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</si>
  <si>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</si>
  <si>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</si>
  <si>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</si>
  <si>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</si>
  <si>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</si>
  <si>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</si>
  <si>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</si>
  <si>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</si>
  <si>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</si>
  <si>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</si>
  <si>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</si>
  <si>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</si>
  <si>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</si>
  <si>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</si>
  <si>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</si>
  <si>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</si>
  <si>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</si>
  <si>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</si>
  <si>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</si>
  <si>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</si>
  <si>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</si>
  <si>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</si>
  <si>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</si>
  <si>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</si>
  <si>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</si>
  <si>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</si>
  <si>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</si>
  <si>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</si>
  <si>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</si>
  <si>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</si>
  <si>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</si>
  <si>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</si>
  <si>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</si>
  <si>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</si>
  <si>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</si>
  <si>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</si>
  <si>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</si>
  <si>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</si>
  <si>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</si>
  <si>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</si>
  <si>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</si>
  <si>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</si>
  <si>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</si>
  <si>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</si>
  <si>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</si>
  <si>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</si>
  <si>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</si>
  <si>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</si>
  <si>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</si>
  <si>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</si>
  <si>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</si>
  <si>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</si>
  <si>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</si>
  <si>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</si>
  <si>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</si>
  <si>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</si>
  <si>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</si>
  <si>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</si>
  <si>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</si>
  <si>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</si>
  <si>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</si>
  <si>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</si>
  <si>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</si>
  <si>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</si>
  <si>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</si>
  <si>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</si>
  <si>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</si>
  <si>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</si>
  <si>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</si>
  <si>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</si>
  <si>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</si>
  <si>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</si>
  <si>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</si>
  <si>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</si>
  <si>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</si>
  <si>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</si>
  <si>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</si>
  <si>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</si>
  <si>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</si>
  <si>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</si>
  <si>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</si>
  <si>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</si>
  <si>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</si>
  <si>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</si>
  <si>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</si>
  <si>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</si>
  <si>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</si>
  <si>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</si>
  <si>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</si>
  <si>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</si>
  <si>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</si>
  <si>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</si>
  <si>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</si>
  <si>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</si>
  <si>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</si>
  <si>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</si>
  <si>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</si>
  <si>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</si>
  <si>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</si>
  <si>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</si>
  <si>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</si>
  <si>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</si>
  <si>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</si>
  <si>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</si>
  <si>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</si>
  <si>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</si>
  <si>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</si>
  <si>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</si>
  <si>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</si>
  <si>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</si>
  <si>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</si>
  <si>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</si>
  <si>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</si>
  <si>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</si>
  <si>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</si>
  <si>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</si>
  <si>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</si>
  <si>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</si>
  <si>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</si>
  <si>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</si>
  <si>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</si>
  <si>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</si>
  <si>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</si>
  <si>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</si>
  <si>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</si>
  <si>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</si>
  <si>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</si>
  <si>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</si>
  <si>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</si>
  <si>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</si>
  <si>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</si>
  <si>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</si>
  <si>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</si>
  <si>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</si>
  <si>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</si>
  <si>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</si>
  <si>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</si>
  <si>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</si>
  <si>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</si>
  <si>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</si>
  <si>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</si>
  <si>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</si>
  <si>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</si>
  <si>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</si>
  <si>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</si>
  <si>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</si>
  <si>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</si>
  <si>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</si>
  <si>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</si>
  <si>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</si>
  <si>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</si>
  <si>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</si>
  <si>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</si>
  <si>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</si>
  <si>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</si>
  <si>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</si>
  <si>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</si>
  <si>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</si>
  <si>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</si>
  <si>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</si>
  <si>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</si>
  <si>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</si>
  <si>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</si>
  <si>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</si>
  <si>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</si>
  <si>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</si>
  <si>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</si>
  <si>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</si>
  <si>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</si>
  <si>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</si>
  <si>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</si>
  <si>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</si>
  <si>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</si>
  <si>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</si>
  <si>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</si>
  <si>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</si>
  <si>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</si>
  <si>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</si>
  <si>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</si>
  <si>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</si>
  <si>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</si>
  <si>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</si>
  <si>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</si>
  <si>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</si>
  <si>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</si>
  <si>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</si>
  <si>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</si>
  <si>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</si>
  <si>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</si>
  <si>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</si>
  <si>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</si>
  <si>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</si>
  <si>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</si>
  <si>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</si>
  <si>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</si>
  <si>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</si>
  <si>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</si>
  <si>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</si>
  <si>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</si>
  <si>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</si>
  <si>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</si>
  <si>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</si>
  <si>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</si>
  <si>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</si>
  <si>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</si>
  <si>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</si>
  <si>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</si>
  <si>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</si>
  <si>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</si>
  <si>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</si>
  <si>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</si>
  <si>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</si>
  <si>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</si>
  <si>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</si>
  <si>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</si>
  <si>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</si>
  <si>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</si>
  <si>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</si>
  <si>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</si>
  <si>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</si>
  <si>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</si>
  <si>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</si>
  <si>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</si>
  <si>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</si>
  <si>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</si>
  <si>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</si>
  <si>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</si>
  <si>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</si>
  <si>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</si>
  <si>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</si>
  <si>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</si>
  <si>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</si>
  <si>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</si>
  <si>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</si>
  <si>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</si>
  <si>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</si>
  <si>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</si>
  <si>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</si>
  <si>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</si>
  <si>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</si>
  <si>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</si>
  <si>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</si>
  <si>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</si>
  <si>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</si>
  <si>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</si>
  <si>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</si>
  <si>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</si>
  <si>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</si>
  <si>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</si>
  <si>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</si>
  <si>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</si>
  <si>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</si>
  <si>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</si>
  <si>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</si>
  <si>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</si>
  <si>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</si>
  <si>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</si>
  <si>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</si>
  <si>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</si>
  <si>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</si>
  <si>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</si>
  <si>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</si>
  <si>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</si>
  <si>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</si>
  <si>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</si>
  <si>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</si>
  <si>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</si>
  <si>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</si>
  <si>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</si>
  <si>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</si>
  <si>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</si>
  <si>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</si>
  <si>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</si>
  <si>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</si>
  <si>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</si>
  <si>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</si>
  <si>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</si>
  <si>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</si>
  <si>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</si>
  <si>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</si>
  <si>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</si>
  <si>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</si>
  <si>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</si>
  <si>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</si>
  <si>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</si>
  <si>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</si>
  <si>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</si>
  <si>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</si>
  <si>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</si>
  <si>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</si>
  <si>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</si>
  <si>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</si>
  <si>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</si>
  <si>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</si>
  <si>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</si>
  <si>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</si>
  <si>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</si>
  <si>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</si>
  <si>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</si>
  <si>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</si>
  <si>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</si>
  <si>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</si>
  <si>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</si>
  <si>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</si>
  <si>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</si>
  <si>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</si>
  <si>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</si>
  <si>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</si>
  <si>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</si>
  <si>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</si>
  <si>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</si>
  <si>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</si>
  <si>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</si>
  <si>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</si>
  <si>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</si>
  <si>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</si>
  <si>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</si>
  <si>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</si>
  <si>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</si>
  <si>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</si>
  <si>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</si>
  <si>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</si>
  <si>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</si>
  <si>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</si>
  <si>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</si>
  <si>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</si>
  <si>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</si>
  <si>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</si>
  <si>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</si>
  <si>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</si>
  <si>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</si>
  <si>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</si>
  <si>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</si>
  <si>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</si>
  <si>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</si>
  <si>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</si>
  <si>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</si>
  <si>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</si>
  <si>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</si>
  <si>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</si>
  <si>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</si>
  <si>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</si>
  <si>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</si>
  <si>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</si>
  <si>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</si>
  <si>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</si>
  <si>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</si>
  <si>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</si>
  <si>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</si>
  <si>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</si>
  <si>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</si>
  <si>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</si>
  <si>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</si>
  <si>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</si>
  <si>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</si>
  <si>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</si>
  <si>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</si>
  <si>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</si>
  <si>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</si>
  <si>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</si>
  <si>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</si>
  <si>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</si>
  <si>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</si>
  <si>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</si>
  <si>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</si>
  <si>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</si>
  <si>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</si>
  <si>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</si>
  <si>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</si>
  <si>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</si>
  <si>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</si>
  <si>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</si>
  <si>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</si>
  <si>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</si>
  <si>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</si>
  <si>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</si>
  <si>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</si>
  <si>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</si>
  <si>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</si>
  <si>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</si>
  <si>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</si>
  <si>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</si>
  <si>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</si>
  <si>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</si>
  <si>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</si>
  <si>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</si>
  <si>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</si>
  <si>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</si>
  <si>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</si>
  <si>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</si>
  <si>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</si>
  <si>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</si>
  <si>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</si>
  <si>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</si>
  <si>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</si>
  <si>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</si>
  <si>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</si>
  <si>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</si>
  <si>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</si>
  <si>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</si>
  <si>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</si>
  <si>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</si>
  <si>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</si>
  <si>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</si>
  <si>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</si>
  <si>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</si>
  <si>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</si>
  <si>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</si>
  <si>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</si>
  <si>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</si>
  <si>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</si>
  <si>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</si>
  <si>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</si>
  <si>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</si>
  <si>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</si>
  <si>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</si>
  <si>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</si>
  <si>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</si>
  <si>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</si>
  <si>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</si>
  <si>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</si>
  <si>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</si>
  <si>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</si>
  <si>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</si>
  <si>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</si>
  <si>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</si>
  <si>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</si>
  <si>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</si>
  <si>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</si>
  <si>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</si>
  <si>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</si>
  <si>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</si>
  <si>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</si>
  <si>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</si>
  <si>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</si>
  <si>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</si>
  <si>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</si>
  <si>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</si>
  <si>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</si>
  <si>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</si>
  <si>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</si>
  <si>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</si>
  <si>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</si>
  <si>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</si>
  <si>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</si>
  <si>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</si>
  <si>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</si>
  <si>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</si>
  <si>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</si>
  <si>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</si>
  <si>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</si>
  <si>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</si>
  <si>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</si>
  <si>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</si>
  <si>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</si>
  <si>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</si>
  <si>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</si>
  <si>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</si>
  <si>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</si>
  <si>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</si>
  <si>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</si>
  <si>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</si>
  <si>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</si>
  <si>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</si>
  <si>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</si>
  <si>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</si>
  <si>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</si>
  <si>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</si>
  <si>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</si>
  <si>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</si>
  <si>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</si>
  <si>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</si>
  <si>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</si>
  <si>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</si>
  <si>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</si>
  <si>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</si>
  <si>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</si>
  <si>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</si>
  <si>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</si>
  <si>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</si>
  <si>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</si>
  <si>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</si>
  <si>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</si>
  <si>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</si>
  <si>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</si>
  <si>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</si>
  <si>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</si>
  <si>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</si>
  <si>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</si>
  <si>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</si>
  <si>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</si>
  <si>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</si>
  <si>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</si>
  <si>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</si>
  <si>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</si>
  <si>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</si>
  <si>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</si>
  <si>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</si>
  <si>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</si>
  <si>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</si>
  <si>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</si>
  <si>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</si>
  <si>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</si>
  <si>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</si>
  <si>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</si>
  <si>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</si>
  <si>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</si>
  <si>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</si>
  <si>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</si>
  <si>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</si>
  <si>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</si>
  <si>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</si>
  <si>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</si>
  <si>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</si>
  <si>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</si>
  <si>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</si>
  <si>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</si>
  <si>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</si>
  <si>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</si>
  <si>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</si>
  <si>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</si>
  <si>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</si>
  <si>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</si>
  <si>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</si>
  <si>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</si>
  <si>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</si>
  <si>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</si>
  <si>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</si>
  <si>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</si>
  <si>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</si>
  <si>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</si>
  <si>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</si>
  <si>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</si>
  <si>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</si>
  <si>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</si>
  <si>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</si>
  <si>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</si>
  <si>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</si>
  <si>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</si>
  <si>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</si>
  <si>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</si>
  <si>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</si>
  <si>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</si>
  <si>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</si>
  <si>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</si>
  <si>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</si>
  <si>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</si>
  <si>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</si>
  <si>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</si>
  <si>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</si>
  <si>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</si>
  <si>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</si>
  <si>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</si>
  <si>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</si>
  <si>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</si>
  <si>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</si>
  <si>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</si>
  <si>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</si>
  <si>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</si>
  <si>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</si>
  <si>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</si>
  <si>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</si>
  <si>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</si>
  <si>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</si>
  <si>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</si>
  <si>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</si>
  <si>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</si>
  <si>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</si>
  <si>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</si>
  <si>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</si>
  <si>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</si>
  <si>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</si>
  <si>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</si>
  <si>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</si>
  <si>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</si>
  <si>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</si>
  <si>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</si>
  <si>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</si>
  <si>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</si>
  <si>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</si>
  <si>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</si>
  <si>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</si>
  <si>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</si>
  <si>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</si>
  <si>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</si>
  <si>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</si>
  <si>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</si>
  <si>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</si>
  <si>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</si>
  <si>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</si>
  <si>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</si>
  <si>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</si>
  <si>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</si>
  <si>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</si>
  <si>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</si>
  <si>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</si>
  <si>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</si>
  <si>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</si>
  <si>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</si>
  <si>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</si>
  <si>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</si>
  <si>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</si>
  <si>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</si>
  <si>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</si>
  <si>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</si>
  <si>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</si>
  <si>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</si>
  <si>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</si>
  <si>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</si>
  <si>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</si>
  <si>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</si>
  <si>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</si>
  <si>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</si>
  <si>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</si>
  <si>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</si>
  <si>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</si>
  <si>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</si>
  <si>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</si>
  <si>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</si>
  <si>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</si>
  <si>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</si>
  <si>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</si>
  <si>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</si>
  <si>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</si>
  <si>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</si>
  <si>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</si>
  <si>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</si>
  <si>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</si>
  <si>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</si>
  <si>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</si>
  <si>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</si>
  <si>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</si>
  <si>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</si>
  <si>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</si>
  <si>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</si>
  <si>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</si>
  <si>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</si>
  <si>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</si>
  <si>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</si>
  <si>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</si>
  <si>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</si>
  <si>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</si>
  <si>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</si>
  <si>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</si>
  <si>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</si>
  <si>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</si>
  <si>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</si>
  <si>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</si>
  <si>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</si>
  <si>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</si>
  <si>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</si>
  <si>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</si>
  <si>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</si>
  <si>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</si>
  <si>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</si>
  <si>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</si>
  <si>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</si>
  <si>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</si>
  <si>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</si>
  <si>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</si>
  <si>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</si>
  <si>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</si>
  <si>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</si>
  <si>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</si>
  <si>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</si>
  <si>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</si>
  <si>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</si>
  <si>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</si>
  <si>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</si>
  <si>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</si>
  <si>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</si>
  <si>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</si>
  <si>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</si>
  <si>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</si>
  <si>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</si>
  <si>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</si>
  <si>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</si>
  <si>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</si>
  <si>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</si>
  <si>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</si>
  <si>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</si>
  <si>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</si>
  <si>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</si>
  <si>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</si>
  <si>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</si>
  <si>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</si>
  <si>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</si>
  <si>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</si>
  <si>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</si>
  <si>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</si>
  <si>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</si>
  <si>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</si>
  <si>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</si>
  <si>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</si>
  <si>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</si>
  <si>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</si>
  <si>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</si>
  <si>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</si>
  <si>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</si>
  <si>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</si>
  <si>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</si>
  <si>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</si>
  <si>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</si>
  <si>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</si>
  <si>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</si>
  <si>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</si>
  <si>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</si>
  <si>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</si>
  <si>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</si>
  <si>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</si>
  <si>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</si>
  <si>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</si>
  <si>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</si>
  <si>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</si>
  <si>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</si>
  <si>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</si>
  <si>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</si>
  <si>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</si>
  <si>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</si>
  <si>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</si>
  <si>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</si>
  <si>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</si>
  <si>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</si>
  <si>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</si>
  <si>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</si>
  <si>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</si>
  <si>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</si>
  <si>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</si>
  <si>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</si>
  <si>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</si>
  <si>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</si>
  <si>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</si>
  <si>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</si>
  <si>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</si>
  <si>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</si>
  <si>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</si>
  <si>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</si>
  <si>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</si>
  <si>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</si>
  <si>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</si>
  <si>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</si>
  <si>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</si>
  <si>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</si>
  <si>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</si>
  <si>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</si>
  <si>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</si>
  <si>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</si>
  <si>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</si>
  <si>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</si>
  <si>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</si>
  <si>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</si>
  <si>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</si>
  <si>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</si>
  <si>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</si>
  <si>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</si>
  <si>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</si>
  <si>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</si>
  <si>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</si>
  <si>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</si>
  <si>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</si>
  <si>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</si>
  <si>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</si>
  <si>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</si>
  <si>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</si>
  <si>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</si>
  <si>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</si>
  <si>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</si>
  <si>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</si>
  <si>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</si>
  <si>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</si>
  <si>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</si>
  <si>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</si>
  <si>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</si>
  <si>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</si>
  <si>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</si>
  <si>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</si>
  <si>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</si>
  <si>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</si>
  <si>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</si>
  <si>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</si>
  <si>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</si>
  <si>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</si>
  <si>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</si>
  <si>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</si>
  <si>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</si>
  <si>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</si>
  <si>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</si>
  <si>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</si>
  <si>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</si>
  <si>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</si>
  <si>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</si>
  <si>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</si>
  <si>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</si>
  <si>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</si>
  <si>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</si>
  <si>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</si>
  <si>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</si>
  <si>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</si>
  <si>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</si>
  <si>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</si>
  <si>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</si>
  <si>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</si>
  <si>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</si>
  <si>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</si>
  <si>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</si>
  <si>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</si>
  <si>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</si>
  <si>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</si>
  <si>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</si>
  <si>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</si>
  <si>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</si>
  <si>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</si>
  <si>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</si>
  <si>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</si>
  <si>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</si>
  <si>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</si>
  <si>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</si>
  <si>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</si>
  <si>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</si>
  <si>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</si>
  <si>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</si>
  <si>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</si>
  <si>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</si>
  <si>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</si>
  <si>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</si>
  <si>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</si>
  <si>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</si>
  <si>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</si>
  <si>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</si>
  <si>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</si>
  <si>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</si>
  <si>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</si>
  <si>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</si>
  <si>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</si>
  <si>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</si>
  <si>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</si>
  <si>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</si>
  <si>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</si>
  <si>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</si>
  <si>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</si>
  <si>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</si>
  <si>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</si>
  <si>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</si>
  <si>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</si>
  <si>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</si>
  <si>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</si>
  <si>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</si>
  <si>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</si>
  <si>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</si>
  <si>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</si>
  <si>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</si>
  <si>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</si>
  <si>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</si>
  <si>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</si>
  <si>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</si>
  <si>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</si>
  <si>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</si>
  <si>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</si>
  <si>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</si>
  <si>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</si>
  <si>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</si>
  <si>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</si>
  <si>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</si>
  <si>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</si>
  <si>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</si>
  <si>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</si>
  <si>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</si>
  <si>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</si>
  <si>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</si>
  <si>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</si>
  <si>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</si>
  <si>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</si>
  <si>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</si>
  <si>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</si>
  <si>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</si>
  <si>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</si>
  <si>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</si>
  <si>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</si>
  <si>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</si>
  <si>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</si>
  <si>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</si>
  <si>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</si>
  <si>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</si>
  <si>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</si>
  <si>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</si>
  <si>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</si>
  <si>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</si>
  <si>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</si>
  <si>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</si>
  <si>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</si>
  <si>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</si>
  <si>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</si>
  <si>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</si>
  <si>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</si>
  <si>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</si>
  <si>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</si>
  <si>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</si>
  <si>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</si>
  <si>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</si>
  <si>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</si>
  <si>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</si>
  <si>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</si>
  <si>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</si>
  <si>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</si>
  <si>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</si>
  <si>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</si>
  <si>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</si>
  <si>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</si>
  <si>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</si>
  <si>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</si>
  <si>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</si>
  <si>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</si>
  <si>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</si>
  <si>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</si>
  <si>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</si>
  <si>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</si>
  <si>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</si>
  <si>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</si>
  <si>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</si>
  <si>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</si>
  <si>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</si>
  <si>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</si>
  <si>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</si>
  <si>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</si>
  <si>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</si>
  <si>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</si>
  <si>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</si>
  <si>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</si>
  <si>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</si>
  <si>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</si>
  <si>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</si>
  <si>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</si>
  <si>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</si>
  <si>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</si>
  <si>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</si>
  <si>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</si>
  <si>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</si>
  <si>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</si>
  <si>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</si>
  <si>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</si>
  <si>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</si>
  <si>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</si>
  <si>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</si>
  <si>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</si>
  <si>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</si>
  <si>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</si>
  <si>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</si>
  <si>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</si>
  <si>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</si>
  <si>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</si>
  <si>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</si>
  <si>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</si>
  <si>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</si>
  <si>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</si>
  <si>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</si>
  <si>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</si>
  <si>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</si>
  <si>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</si>
  <si>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</si>
  <si>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</si>
  <si>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</si>
  <si>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</si>
  <si>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</si>
  <si>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</si>
  <si>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</si>
  <si>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</si>
  <si>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</si>
  <si>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</si>
  <si>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</si>
  <si>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</si>
  <si>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</si>
  <si>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</si>
  <si>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</si>
  <si>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</si>
  <si>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</si>
  <si>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</si>
  <si>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</si>
  <si>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</si>
  <si>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</si>
  <si>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</si>
  <si>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</si>
  <si>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</si>
  <si>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</si>
  <si>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</si>
  <si>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</si>
  <si>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</si>
  <si>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</si>
  <si>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</si>
  <si>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</si>
  <si>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</si>
  <si>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</si>
  <si>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</si>
  <si>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</si>
  <si>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</si>
  <si>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</si>
  <si>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</si>
  <si>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</si>
  <si>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</si>
  <si>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</si>
  <si>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</si>
  <si>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</si>
  <si>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</si>
  <si>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</si>
  <si>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</si>
  <si>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</si>
  <si>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</si>
  <si>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</si>
  <si>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</si>
  <si>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</si>
  <si>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</si>
  <si>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</si>
  <si>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</si>
  <si>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</si>
  <si>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</si>
  <si>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</si>
  <si>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</si>
  <si>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</si>
  <si>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</si>
  <si>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</si>
  <si>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</si>
  <si>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</si>
  <si>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</si>
  <si>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</si>
  <si>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</si>
  <si>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</si>
  <si>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</si>
  <si>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</si>
  <si>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</si>
  <si>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</si>
  <si>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</si>
  <si>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</si>
  <si>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</si>
  <si>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</si>
  <si>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</si>
  <si>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</si>
  <si>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</si>
  <si>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</si>
  <si>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</si>
  <si>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</si>
  <si>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</si>
  <si>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</si>
  <si>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</si>
  <si>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</si>
  <si>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</si>
  <si>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</si>
  <si>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</si>
  <si>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</si>
  <si>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</si>
  <si>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</si>
  <si>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</si>
  <si>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</si>
  <si>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</si>
  <si>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</si>
  <si>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</si>
  <si>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</si>
  <si>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</si>
  <si>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</si>
  <si>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</si>
  <si>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</si>
  <si>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</si>
  <si>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</si>
  <si>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</si>
  <si>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</si>
  <si>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</si>
  <si>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</si>
  <si>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</si>
  <si>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</si>
  <si>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</si>
  <si>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</si>
  <si>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</si>
  <si>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</si>
  <si>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</si>
  <si>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</si>
  <si>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</si>
  <si>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</si>
  <si>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</si>
  <si>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</si>
  <si>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</si>
  <si>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</si>
  <si>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</si>
  <si>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</si>
  <si>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</si>
  <si>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</si>
  <si>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</si>
  <si>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</si>
  <si>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</si>
  <si>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</si>
  <si>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</si>
  <si>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</si>
  <si>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</si>
  <si>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</si>
  <si>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</si>
  <si>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</si>
  <si>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</si>
  <si>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</si>
  <si>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</si>
  <si>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</si>
  <si>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</si>
  <si>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</si>
  <si>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</si>
  <si>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</si>
  <si>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</si>
  <si>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</si>
  <si>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</si>
  <si>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</si>
  <si>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</si>
  <si>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</si>
  <si>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</si>
  <si>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</si>
  <si>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</si>
  <si>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</si>
  <si>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</si>
  <si>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</si>
  <si>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</si>
  <si>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</si>
  <si>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</si>
  <si>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</si>
  <si>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</si>
  <si>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</si>
  <si>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</si>
  <si>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</si>
  <si>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</si>
  <si>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</si>
  <si>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</si>
  <si>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</si>
  <si>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</si>
  <si>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</si>
  <si>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</si>
  <si>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</si>
  <si>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</si>
  <si>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</si>
  <si>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</si>
  <si>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</si>
  <si>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</si>
  <si>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</si>
  <si>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</si>
  <si>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</si>
  <si>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</si>
  <si>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</si>
  <si>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</si>
  <si>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</si>
  <si>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</si>
  <si>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</si>
  <si>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</si>
  <si>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</si>
  <si>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</si>
  <si>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</si>
  <si>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</si>
  <si>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</si>
  <si>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</si>
  <si>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</si>
  <si>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</si>
  <si>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</si>
  <si>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</si>
  <si>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</si>
  <si>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</si>
  <si>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</si>
  <si>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</si>
  <si>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</si>
  <si>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</si>
  <si>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</si>
  <si>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</si>
  <si>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</si>
  <si>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</si>
  <si>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</si>
  <si>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</si>
  <si>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</si>
  <si>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</si>
  <si>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</si>
  <si>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</si>
  <si>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</si>
  <si>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</si>
  <si>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</si>
  <si>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</si>
  <si>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</si>
  <si>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</si>
  <si>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</si>
  <si>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</si>
  <si>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</si>
  <si>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</si>
  <si>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</si>
  <si>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</si>
  <si>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</si>
  <si>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</si>
  <si>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</si>
  <si>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</si>
  <si>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</si>
  <si>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</si>
  <si>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</si>
  <si>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</si>
  <si>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</si>
  <si>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</si>
  <si>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</si>
  <si>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</si>
  <si>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</si>
  <si>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</si>
  <si>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</si>
  <si>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</si>
  <si>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</si>
  <si>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</si>
  <si>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</si>
  <si>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</si>
  <si>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</si>
  <si>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</si>
  <si>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</si>
  <si>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</si>
  <si>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</si>
  <si>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</si>
  <si>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</si>
  <si>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</si>
  <si>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</si>
  <si>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</si>
  <si>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</si>
  <si>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</si>
  <si>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</si>
  <si>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</si>
  <si>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</si>
  <si>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</si>
  <si>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</si>
  <si>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</si>
  <si>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</si>
  <si>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</si>
  <si>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</si>
  <si>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</si>
  <si>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</si>
  <si>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</si>
  <si>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</si>
  <si>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</si>
  <si>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</si>
  <si>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</si>
  <si>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</si>
  <si>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</si>
  <si>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</si>
  <si>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</si>
  <si>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</si>
  <si>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</si>
  <si>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</si>
  <si>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</si>
  <si>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</si>
  <si>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</si>
  <si>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</si>
  <si>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</si>
  <si>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</si>
  <si>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</si>
  <si>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</si>
  <si>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</si>
  <si>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</si>
  <si>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</si>
  <si>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</si>
  <si>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</si>
  <si>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</si>
  <si>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</si>
  <si>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</si>
  <si>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</si>
  <si>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</si>
  <si>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</si>
  <si>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</si>
  <si>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</si>
  <si>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</si>
  <si>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</si>
  <si>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</si>
  <si>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</si>
  <si>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</si>
  <si>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</si>
  <si>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</si>
  <si>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</si>
  <si>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</si>
  <si>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</si>
  <si>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</si>
  <si>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</si>
  <si>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</si>
  <si>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</si>
  <si>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</si>
  <si>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</si>
  <si>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</si>
  <si>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</si>
  <si>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</si>
  <si>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</si>
  <si>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</si>
  <si>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</si>
  <si>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</si>
  <si>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</si>
  <si>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</si>
  <si>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</si>
  <si>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</si>
  <si>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</si>
  <si>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</si>
  <si>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</si>
  <si>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</si>
  <si>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</si>
  <si>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</si>
  <si>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</si>
  <si>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</si>
  <si>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</si>
  <si>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</si>
  <si>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</si>
  <si>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</si>
  <si>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</si>
  <si>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</si>
  <si>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</si>
  <si>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</si>
  <si>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</si>
  <si>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</si>
  <si>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</si>
  <si>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</si>
  <si>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</si>
  <si>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</si>
  <si>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</si>
  <si>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</si>
  <si>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</si>
  <si>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</si>
  <si>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</si>
  <si>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</si>
  <si>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</si>
  <si>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</si>
  <si>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</si>
  <si>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</si>
  <si>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</si>
  <si>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</si>
  <si>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</si>
  <si>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</si>
  <si>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</si>
  <si>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</si>
  <si>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</si>
  <si>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</si>
  <si>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</si>
  <si>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</si>
  <si>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</si>
  <si>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</si>
  <si>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</si>
  <si>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</si>
  <si>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</si>
  <si>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</si>
  <si>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</si>
  <si>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</si>
  <si>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</si>
  <si>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</si>
  <si>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</si>
  <si>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</si>
  <si>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</si>
  <si>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</si>
  <si>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</si>
  <si>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</si>
  <si>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</si>
  <si>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</si>
  <si>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</si>
  <si>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</si>
  <si>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</si>
  <si>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</si>
  <si>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</si>
  <si>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</si>
  <si>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</si>
  <si>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</si>
  <si>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</si>
  <si>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</si>
  <si>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</si>
  <si>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</si>
  <si>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</si>
  <si>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</si>
  <si>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</si>
  <si>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</si>
  <si>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</si>
  <si>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</si>
  <si>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</si>
  <si>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</si>
  <si>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</si>
  <si>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</si>
  <si>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</si>
  <si>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</si>
  <si>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</si>
  <si>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</si>
  <si>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</si>
  <si>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</si>
  <si>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</si>
  <si>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</si>
  <si>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</si>
  <si>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</si>
  <si>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</si>
  <si>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</si>
  <si>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</si>
  <si>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</si>
  <si>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</si>
  <si>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</si>
  <si>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</si>
  <si>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</si>
  <si>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</si>
  <si>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</si>
  <si>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</si>
  <si>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</si>
  <si>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</si>
  <si>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</si>
  <si>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</si>
  <si>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</si>
  <si>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</si>
  <si>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</si>
  <si>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</si>
  <si>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</si>
  <si>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</si>
  <si>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</si>
  <si>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</si>
  <si>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</si>
  <si>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</si>
  <si>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</si>
  <si>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</si>
  <si>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</si>
  <si>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</si>
  <si>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</si>
  <si>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</si>
  <si>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</si>
  <si>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</si>
  <si>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</si>
  <si>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</si>
  <si>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</si>
  <si>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</si>
  <si>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</si>
  <si>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</si>
  <si>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</si>
  <si>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</si>
  <si>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</si>
  <si>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</si>
  <si>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</si>
  <si>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</si>
  <si>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</si>
  <si>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</si>
  <si>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</si>
  <si>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</si>
  <si>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</si>
  <si>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</si>
  <si>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</si>
  <si>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</si>
  <si>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</si>
  <si>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</si>
  <si>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</si>
  <si>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</si>
  <si>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</si>
  <si>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</si>
  <si>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</si>
  <si>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</si>
  <si>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</si>
  <si>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</si>
  <si>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</si>
  <si>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</si>
  <si>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</si>
  <si>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</si>
  <si>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</si>
  <si>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</si>
  <si>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</si>
  <si>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</si>
  <si>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</si>
  <si>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</si>
  <si>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</si>
  <si>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</si>
  <si>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</si>
  <si>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</si>
  <si>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</si>
  <si>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</si>
  <si>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</si>
  <si>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</si>
  <si>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</si>
  <si>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</si>
  <si>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</si>
  <si>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</si>
  <si>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</si>
  <si>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</si>
  <si>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</si>
  <si>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</si>
  <si>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</si>
  <si>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</si>
  <si>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</si>
  <si>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</si>
  <si>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</si>
  <si>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</si>
  <si>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</si>
  <si>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</si>
  <si>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</si>
  <si>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</si>
  <si>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</si>
  <si>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</si>
  <si>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</si>
  <si>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</si>
  <si>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</si>
  <si>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</si>
  <si>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</si>
  <si>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</si>
  <si>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</si>
  <si>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</si>
  <si>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</si>
  <si>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</si>
  <si>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</si>
  <si>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</si>
  <si>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</si>
  <si>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</si>
  <si>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</si>
  <si>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</si>
  <si>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</si>
  <si>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</si>
  <si>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</si>
  <si>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</si>
  <si>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</si>
  <si>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</si>
  <si>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</si>
  <si>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</si>
  <si>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</si>
  <si>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</si>
  <si>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</si>
  <si>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</si>
  <si>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</si>
  <si>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</si>
  <si>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</si>
  <si>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</si>
  <si>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</si>
  <si>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</si>
  <si>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</si>
  <si>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</si>
  <si>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</si>
  <si>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</si>
  <si>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</si>
  <si>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</si>
  <si>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</si>
  <si>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</si>
  <si>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</si>
  <si>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</si>
  <si>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</si>
  <si>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</si>
  <si>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</si>
  <si>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</si>
  <si>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</si>
  <si>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</si>
  <si>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</si>
  <si>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</si>
  <si>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</si>
  <si>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</si>
  <si>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</si>
  <si>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</si>
  <si>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</si>
  <si>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</si>
  <si>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</si>
  <si>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</si>
  <si>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</si>
  <si>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</si>
  <si>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</si>
  <si>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</si>
  <si>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</si>
  <si>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</si>
  <si>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</si>
  <si>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</si>
  <si>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</si>
  <si>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</si>
  <si>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</si>
  <si>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</si>
  <si>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</si>
  <si>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</si>
  <si>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</si>
  <si>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</si>
  <si>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</si>
  <si>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</si>
  <si>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</si>
  <si>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</si>
  <si>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</si>
  <si>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</si>
  <si>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</si>
  <si>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</si>
  <si>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</si>
  <si>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</si>
  <si>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</si>
  <si>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</si>
  <si>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</si>
  <si>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</si>
  <si>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</si>
  <si>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</si>
  <si>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</si>
  <si>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</si>
  <si>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</si>
  <si>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</si>
  <si>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</si>
  <si>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</si>
  <si>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</si>
  <si>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</si>
  <si>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</si>
  <si>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</si>
  <si>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</si>
  <si>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</si>
  <si>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</si>
  <si>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</si>
  <si>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</si>
  <si>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</si>
  <si>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</si>
  <si>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</si>
  <si>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</si>
  <si>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</si>
  <si>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</si>
  <si>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</si>
  <si>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</si>
  <si>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</si>
  <si>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</si>
  <si>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</si>
  <si>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</si>
  <si>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</si>
  <si>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</si>
  <si>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</si>
  <si>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</si>
  <si>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</si>
  <si>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</si>
  <si>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</si>
  <si>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</si>
  <si>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</si>
  <si>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</si>
  <si>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</si>
  <si>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</si>
  <si>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</si>
  <si>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</si>
  <si>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</si>
  <si>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</si>
  <si>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</si>
  <si>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</si>
  <si>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</si>
  <si>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</si>
  <si>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</si>
  <si>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</si>
  <si>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</si>
  <si>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</si>
  <si>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</si>
  <si>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</si>
  <si>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</si>
  <si>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</si>
  <si>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</si>
  <si>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</si>
  <si>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</si>
  <si>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</si>
  <si>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</si>
  <si>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</si>
  <si>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</si>
  <si>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</si>
  <si>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</si>
  <si>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</si>
  <si>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</si>
  <si>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</si>
  <si>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</si>
  <si>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</si>
  <si>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</si>
  <si>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</si>
  <si>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</si>
  <si>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</si>
  <si>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</si>
  <si>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</si>
  <si>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</si>
  <si>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</si>
  <si>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</si>
  <si>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</si>
  <si>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</si>
  <si>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</si>
  <si>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</si>
  <si>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</si>
  <si>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</si>
  <si>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</si>
  <si>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</si>
  <si>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</si>
  <si>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</si>
  <si>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</si>
  <si>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</si>
  <si>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</si>
  <si>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</si>
  <si>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</si>
  <si>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</si>
  <si>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</si>
  <si>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</si>
  <si>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</si>
  <si>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</si>
  <si>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</si>
  <si>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</si>
  <si>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</si>
  <si>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</si>
  <si>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</si>
  <si>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</si>
  <si>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</si>
  <si>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</si>
  <si>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</si>
  <si>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</si>
  <si>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</si>
  <si>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</si>
  <si>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</si>
  <si>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</si>
  <si>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</si>
  <si>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</si>
  <si>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</si>
  <si>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</si>
  <si>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</si>
  <si>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</si>
  <si>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</si>
  <si>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</si>
  <si>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</si>
  <si>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</si>
  <si>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</si>
  <si>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</si>
  <si>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</si>
  <si>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</si>
  <si>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</si>
  <si>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</si>
  <si>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</si>
  <si>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</si>
  <si>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</si>
  <si>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</si>
  <si>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</si>
  <si>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</si>
  <si>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</si>
  <si>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</si>
  <si>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</si>
  <si>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</si>
  <si>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</si>
  <si>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</si>
  <si>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</si>
  <si>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</si>
  <si>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</si>
  <si>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</si>
  <si>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</si>
  <si>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</si>
  <si>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</si>
  <si>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</si>
  <si>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</si>
  <si>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</si>
  <si>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</si>
  <si>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</si>
  <si>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</si>
  <si>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</si>
  <si>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</si>
  <si>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</si>
  <si>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</si>
  <si>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</si>
  <si>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</si>
  <si>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</si>
  <si>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</si>
  <si>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</si>
  <si>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</si>
  <si>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</si>
  <si>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</si>
  <si>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</si>
  <si>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</si>
  <si>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</si>
  <si>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</si>
  <si>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</si>
  <si>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</si>
  <si>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</si>
  <si>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</si>
  <si>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</si>
  <si>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</si>
  <si>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</si>
  <si>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</si>
  <si>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</si>
  <si>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</si>
  <si>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</si>
  <si>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</si>
  <si>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</si>
  <si>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</si>
  <si>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</si>
  <si>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</si>
  <si>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</si>
  <si>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</si>
  <si>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</si>
  <si>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</si>
  <si>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</si>
  <si>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</si>
  <si>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</si>
  <si>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</si>
  <si>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</si>
  <si>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</si>
  <si>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</si>
  <si>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</si>
  <si>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</si>
  <si>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</si>
  <si>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</si>
  <si>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</si>
  <si>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</si>
  <si>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</si>
  <si>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</si>
  <si>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</si>
  <si>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</si>
  <si>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</si>
  <si>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</si>
  <si>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</si>
  <si>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</si>
  <si>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</si>
  <si>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</si>
  <si>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</si>
  <si>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</si>
  <si>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</si>
  <si>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</si>
  <si>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</si>
  <si>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</si>
  <si>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</si>
  <si>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</si>
  <si>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</si>
  <si>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</si>
  <si>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</si>
  <si>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</si>
  <si>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</si>
  <si>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</si>
  <si>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</si>
  <si>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</si>
  <si>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</si>
  <si>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</si>
  <si>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</si>
  <si>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</si>
  <si>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</si>
  <si>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</si>
  <si>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</si>
  <si>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</si>
  <si>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</si>
  <si>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</si>
  <si>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</si>
  <si>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</si>
  <si>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</si>
  <si>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</si>
  <si>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</si>
  <si>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</si>
  <si>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</si>
  <si>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</si>
  <si>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</si>
  <si>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</si>
  <si>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</si>
  <si>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</si>
  <si>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</si>
  <si>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</si>
  <si>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</si>
  <si>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</si>
  <si>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</si>
  <si>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</si>
  <si>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</si>
  <si>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</si>
  <si>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</si>
  <si>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</si>
  <si>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</si>
  <si>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</si>
  <si>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</si>
  <si>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</si>
  <si>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</si>
  <si>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</si>
  <si>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</si>
  <si>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</si>
  <si>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</si>
  <si>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</si>
  <si>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</si>
  <si>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</si>
  <si>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</si>
  <si>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</si>
  <si>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</si>
  <si>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</si>
  <si>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</si>
  <si>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</si>
  <si>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</si>
  <si>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</si>
  <si>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</si>
  <si>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</si>
  <si>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</si>
  <si>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</si>
  <si>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</si>
  <si>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</si>
  <si>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</si>
  <si>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</si>
  <si>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</si>
  <si>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</si>
  <si>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</si>
  <si>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</si>
  <si>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</si>
  <si>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</si>
  <si>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</si>
  <si>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</si>
  <si>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</si>
  <si>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</si>
  <si>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</si>
  <si>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</si>
  <si>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</si>
  <si>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</si>
  <si>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</si>
  <si>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</si>
  <si>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</si>
  <si>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</si>
  <si>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</si>
  <si>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</si>
  <si>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</si>
  <si>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</si>
  <si>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</si>
  <si>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</si>
  <si>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</si>
  <si>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</si>
  <si>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</si>
  <si>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</si>
  <si>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</si>
  <si>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</si>
  <si>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</si>
  <si>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</si>
  <si>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</si>
  <si>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</si>
  <si>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</si>
  <si>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</si>
  <si>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</si>
  <si>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</si>
  <si>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</si>
  <si>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</si>
  <si>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</si>
  <si>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</si>
  <si>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</si>
  <si>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</si>
  <si>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</si>
  <si>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</si>
  <si>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</si>
  <si>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</si>
  <si>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</si>
  <si>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</si>
  <si>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</si>
  <si>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</si>
  <si>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</si>
  <si>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</si>
  <si>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</si>
  <si>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</si>
  <si>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</si>
  <si>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</si>
  <si>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</si>
  <si>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</si>
  <si>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</si>
  <si>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</si>
  <si>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</si>
  <si>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</si>
  <si>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</si>
  <si>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</si>
  <si>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</si>
  <si>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</si>
  <si>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</si>
  <si>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</si>
  <si>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</si>
  <si>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</si>
  <si>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</si>
  <si>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</si>
  <si>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</si>
  <si>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</si>
  <si>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</si>
  <si>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</si>
  <si>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</si>
  <si>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</si>
  <si>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</si>
  <si>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</si>
  <si>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</si>
  <si>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</si>
  <si>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</si>
  <si>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</si>
  <si>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</si>
  <si>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</si>
  <si>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</si>
  <si>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</si>
  <si>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</si>
  <si>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</si>
  <si>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</si>
  <si>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</si>
  <si>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</si>
  <si>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</si>
  <si>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</si>
  <si>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</si>
  <si>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</si>
  <si>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</si>
  <si>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</si>
  <si>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</si>
  <si>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</si>
  <si>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</si>
  <si>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</si>
  <si>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</si>
  <si>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</si>
  <si>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</si>
  <si>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</si>
  <si>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</si>
  <si>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</si>
  <si>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</si>
  <si>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</si>
  <si>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</si>
  <si>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</si>
  <si>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</si>
  <si>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</si>
  <si>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</si>
  <si>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</si>
  <si>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</si>
  <si>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</si>
  <si>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</si>
  <si>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</si>
  <si>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</si>
  <si>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</si>
  <si>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</si>
  <si>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</si>
  <si>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</si>
  <si>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</si>
  <si>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</si>
  <si>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</si>
  <si>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</si>
  <si>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</si>
  <si>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</si>
  <si>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</si>
  <si>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</si>
  <si>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</si>
  <si>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</si>
  <si>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</si>
  <si>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</si>
  <si>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</si>
  <si>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</si>
  <si>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</si>
  <si>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</si>
  <si>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</si>
  <si>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</si>
  <si>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</si>
  <si>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</si>
  <si>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</si>
  <si>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</si>
  <si>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</si>
  <si>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</si>
  <si>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</si>
  <si>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</si>
  <si>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</si>
  <si>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</si>
  <si>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</si>
  <si>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</si>
  <si>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</si>
  <si>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</si>
  <si>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</si>
  <si>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</si>
  <si>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</si>
  <si>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</si>
  <si>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</si>
  <si>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</si>
  <si>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</si>
  <si>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</si>
  <si>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</si>
  <si>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</si>
  <si>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</si>
  <si>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</si>
  <si>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</si>
  <si>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</si>
  <si>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</si>
  <si>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</si>
  <si>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</si>
  <si>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</si>
  <si>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</si>
  <si>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</si>
  <si>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</si>
  <si>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</si>
  <si>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</si>
  <si>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</si>
  <si>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</si>
  <si>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</si>
  <si>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</si>
  <si>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</si>
  <si>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</si>
  <si>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</si>
  <si>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</si>
  <si>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</si>
  <si>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</si>
  <si>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</si>
  <si>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</si>
  <si>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</si>
  <si>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</si>
  <si>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</si>
  <si>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</si>
  <si>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</si>
  <si>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</si>
  <si>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</si>
  <si>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</si>
  <si>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</si>
  <si>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</si>
  <si>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</si>
  <si>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</si>
  <si>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</si>
  <si>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</si>
  <si>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</si>
  <si>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</si>
  <si>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</si>
  <si>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</si>
  <si>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</si>
  <si>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</si>
  <si>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</si>
  <si>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</si>
  <si>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</si>
  <si>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</si>
  <si>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</si>
  <si>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</si>
  <si>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</si>
  <si>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</si>
  <si>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</si>
  <si>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</si>
  <si>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</si>
  <si>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</si>
  <si>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</si>
  <si>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</si>
  <si>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</si>
  <si>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</si>
  <si>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</si>
  <si>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</si>
  <si>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</si>
  <si>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</si>
  <si>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</si>
  <si>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</si>
  <si>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</si>
  <si>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</si>
  <si>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</si>
  <si>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</si>
  <si>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</si>
  <si>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</si>
  <si>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</si>
  <si>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</si>
  <si>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</si>
  <si>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</si>
  <si>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</si>
  <si>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</si>
  <si>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</si>
  <si>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</si>
  <si>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</si>
  <si>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</si>
  <si>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</si>
  <si>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</si>
  <si>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</si>
  <si>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</si>
  <si>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</si>
  <si>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</si>
  <si>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</si>
  <si>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</si>
  <si>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</si>
  <si>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</si>
  <si>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</si>
  <si>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</si>
  <si>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</si>
  <si>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</si>
  <si>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</si>
  <si>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</si>
  <si>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</si>
  <si>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</si>
  <si>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</si>
  <si>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</si>
  <si>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</si>
  <si>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</si>
  <si>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</si>
  <si>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</si>
  <si>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</si>
  <si>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</si>
  <si>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</si>
  <si>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</si>
  <si>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</si>
  <si>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</si>
  <si>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</si>
  <si>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</si>
  <si>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</si>
  <si>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</si>
  <si>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</si>
  <si>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</si>
  <si>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</si>
  <si>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</si>
  <si>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</si>
  <si>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</si>
  <si>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</si>
  <si>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</si>
  <si>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</si>
  <si>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</si>
  <si>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</si>
  <si>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</si>
  <si>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</si>
  <si>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</si>
  <si>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</si>
  <si>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</si>
  <si>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</si>
  <si>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</si>
  <si>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</si>
  <si>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</si>
  <si>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</si>
  <si>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</si>
  <si>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</si>
  <si>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</si>
  <si>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</si>
  <si>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</si>
  <si>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</si>
  <si>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</si>
  <si>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</si>
  <si>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</si>
  <si>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</si>
  <si>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</si>
  <si>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</si>
  <si>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</si>
  <si>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</si>
  <si>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</si>
  <si>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</si>
  <si>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</si>
  <si>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</si>
  <si>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</si>
  <si>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</si>
  <si>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</si>
  <si>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</si>
  <si>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</si>
  <si>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</si>
  <si>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</si>
  <si>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</si>
  <si>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</si>
  <si>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</si>
  <si>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</si>
  <si>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</si>
  <si>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</si>
  <si>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</si>
  <si>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</si>
  <si>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</si>
  <si>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</si>
  <si>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</si>
  <si>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</si>
  <si>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</si>
  <si>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</si>
  <si>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</si>
  <si>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</si>
  <si>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</si>
  <si>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</si>
  <si>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</si>
  <si>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</si>
  <si>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</si>
  <si>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</si>
  <si>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</si>
  <si>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</si>
  <si>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</si>
  <si>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</si>
  <si>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</si>
  <si>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</si>
  <si>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</si>
  <si>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</si>
  <si>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</si>
  <si>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</si>
  <si>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</si>
  <si>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</si>
  <si>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</si>
  <si>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</si>
  <si>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</si>
  <si>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</si>
  <si>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</si>
  <si>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</si>
  <si>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</si>
  <si>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</si>
  <si>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</si>
  <si>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</si>
  <si>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</si>
  <si>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</si>
  <si>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</si>
  <si>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</si>
  <si>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</si>
  <si>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</si>
  <si>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</si>
  <si>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</si>
  <si>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</si>
  <si>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</si>
  <si>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</si>
  <si>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</si>
  <si>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</si>
  <si>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</si>
  <si>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</si>
  <si>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</si>
  <si>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</si>
  <si>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</si>
  <si>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</si>
  <si>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</si>
  <si>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</si>
  <si>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</si>
  <si>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</si>
  <si>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</si>
  <si>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</si>
  <si>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</si>
  <si>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</si>
  <si>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</si>
  <si>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</si>
  <si>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</si>
  <si>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</si>
  <si>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</si>
  <si>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</si>
  <si>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</si>
  <si>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</si>
  <si>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</si>
  <si>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</si>
  <si>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</si>
  <si>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</si>
  <si>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</si>
  <si>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</si>
  <si>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</si>
  <si>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</si>
  <si>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</si>
  <si>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</si>
  <si>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</si>
  <si>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</si>
  <si>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</si>
  <si>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</si>
  <si>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</si>
  <si>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</si>
  <si>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</si>
  <si>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</si>
  <si>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</si>
  <si>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</si>
  <si>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</si>
  <si>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</si>
  <si>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</si>
  <si>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</si>
  <si>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</si>
  <si>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</si>
  <si>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</si>
  <si>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</si>
  <si>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</si>
  <si>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</si>
  <si>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</si>
  <si>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</si>
  <si>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</si>
  <si>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</si>
  <si>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</si>
  <si>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</si>
  <si>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</si>
  <si>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</si>
  <si>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</si>
  <si>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</si>
  <si>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</si>
  <si>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</si>
  <si>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</si>
  <si>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</si>
  <si>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</si>
  <si>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</si>
  <si>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</si>
  <si>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</si>
  <si>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</si>
  <si>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</si>
  <si>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</si>
  <si>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</si>
  <si>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</si>
  <si>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</si>
  <si>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</si>
  <si>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</si>
  <si>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</si>
  <si>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</si>
  <si>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</si>
  <si>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</si>
  <si>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</si>
  <si>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</si>
  <si>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</si>
  <si>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</si>
  <si>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</si>
  <si>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</si>
  <si>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</si>
  <si>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</si>
  <si>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</si>
  <si>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</si>
  <si>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</si>
  <si>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</si>
  <si>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</si>
  <si>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</si>
  <si>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</si>
  <si>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</si>
  <si>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</si>
  <si>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</si>
  <si>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</si>
  <si>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</si>
  <si>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</si>
  <si>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</si>
  <si>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</si>
  <si>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</si>
  <si>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</si>
  <si>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</si>
  <si>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</si>
  <si>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</si>
  <si>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</si>
  <si>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</si>
  <si>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</si>
  <si>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</si>
  <si>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</si>
  <si>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</si>
  <si>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</si>
  <si>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</si>
  <si>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</si>
  <si>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</si>
  <si>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</si>
  <si>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</si>
  <si>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</si>
  <si>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</si>
  <si>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</si>
  <si>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</si>
  <si>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</si>
  <si>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</si>
  <si>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</si>
  <si>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</si>
  <si>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</si>
  <si>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</si>
  <si>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</si>
  <si>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</si>
  <si>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</si>
  <si>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</si>
  <si>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</si>
  <si>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</si>
  <si>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</si>
  <si>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</si>
  <si>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</si>
  <si>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</si>
  <si>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</si>
  <si>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</si>
  <si>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</si>
  <si>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</si>
  <si>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</si>
  <si>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</si>
  <si>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</si>
  <si>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</si>
  <si>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</si>
  <si>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</si>
  <si>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</si>
  <si>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</si>
  <si>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</si>
  <si>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</si>
  <si>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</si>
  <si>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</si>
  <si>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</si>
  <si>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</si>
  <si>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</si>
  <si>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</si>
  <si>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</si>
  <si>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</si>
  <si>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</si>
  <si>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</si>
  <si>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</si>
  <si>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</si>
  <si>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</si>
  <si>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</si>
  <si>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</si>
  <si>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</si>
  <si>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</si>
  <si>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</si>
  <si>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</si>
  <si>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</si>
  <si>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</si>
  <si>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</si>
  <si>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</si>
  <si>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</si>
  <si>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</si>
  <si>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</si>
  <si>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</si>
  <si>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</si>
  <si>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</si>
  <si>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</si>
  <si>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</si>
  <si>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</si>
  <si>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</si>
  <si>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</si>
  <si>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</si>
  <si>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</si>
  <si>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</si>
  <si>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</si>
  <si>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</si>
  <si>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</si>
  <si>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</si>
  <si>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</si>
  <si>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</si>
  <si>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</si>
  <si>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</si>
  <si>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</si>
  <si>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</si>
  <si>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</si>
  <si>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</si>
  <si>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</si>
  <si>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</si>
  <si>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</si>
  <si>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</si>
  <si>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</si>
  <si>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</si>
  <si>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</si>
  <si>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</si>
  <si>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</si>
  <si>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</si>
  <si>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</si>
  <si>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</si>
  <si>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</si>
  <si>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</si>
  <si>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</si>
  <si>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</si>
  <si>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</si>
  <si>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</si>
  <si>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</si>
  <si>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</si>
  <si>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</si>
  <si>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</si>
  <si>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</si>
  <si>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</si>
  <si>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</si>
  <si>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</si>
  <si>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</si>
  <si>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</si>
  <si>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</si>
  <si>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</si>
  <si>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</si>
  <si>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</si>
  <si>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</si>
  <si>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</si>
  <si>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</si>
  <si>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</si>
  <si>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</si>
  <si>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</si>
  <si>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</si>
  <si>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</si>
  <si>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</si>
  <si>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</si>
  <si>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</si>
  <si>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</si>
  <si>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</si>
  <si>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</si>
  <si>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</si>
  <si>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</si>
  <si>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</si>
  <si>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</si>
  <si>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</si>
  <si>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</si>
  <si>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</si>
  <si>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</si>
  <si>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</si>
  <si>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</si>
  <si>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</si>
  <si>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</si>
  <si>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</si>
  <si>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</si>
  <si>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</si>
  <si>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</si>
  <si>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</si>
  <si>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</si>
  <si>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</si>
  <si>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</si>
  <si>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</si>
  <si>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</si>
  <si>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</si>
  <si>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</si>
  <si>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</si>
  <si>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</si>
  <si>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</si>
  <si>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</si>
  <si>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</si>
  <si>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</si>
  <si>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</si>
  <si>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</si>
  <si>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</si>
  <si>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</si>
  <si>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</si>
  <si>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</si>
  <si>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</si>
  <si>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</si>
  <si>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</si>
  <si>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</si>
  <si>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</si>
  <si>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</si>
  <si>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</si>
  <si>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</si>
  <si>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</si>
  <si>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</si>
  <si>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</si>
  <si>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</si>
  <si>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</si>
  <si>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</si>
  <si>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</si>
  <si>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</si>
  <si>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</si>
  <si>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</si>
  <si>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</si>
  <si>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</si>
  <si>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</si>
  <si>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</si>
  <si>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</si>
  <si>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</si>
  <si>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</si>
  <si>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</si>
  <si>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</si>
  <si>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</si>
  <si>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</si>
  <si>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</si>
  <si>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</si>
  <si>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</si>
  <si>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</si>
  <si>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</si>
  <si>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</si>
  <si>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</si>
  <si>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</si>
  <si>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</si>
  <si>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</si>
  <si>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</si>
  <si>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</si>
  <si>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</si>
  <si>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</si>
  <si>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</si>
  <si>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</si>
  <si>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</si>
  <si>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</si>
  <si>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</si>
  <si>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</si>
  <si>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</si>
  <si>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</si>
  <si>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</si>
  <si>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</si>
  <si>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</si>
  <si>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</si>
  <si>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</si>
  <si>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</si>
  <si>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</si>
  <si>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</si>
  <si>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</si>
  <si>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</si>
  <si>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</si>
  <si>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</si>
  <si>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</si>
  <si>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</si>
  <si>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</si>
  <si>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</si>
  <si>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</si>
  <si>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</si>
  <si>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</si>
  <si>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</si>
  <si>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</si>
  <si>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</si>
  <si>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</si>
  <si>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</si>
  <si>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</si>
  <si>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</si>
  <si>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</si>
  <si>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</si>
  <si>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</si>
  <si>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</si>
  <si>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</si>
  <si>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</si>
  <si>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</si>
  <si>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</si>
  <si>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</si>
  <si>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</si>
  <si>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</si>
  <si>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</si>
  <si>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</si>
  <si>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</si>
  <si>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</si>
  <si>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</si>
  <si>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</si>
  <si>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</si>
  <si>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</si>
  <si>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</si>
  <si>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</si>
  <si>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</si>
  <si>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</si>
  <si>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</si>
  <si>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</si>
  <si>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</si>
  <si>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</si>
  <si>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</si>
  <si>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</si>
  <si>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</si>
  <si>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</si>
  <si>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</si>
  <si>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</si>
  <si>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</si>
  <si>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</si>
  <si>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</si>
  <si>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</si>
  <si>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</si>
  <si>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</si>
  <si>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</si>
  <si>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</si>
  <si>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</si>
  <si>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</si>
  <si>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</si>
  <si>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</si>
  <si>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</si>
  <si>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</si>
  <si>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</si>
  <si>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</si>
  <si>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</si>
  <si>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</si>
  <si>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</si>
  <si>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</si>
  <si>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</si>
  <si>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</si>
  <si>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</si>
  <si>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</si>
  <si>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</si>
  <si>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</si>
  <si>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</si>
  <si>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</si>
  <si>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</si>
  <si>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</si>
  <si>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</si>
  <si>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</si>
  <si>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</si>
  <si>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</si>
  <si>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</si>
  <si>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</si>
  <si>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</si>
  <si>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</si>
  <si>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</si>
  <si>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</si>
  <si>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</si>
  <si>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</si>
  <si>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</si>
  <si>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</si>
  <si>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</si>
  <si>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</si>
  <si>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</si>
  <si>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</si>
  <si>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</si>
  <si>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</si>
  <si>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</si>
  <si>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</si>
  <si>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</si>
  <si>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</si>
  <si>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</si>
  <si>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</si>
  <si>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</si>
  <si>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</si>
  <si>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</si>
  <si>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</si>
  <si>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</si>
  <si>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</si>
  <si>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</si>
  <si>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</si>
  <si>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</si>
  <si>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</si>
  <si>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</si>
  <si>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</si>
  <si>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</si>
  <si>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</si>
  <si>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</si>
  <si>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</si>
  <si>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</si>
  <si>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</si>
  <si>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</si>
  <si>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</si>
  <si>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</si>
  <si>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</si>
  <si>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</si>
  <si>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</si>
  <si>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</si>
  <si>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</si>
  <si>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</si>
  <si>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</si>
  <si>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</si>
  <si>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</si>
  <si>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</si>
  <si>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</si>
  <si>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</si>
  <si>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</si>
  <si>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</si>
  <si>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</si>
  <si>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</si>
  <si>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</si>
  <si>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</si>
  <si>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</si>
  <si>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</si>
  <si>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</si>
  <si>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</si>
  <si>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</si>
  <si>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</si>
  <si>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</si>
  <si>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</si>
  <si>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</si>
  <si>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</si>
  <si>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</si>
  <si>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</si>
  <si>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</si>
  <si>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</si>
  <si>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</si>
  <si>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</si>
  <si>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</si>
  <si>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</si>
  <si>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</si>
  <si>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</si>
  <si>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</si>
  <si>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</si>
  <si>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</si>
  <si>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</si>
  <si>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</si>
  <si>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</si>
  <si>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</si>
  <si>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</si>
  <si>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</si>
  <si>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</si>
  <si>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</si>
  <si>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</si>
  <si>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</si>
  <si>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</si>
  <si>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</si>
  <si>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</si>
  <si>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</si>
  <si>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</si>
  <si>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</si>
  <si>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</si>
  <si>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</si>
  <si>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</si>
  <si>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</si>
  <si>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</si>
  <si>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</si>
  <si>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</si>
  <si>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</si>
  <si>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</si>
  <si>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</si>
  <si>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</si>
  <si>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</si>
  <si>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</si>
  <si>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</si>
  <si>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</si>
  <si>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</si>
  <si>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</si>
  <si>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</si>
  <si>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</si>
  <si>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</si>
  <si>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</si>
  <si>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</si>
  <si>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</si>
  <si>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</si>
  <si>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</si>
  <si>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</si>
  <si>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</si>
  <si>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</si>
  <si>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</si>
  <si>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</si>
  <si>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</si>
  <si>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</si>
  <si>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</si>
  <si>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</si>
  <si>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</si>
  <si>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</si>
  <si>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</si>
  <si>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</si>
  <si>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</si>
  <si>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</si>
  <si>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</si>
  <si>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</si>
  <si>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</si>
  <si>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</si>
  <si>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</si>
  <si>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</si>
  <si>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</si>
  <si>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</si>
  <si>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</si>
  <si>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</si>
  <si>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</si>
  <si>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</si>
  <si>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</si>
  <si>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</si>
  <si>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</si>
  <si>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</si>
  <si>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</si>
  <si>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</si>
  <si>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</si>
  <si>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</si>
  <si>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</si>
  <si>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</si>
  <si>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</si>
  <si>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</si>
  <si>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</si>
  <si>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</si>
  <si>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</si>
  <si>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</si>
  <si>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</si>
  <si>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</si>
  <si>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</si>
  <si>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</si>
  <si>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</si>
  <si>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</si>
  <si>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</si>
  <si>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</si>
  <si>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</si>
  <si>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</si>
  <si>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</si>
  <si>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</si>
  <si>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</si>
  <si>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</si>
  <si>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</si>
  <si>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</si>
  <si>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</si>
  <si>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</si>
  <si>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</si>
  <si>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</si>
  <si>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</si>
  <si>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</si>
  <si>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</si>
  <si>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</si>
  <si>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</si>
  <si>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</si>
  <si>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</si>
  <si>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</si>
  <si>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</si>
  <si>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</si>
  <si>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</si>
  <si>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</si>
  <si>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</si>
  <si>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</si>
  <si>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</si>
  <si>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</si>
  <si>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</si>
  <si>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</si>
  <si>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</si>
  <si>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</si>
  <si>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</si>
  <si>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</si>
  <si>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</si>
  <si>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</si>
  <si>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</si>
  <si>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</si>
  <si>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</si>
  <si>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</si>
  <si>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</si>
  <si>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</si>
  <si>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</si>
  <si>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</si>
  <si>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</si>
  <si>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</si>
  <si>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</si>
  <si>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</si>
  <si>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</si>
  <si>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</si>
  <si>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</si>
  <si>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</si>
  <si>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</si>
  <si>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</si>
  <si>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</si>
  <si>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</si>
  <si>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</si>
  <si>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</si>
  <si>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</si>
  <si>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</si>
  <si>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</si>
  <si>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</si>
  <si>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</si>
  <si>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</si>
  <si>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</si>
  <si>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</si>
  <si>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</si>
  <si>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</si>
  <si>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</si>
  <si>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</si>
  <si>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</si>
  <si>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</si>
  <si>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</si>
  <si>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</si>
  <si>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</si>
  <si>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</si>
  <si>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</si>
  <si>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</si>
  <si>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</si>
  <si>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</si>
  <si>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</si>
  <si>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</si>
  <si>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</si>
  <si>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</si>
  <si>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</si>
  <si>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</si>
  <si>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</si>
  <si>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</si>
  <si>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</si>
  <si>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</si>
  <si>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</si>
  <si>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</si>
  <si>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</si>
  <si>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</si>
  <si>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</si>
  <si>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</si>
  <si>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</si>
  <si>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</si>
  <si>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</si>
  <si>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</si>
  <si>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</si>
  <si>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</si>
  <si>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</si>
  <si>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</si>
  <si>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</si>
  <si>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</si>
  <si>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</si>
  <si>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</si>
  <si>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</si>
  <si>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</si>
  <si>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</si>
  <si>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</si>
  <si>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</si>
  <si>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</si>
  <si>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</si>
  <si>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</si>
  <si>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</si>
  <si>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</si>
  <si>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</si>
  <si>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</si>
  <si>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</si>
  <si>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</si>
  <si>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</si>
  <si>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</si>
  <si>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</si>
  <si>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</si>
  <si>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</si>
  <si>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</si>
  <si>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</si>
  <si>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</si>
  <si>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</si>
  <si>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</si>
  <si>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</si>
  <si>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</si>
  <si>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</si>
  <si>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</si>
  <si>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</si>
  <si>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</si>
  <si>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</si>
  <si>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</si>
  <si>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</si>
  <si>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</si>
  <si>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</si>
  <si>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</si>
  <si>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</si>
  <si>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</si>
  <si>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</si>
  <si>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</si>
  <si>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</si>
  <si>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</si>
  <si>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</si>
  <si>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</si>
  <si>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</si>
  <si>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</si>
  <si>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</si>
  <si>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</si>
  <si>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</si>
  <si>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</si>
  <si>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</si>
  <si>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</si>
  <si>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</si>
  <si>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</si>
  <si>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</si>
  <si>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</si>
  <si>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</si>
  <si>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</si>
  <si>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</si>
  <si>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</si>
  <si>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</si>
  <si>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</si>
  <si>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</si>
  <si>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</si>
  <si>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</si>
  <si>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</si>
  <si>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</si>
  <si>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</si>
  <si>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</si>
  <si>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</si>
  <si>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</si>
  <si>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</si>
  <si>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</si>
  <si>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</si>
  <si>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</si>
  <si>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</si>
  <si>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</si>
  <si>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</si>
  <si>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</si>
  <si>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</si>
  <si>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</si>
  <si>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</si>
  <si>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</si>
  <si>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</si>
  <si>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</si>
  <si>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</si>
  <si>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</si>
  <si>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</si>
  <si>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</si>
  <si>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</si>
  <si>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</si>
  <si>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</si>
  <si>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</si>
  <si>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</si>
  <si>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</si>
  <si>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</si>
  <si>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</si>
  <si>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</si>
  <si>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</si>
  <si>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</si>
  <si>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</si>
  <si>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</si>
  <si>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</si>
  <si>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</si>
  <si>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</si>
  <si>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</si>
  <si>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</si>
  <si>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</si>
  <si>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</si>
  <si>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</si>
  <si>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</si>
  <si>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</si>
  <si>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</si>
  <si>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</si>
  <si>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</si>
  <si>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</si>
  <si>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</si>
  <si>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</si>
  <si>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</si>
  <si>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</si>
  <si>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</si>
  <si>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</si>
  <si>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</si>
  <si>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</si>
  <si>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</si>
  <si>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</si>
  <si>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</si>
  <si>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</si>
  <si>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</si>
  <si>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</si>
  <si>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</si>
  <si>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</si>
  <si>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</si>
  <si>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</si>
  <si>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</si>
  <si>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</si>
  <si>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</si>
  <si>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</si>
  <si>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</si>
  <si>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</si>
  <si>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</si>
  <si>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</si>
  <si>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</si>
  <si>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</si>
  <si>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</si>
  <si>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</si>
  <si>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</si>
  <si>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</si>
  <si>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</si>
  <si>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</si>
  <si>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</si>
  <si>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</si>
  <si>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</si>
  <si>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</si>
  <si>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</si>
  <si>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</si>
  <si>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</si>
  <si>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</si>
  <si>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</si>
  <si>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</si>
  <si>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</si>
  <si>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</si>
  <si>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</si>
  <si>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</si>
  <si>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</si>
  <si>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</si>
  <si>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</si>
  <si>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</si>
  <si>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</si>
  <si>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</si>
  <si>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</si>
  <si>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</si>
  <si>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</si>
  <si>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</si>
  <si>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</si>
  <si>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</si>
  <si>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</si>
  <si>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</si>
  <si>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</si>
  <si>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</si>
  <si>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</si>
  <si>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</si>
  <si>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</si>
  <si>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</si>
  <si>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</si>
  <si>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</si>
  <si>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</si>
  <si>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</si>
  <si>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</si>
  <si>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</si>
  <si>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</si>
  <si>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</si>
  <si>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</si>
  <si>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</si>
  <si>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</si>
  <si>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</si>
  <si>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</si>
  <si>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</si>
  <si>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</si>
  <si>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</si>
  <si>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</si>
  <si>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</si>
  <si>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</si>
  <si>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</si>
  <si>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</si>
  <si>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</si>
  <si>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</si>
  <si>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</si>
  <si>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</si>
  <si>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</si>
  <si>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</si>
  <si>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</si>
  <si>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</si>
  <si>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</si>
  <si>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</si>
  <si>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</si>
  <si>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</si>
  <si>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</si>
  <si>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</si>
  <si>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</si>
  <si>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</si>
  <si>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</si>
  <si>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</si>
  <si>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</si>
  <si>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</si>
  <si>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</si>
  <si>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</si>
  <si>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</si>
  <si>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</si>
  <si>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</si>
  <si>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</si>
  <si>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</si>
  <si>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</si>
  <si>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</si>
  <si>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</si>
  <si>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</si>
  <si>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</si>
  <si>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</si>
  <si>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</si>
  <si>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</si>
  <si>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</si>
  <si>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</si>
  <si>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</si>
  <si>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</si>
  <si>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</si>
  <si>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</si>
  <si>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</si>
  <si>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</si>
  <si>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</si>
  <si>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</si>
  <si>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</si>
  <si>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</si>
  <si>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</si>
  <si>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</si>
  <si>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</si>
  <si>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</si>
  <si>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</si>
  <si>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</si>
  <si>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</si>
  <si>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</si>
  <si>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</si>
  <si>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</si>
  <si>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</si>
  <si>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</si>
  <si>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</si>
  <si>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</si>
  <si>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</si>
  <si>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</si>
  <si>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</si>
  <si>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</si>
  <si>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</si>
  <si>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</si>
  <si>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</si>
  <si>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</si>
  <si>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</si>
  <si>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</si>
  <si>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</si>
  <si>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</si>
  <si>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</si>
  <si>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</si>
  <si>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</si>
  <si>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</si>
  <si>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</si>
  <si>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</si>
  <si>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</si>
  <si>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</si>
  <si>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</si>
  <si>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</si>
  <si>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</si>
  <si>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</si>
  <si>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</si>
  <si>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</si>
  <si>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</si>
  <si>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</si>
  <si>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</si>
  <si>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</si>
  <si>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</si>
  <si>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</si>
  <si>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</si>
  <si>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</si>
  <si>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</si>
  <si>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</si>
  <si>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</si>
  <si>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</si>
  <si>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</si>
  <si>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</si>
  <si>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</si>
  <si>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</si>
  <si>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</si>
  <si>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</si>
  <si>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</si>
  <si>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</si>
  <si>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</si>
  <si>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</si>
  <si>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</si>
  <si>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</si>
  <si>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</si>
  <si>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</si>
  <si>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</si>
  <si>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</si>
  <si>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</si>
  <si>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</si>
  <si>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</si>
  <si>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</si>
  <si>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</si>
  <si>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</si>
  <si>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</si>
  <si>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</si>
  <si>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</si>
  <si>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</si>
  <si>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</si>
  <si>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</si>
  <si>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</si>
  <si>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</si>
  <si>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</si>
  <si>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</si>
  <si>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</si>
  <si>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</si>
  <si>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</si>
  <si>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</si>
  <si>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</si>
  <si>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</si>
  <si>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</si>
  <si>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</si>
  <si>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</si>
  <si>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</si>
  <si>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</si>
  <si>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</si>
  <si>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</si>
  <si>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</si>
  <si>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</si>
  <si>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</si>
  <si>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</si>
  <si>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</si>
  <si>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</si>
  <si>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</si>
  <si>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</si>
  <si>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</si>
  <si>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</si>
  <si>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</si>
  <si>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</si>
  <si>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</si>
  <si>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</si>
  <si>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</si>
  <si>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</si>
  <si>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</si>
  <si>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</si>
  <si>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</si>
  <si>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</si>
  <si>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</si>
  <si>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</si>
  <si>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</si>
  <si>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</si>
  <si>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</si>
  <si>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</si>
  <si>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</si>
  <si>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</si>
  <si>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</si>
  <si>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</si>
  <si>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</si>
  <si>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</si>
  <si>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</si>
  <si>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</si>
  <si>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</si>
  <si>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</si>
  <si>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</si>
  <si>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</si>
  <si>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</si>
  <si>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</si>
  <si>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</si>
  <si>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</si>
  <si>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</si>
  <si>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</si>
  <si>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</si>
  <si>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</si>
  <si>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</si>
  <si>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</si>
  <si>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</si>
  <si>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</si>
  <si>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</si>
  <si>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</si>
  <si>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</si>
  <si>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</si>
  <si>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</si>
  <si>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</si>
  <si>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</si>
  <si>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</si>
  <si>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</si>
  <si>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</si>
  <si>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</si>
  <si>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</si>
  <si>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</si>
  <si>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</si>
  <si>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</si>
  <si>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</si>
  <si>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</si>
  <si>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</si>
  <si>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</si>
  <si>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</si>
  <si>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</si>
  <si>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</si>
  <si>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</si>
  <si>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</si>
  <si>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</si>
  <si>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</si>
  <si>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</si>
  <si>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</si>
  <si>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</si>
  <si>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</si>
  <si>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</si>
  <si>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</si>
  <si>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</si>
  <si>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</si>
  <si>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</si>
  <si>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</si>
  <si>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</si>
  <si>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</si>
  <si>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</si>
  <si>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</si>
  <si>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</si>
  <si>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</si>
  <si>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</si>
  <si>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</si>
  <si>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</si>
  <si>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</si>
  <si>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</si>
  <si>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</si>
  <si>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</si>
  <si>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</si>
  <si>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</si>
  <si>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</si>
  <si>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</si>
  <si>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</si>
  <si>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</si>
  <si>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</si>
  <si>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</si>
  <si>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</si>
  <si>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</si>
  <si>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</si>
  <si>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</si>
  <si>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</si>
  <si>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</si>
  <si>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</si>
  <si>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</si>
  <si>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</si>
  <si>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</si>
  <si>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</si>
  <si>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</si>
  <si>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</si>
  <si>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</si>
  <si>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</si>
  <si>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</si>
  <si>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</si>
  <si>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</si>
  <si>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</si>
  <si>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</si>
  <si>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</si>
  <si>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</si>
  <si>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</si>
  <si>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</si>
  <si>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</si>
  <si>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</si>
  <si>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</si>
  <si>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</si>
  <si>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</si>
  <si>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</si>
  <si>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</si>
  <si>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</si>
  <si>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</si>
  <si>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</si>
  <si>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</si>
  <si>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</si>
  <si>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</si>
  <si>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</si>
  <si>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</si>
  <si>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</si>
  <si>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</si>
  <si>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</si>
  <si>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</si>
  <si>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</si>
  <si>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</si>
  <si>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</si>
  <si>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</si>
  <si>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</si>
  <si>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</si>
  <si>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</si>
  <si>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</si>
  <si>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</si>
  <si>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</si>
  <si>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</si>
  <si>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</si>
  <si>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</si>
  <si>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</si>
  <si>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</si>
  <si>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</si>
  <si>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</si>
  <si>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</si>
  <si>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</si>
  <si>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</si>
  <si>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</si>
  <si>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</si>
  <si>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</si>
  <si>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</si>
  <si>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</si>
  <si>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</si>
  <si>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</si>
  <si>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</si>
  <si>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</si>
  <si>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</si>
  <si>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</si>
  <si>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</si>
  <si>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</si>
  <si>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</si>
  <si>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</si>
  <si>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</si>
  <si>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</si>
  <si>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</si>
  <si>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</si>
  <si>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</si>
  <si>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</si>
  <si>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</si>
  <si>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</si>
  <si>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</si>
  <si>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</si>
  <si>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</si>
  <si>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</si>
  <si>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</si>
  <si>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</si>
  <si>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</si>
  <si>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</si>
  <si>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</si>
  <si>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</si>
  <si>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</si>
  <si>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</si>
  <si>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</si>
  <si>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</si>
  <si>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</si>
  <si>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</si>
  <si>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</si>
  <si>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</si>
  <si>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</si>
  <si>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</si>
  <si>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</si>
  <si>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</si>
  <si>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</si>
  <si>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</si>
  <si>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</si>
  <si>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</si>
  <si>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</si>
  <si>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</si>
  <si>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</si>
  <si>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</si>
  <si>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</si>
  <si>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</si>
  <si>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</si>
  <si>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</si>
  <si>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</si>
  <si>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</si>
  <si>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</si>
  <si>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</si>
  <si>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</si>
  <si>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</si>
  <si>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</si>
  <si>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</si>
  <si>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</si>
  <si>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</si>
  <si>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</si>
  <si>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</si>
  <si>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</si>
  <si>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</si>
  <si>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</si>
  <si>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</si>
  <si>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</si>
  <si>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</si>
  <si>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</si>
  <si>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</si>
  <si>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</si>
  <si>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</si>
  <si>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</si>
  <si>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</si>
  <si>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</si>
  <si>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</si>
  <si>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</si>
  <si>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</si>
  <si>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</si>
  <si>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</si>
  <si>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</si>
  <si>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</si>
  <si>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</si>
  <si>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</si>
  <si>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</si>
  <si>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</si>
  <si>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</si>
  <si>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</si>
  <si>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</si>
  <si>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</si>
  <si>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</si>
  <si>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</si>
  <si>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</si>
  <si>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</si>
  <si>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</si>
  <si>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</si>
  <si>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</si>
  <si>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</si>
  <si>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</si>
  <si>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</si>
  <si>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</si>
  <si>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</si>
  <si>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</si>
  <si>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</si>
  <si>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</si>
  <si>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</si>
  <si>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</si>
  <si>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</si>
  <si>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</si>
  <si>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</si>
  <si>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</si>
  <si>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</si>
  <si>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</si>
  <si>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</si>
  <si>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</si>
  <si>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</si>
  <si>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</si>
  <si>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</si>
  <si>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</si>
  <si>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</si>
  <si>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</si>
  <si>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</si>
  <si>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</si>
  <si>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</si>
  <si>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</si>
  <si>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</si>
  <si>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</si>
  <si>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</si>
  <si>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</si>
  <si>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</si>
  <si>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</si>
  <si>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</si>
  <si>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</si>
  <si>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</si>
  <si>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</si>
  <si>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</si>
  <si>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</si>
  <si>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</si>
  <si>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</si>
  <si>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</si>
  <si>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</si>
  <si>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</si>
  <si>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</si>
  <si>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</si>
  <si>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</si>
  <si>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</si>
  <si>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</si>
  <si>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</si>
  <si>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</si>
  <si>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</si>
  <si>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</si>
  <si>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</si>
  <si>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</si>
  <si>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</si>
  <si>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</si>
  <si>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</si>
  <si>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</si>
  <si>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</si>
  <si>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</si>
  <si>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</si>
  <si>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</si>
  <si>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</si>
  <si>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</si>
  <si>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</si>
  <si>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</si>
  <si>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</si>
  <si>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</si>
  <si>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</si>
  <si>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</si>
  <si>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</si>
  <si>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</si>
  <si>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</si>
  <si>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</si>
  <si>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</si>
  <si>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</si>
  <si>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</si>
  <si>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</si>
  <si>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</si>
  <si>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</si>
  <si>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</si>
  <si>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</si>
  <si>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</si>
  <si>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</si>
  <si>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</si>
  <si>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</si>
  <si>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</si>
  <si>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</si>
  <si>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</si>
  <si>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</si>
  <si>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</si>
  <si>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</si>
  <si>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</si>
  <si>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</si>
  <si>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</si>
  <si>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</si>
  <si>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</si>
  <si>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</si>
  <si>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</si>
  <si>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</si>
  <si>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</si>
  <si>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</si>
  <si>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</si>
  <si>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</si>
  <si>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</si>
  <si>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</si>
  <si>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</si>
  <si>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</si>
  <si>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</si>
  <si>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</si>
  <si>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</si>
  <si>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</si>
  <si>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</si>
  <si>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</si>
  <si>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</si>
  <si>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</si>
  <si>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</si>
  <si>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</si>
  <si>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</si>
  <si>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</si>
  <si>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</si>
  <si>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</si>
  <si>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</si>
  <si>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</si>
  <si>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</si>
  <si>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</si>
  <si>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</si>
  <si>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</si>
  <si>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</si>
  <si>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</si>
  <si>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</si>
  <si>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</si>
  <si>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</si>
  <si>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</si>
  <si>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</si>
  <si>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</si>
  <si>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</si>
  <si>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</si>
  <si>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</si>
  <si>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</si>
  <si>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</si>
  <si>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</si>
  <si>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</si>
  <si>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</si>
  <si>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</si>
  <si>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</si>
  <si>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</si>
  <si>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</si>
  <si>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</si>
  <si>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</si>
  <si>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</si>
  <si>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</si>
  <si>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</si>
  <si>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</si>
  <si>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</si>
  <si>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</si>
  <si>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</si>
  <si>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</si>
  <si>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</si>
  <si>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</si>
  <si>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</si>
  <si>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</si>
  <si>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</si>
  <si>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</si>
  <si>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</si>
  <si>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</si>
  <si>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</si>
  <si>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</si>
  <si>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</si>
  <si>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</si>
  <si>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</si>
  <si>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</si>
  <si>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</si>
  <si>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</si>
  <si>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</si>
  <si>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</si>
  <si>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</si>
  <si>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</si>
  <si>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</si>
  <si>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</si>
  <si>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</si>
  <si>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</si>
  <si>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</si>
  <si>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</si>
  <si>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</si>
  <si>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</si>
  <si>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</si>
  <si>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</si>
  <si>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</si>
  <si>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</si>
  <si>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</si>
  <si>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</si>
  <si>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</si>
  <si>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</si>
  <si>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</si>
  <si>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</si>
  <si>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</si>
  <si>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</si>
  <si>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</si>
  <si>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</si>
  <si>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</si>
  <si>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</si>
  <si>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</si>
  <si>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</si>
  <si>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</si>
  <si>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</si>
  <si>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</si>
  <si>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</si>
  <si>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</si>
  <si>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</si>
  <si>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</si>
  <si>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</si>
  <si>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</si>
  <si>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</si>
  <si>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</si>
  <si>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</si>
  <si>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</si>
  <si>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</si>
  <si>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</si>
  <si>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</si>
  <si>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</si>
  <si>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</si>
  <si>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</si>
  <si>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</si>
  <si>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</si>
  <si>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</si>
  <si>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</si>
  <si>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</si>
  <si>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</si>
  <si>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</si>
  <si>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</si>
  <si>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</si>
  <si>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</si>
  <si>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</si>
  <si>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</si>
  <si>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</si>
  <si>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</si>
  <si>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</si>
  <si>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</si>
  <si>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</si>
  <si>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</si>
  <si>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</si>
  <si>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</si>
  <si>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</si>
  <si>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</si>
  <si>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</si>
  <si>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</si>
  <si>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</si>
  <si>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</si>
  <si>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</si>
  <si>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</si>
  <si>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</si>
  <si>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</si>
  <si>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</si>
  <si>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</si>
  <si>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</si>
  <si>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</si>
  <si>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</si>
  <si>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</si>
  <si>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</si>
  <si>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</si>
  <si>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</si>
  <si>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</si>
  <si>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</si>
  <si>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</si>
  <si>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</si>
  <si>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</si>
  <si>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</si>
  <si>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</si>
  <si>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</si>
  <si>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</si>
  <si>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</si>
  <si>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</si>
  <si>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</si>
  <si>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</si>
  <si>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</si>
  <si>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</si>
  <si>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</si>
  <si>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</si>
  <si>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</si>
  <si>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</si>
  <si>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</si>
  <si>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</si>
  <si>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</si>
  <si>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</si>
  <si>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</si>
  <si>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</si>
  <si>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</si>
  <si>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</si>
  <si>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</si>
  <si>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</si>
  <si>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</si>
  <si>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</si>
  <si>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</si>
  <si>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</si>
  <si>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</si>
  <si>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</si>
  <si>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</si>
  <si>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</si>
  <si>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</si>
  <si>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</si>
  <si>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</si>
  <si>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</si>
  <si>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</si>
  <si>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</si>
  <si>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</si>
  <si>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</si>
  <si>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</si>
  <si>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</si>
  <si>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</si>
  <si>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</si>
  <si>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</si>
  <si>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</si>
  <si>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</si>
  <si>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</si>
  <si>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</si>
  <si>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</si>
  <si>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</si>
  <si>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</si>
  <si>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</si>
  <si>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</si>
  <si>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</si>
  <si>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</si>
  <si>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</si>
  <si>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</si>
  <si>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</si>
  <si>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</si>
  <si>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</si>
  <si>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</si>
  <si>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</si>
  <si>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</si>
  <si>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</si>
  <si>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</si>
  <si>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</si>
  <si>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</si>
  <si>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</si>
  <si>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</si>
  <si>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</si>
  <si>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</si>
  <si>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</si>
  <si>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</si>
  <si>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</si>
  <si>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</si>
  <si>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</si>
  <si>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</si>
  <si>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</si>
  <si>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</si>
  <si>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</si>
  <si>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</si>
  <si>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</si>
  <si>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</si>
  <si>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</si>
  <si>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</si>
  <si>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</si>
  <si>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</si>
  <si>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</si>
  <si>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</si>
  <si>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</si>
  <si>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</si>
  <si>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</si>
  <si>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</si>
  <si>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</si>
  <si>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</si>
  <si>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</si>
  <si>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</si>
  <si>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</si>
  <si>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</si>
  <si>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</si>
  <si>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</si>
  <si>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</si>
  <si>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</si>
  <si>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</si>
  <si>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</si>
  <si>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</si>
  <si>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</si>
  <si>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</si>
  <si>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</si>
  <si>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</si>
  <si>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</si>
  <si>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</si>
  <si>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</si>
  <si>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</si>
  <si>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</si>
  <si>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</si>
  <si>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</si>
  <si>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</si>
  <si>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</si>
  <si>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</si>
  <si>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</si>
  <si>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</si>
  <si>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</si>
  <si>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</si>
  <si>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</si>
  <si>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</si>
  <si>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</si>
  <si>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</si>
  <si>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</si>
  <si>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</si>
  <si>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</si>
  <si>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</si>
  <si>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</si>
  <si>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</si>
  <si>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</si>
  <si>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</si>
  <si>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</si>
  <si>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</si>
  <si>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</si>
  <si>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</si>
  <si>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</si>
  <si>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</si>
  <si>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</si>
  <si>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</si>
  <si>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</si>
  <si>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</si>
  <si>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</si>
  <si>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</si>
  <si>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</si>
  <si>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</si>
  <si>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</si>
  <si>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</si>
  <si>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</si>
  <si>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</si>
  <si>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</si>
  <si>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</si>
  <si>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</si>
  <si>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</si>
  <si>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</si>
  <si>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</si>
  <si>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</si>
  <si>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</si>
  <si>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</si>
  <si>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</si>
  <si>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</si>
  <si>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</si>
  <si>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</si>
  <si>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</si>
  <si>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</si>
  <si>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</si>
  <si>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</si>
  <si>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</si>
  <si>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</si>
  <si>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</si>
  <si>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</si>
  <si>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</si>
  <si>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</si>
  <si>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</si>
  <si>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</si>
  <si>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</si>
  <si>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</si>
  <si>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</si>
  <si>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</si>
  <si>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</si>
  <si>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</si>
  <si>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</si>
  <si>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</si>
  <si>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</si>
  <si>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</si>
  <si>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</si>
  <si>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</si>
  <si>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</si>
  <si>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</si>
  <si>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</si>
  <si>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</si>
  <si>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</si>
  <si>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</si>
  <si>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</si>
  <si>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</si>
  <si>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</si>
  <si>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</si>
  <si>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</si>
  <si>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</si>
  <si>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</si>
  <si>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</si>
  <si>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</si>
  <si>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</si>
  <si>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</si>
  <si>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</si>
  <si>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</si>
  <si>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</si>
  <si>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</si>
  <si>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</si>
  <si>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</si>
  <si>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</si>
  <si>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</si>
  <si>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</si>
  <si>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</si>
  <si>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</si>
  <si>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</si>
  <si>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</si>
  <si>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</si>
  <si>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</si>
  <si>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</si>
  <si>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</si>
  <si>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</si>
  <si>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</si>
  <si>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</si>
  <si>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</si>
  <si>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</si>
  <si>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</si>
  <si>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</si>
  <si>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</si>
  <si>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</si>
  <si>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</si>
  <si>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</si>
  <si>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</si>
  <si>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</si>
  <si>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</si>
  <si>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</si>
  <si>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</si>
  <si>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</si>
  <si>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</si>
  <si>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</si>
  <si>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</si>
  <si>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</si>
  <si>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</si>
  <si>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</si>
  <si>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</si>
  <si>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</si>
  <si>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</si>
  <si>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</si>
  <si>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</si>
  <si>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</si>
  <si>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</si>
  <si>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</si>
  <si>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</si>
  <si>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</si>
  <si>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</si>
  <si>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</si>
  <si>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</si>
  <si>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</si>
  <si>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</si>
  <si>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</si>
  <si>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</si>
  <si>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</si>
  <si>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</si>
  <si>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</si>
  <si>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</si>
  <si>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</si>
  <si>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</si>
  <si>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</si>
  <si>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</si>
  <si>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</si>
  <si>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</si>
  <si>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</si>
  <si>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</si>
  <si>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</si>
  <si>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</si>
  <si>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</si>
  <si>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</si>
  <si>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</si>
  <si>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</si>
  <si>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</si>
  <si>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</si>
  <si>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</si>
  <si>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</si>
  <si>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</si>
  <si>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</si>
  <si>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</si>
  <si>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</si>
  <si>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</si>
  <si>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</si>
  <si>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</si>
  <si>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</si>
  <si>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</si>
  <si>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</si>
  <si>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</si>
  <si>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</si>
  <si>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</si>
  <si>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</si>
  <si>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</si>
  <si>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</si>
  <si>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</si>
  <si>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</si>
  <si>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</si>
  <si>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</si>
  <si>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</si>
  <si>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</si>
  <si>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</si>
  <si>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</si>
  <si>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</si>
  <si>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</si>
  <si>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</si>
  <si>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</si>
  <si>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</si>
  <si>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</si>
  <si>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</si>
  <si>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</si>
  <si>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</si>
  <si>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</si>
  <si>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</si>
  <si>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</si>
  <si>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</si>
  <si>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</si>
  <si>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</si>
  <si>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</si>
  <si>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</si>
  <si>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</si>
  <si>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</si>
  <si>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</si>
  <si>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</si>
  <si>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</si>
  <si>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</si>
  <si>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</si>
  <si>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</si>
  <si>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</si>
  <si>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</si>
  <si>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</si>
  <si>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</si>
  <si>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</si>
  <si>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</si>
  <si>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</si>
  <si>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</si>
  <si>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</si>
  <si>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</si>
  <si>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</si>
  <si>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</si>
  <si>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</si>
  <si>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</si>
  <si>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</si>
  <si>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</si>
  <si>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</si>
  <si>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</si>
  <si>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</si>
  <si>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</si>
  <si>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</si>
  <si>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</si>
  <si>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</si>
  <si>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</si>
  <si>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</si>
  <si>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</si>
  <si>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</si>
  <si>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</si>
  <si>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</si>
  <si>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</si>
  <si>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</si>
  <si>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</si>
  <si>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</si>
  <si>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</si>
  <si>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</si>
  <si>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</si>
  <si>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</si>
  <si>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</si>
  <si>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</si>
  <si>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</si>
  <si>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</si>
  <si>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</si>
  <si>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</si>
  <si>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</si>
  <si>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</si>
  <si>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</si>
  <si>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</si>
  <si>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</si>
  <si>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</si>
  <si>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</si>
  <si>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</si>
  <si>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</si>
  <si>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</si>
  <si>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</si>
  <si>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</si>
  <si>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</si>
  <si>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</si>
  <si>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</si>
  <si>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</si>
  <si>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</si>
  <si>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</si>
  <si>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</si>
  <si>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</si>
  <si>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</si>
  <si>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</si>
  <si>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</si>
  <si>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</si>
  <si>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</si>
  <si>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</si>
  <si>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</si>
  <si>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</si>
  <si>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</si>
  <si>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</si>
  <si>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</si>
  <si>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</si>
  <si>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</si>
  <si>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</si>
  <si>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</si>
  <si>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</si>
  <si>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</si>
  <si>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Arabica</t>
  </si>
  <si>
    <t>Liberica</t>
  </si>
  <si>
    <t>Roast Type Name</t>
  </si>
  <si>
    <t>2019</t>
  </si>
  <si>
    <t>2020</t>
  </si>
  <si>
    <t>Jan</t>
  </si>
  <si>
    <t>Feb</t>
  </si>
  <si>
    <t>Mar</t>
  </si>
  <si>
    <t>Apr</t>
  </si>
  <si>
    <t>May</t>
  </si>
  <si>
    <t>Jun</t>
  </si>
  <si>
    <t>Jul</t>
  </si>
  <si>
    <t>Dec</t>
  </si>
  <si>
    <t>Years (Order Date)</t>
  </si>
  <si>
    <t>Months (Order Date)</t>
  </si>
  <si>
    <t>Sum of Sales</t>
  </si>
  <si>
    <t>Aug</t>
  </si>
  <si>
    <t>Sep</t>
  </si>
  <si>
    <t>Oct</t>
  </si>
  <si>
    <t>Nov</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</si>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</sst>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44" fontId="0" fillId="0" borderId="0" xfId="0" applyNumberFormat="1"/>
    <xf numFmtId="1" fontId="0" fillId="0" borderId="0" xfId="0" applyNumberFormat="1"/>
    <xf numFmtId="167" fontId="0" fillId="0" borderId="0" xfId="0" applyNumberFormat="1"/>
  </cellXfs>
  <cellStyles count="2">
    <cellStyle name="Currency" xfId="1" builtinId="4"/>
    <cellStyle name="Normal" xfId="0" builtinId="0"/>
  </cellStyles>
  <dxfs count="205">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5" formatCode="#,##0_);\(#,##0\)"/>
    </dxf>
    <dxf>
      <numFmt numFmtId="167" formatCode="[$$-409]#,##0_);\([$$-409]#,##0\)"/>
    </dxf>
    <dxf>
      <numFmt numFmtId="32" formatCode="_(&quot;$&quot;* #,##0_);_(&quot;$&quot;* \(#,##0\);_(&quot;$&quot;* &quot;-&quot;_);_(@_)"/>
    </dxf>
    <dxf>
      <numFmt numFmtId="5" formatCode="#,##0_);\(#,##0\)"/>
    </dxf>
    <dxf>
      <numFmt numFmtId="167" formatCode="[$$-409]#,##0_);\([$$-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_);\([$$-409]#,##0\)"/>
    </dxf>
    <dxf>
      <numFmt numFmtId="5" formatCode="#,##0_);\(#,##0\)"/>
    </dxf>
    <dxf>
      <numFmt numFmtId="167" formatCode="[$$-409]#,##0_);\([$$-409]#,##0\)"/>
    </dxf>
    <dxf>
      <numFmt numFmtId="5" formatCode="#,##0_);\(#,##0\)"/>
    </dxf>
    <dxf>
      <numFmt numFmtId="32"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diagonalUp="0" diagonalDown="0">
        <left/>
        <right/>
        <top/>
        <bottom/>
        <vertical/>
        <horizontal/>
      </border>
    </dxf>
    <dxf>
      <font>
        <b/>
        <i val="0"/>
        <sz val="11"/>
        <color theme="0"/>
        <name val="Calibri"/>
        <family val="2"/>
        <scheme val="minor"/>
      </font>
      <fill>
        <patternFill>
          <bgColor rgb="FF3C1464"/>
        </patternFill>
      </fill>
      <border diagonalUp="1" diagonalDown="0">
        <left style="thin">
          <color auto="1"/>
        </left>
        <right style="thin">
          <color auto="1"/>
        </right>
        <top style="thin">
          <color auto="1"/>
        </top>
        <bottom style="thin">
          <color auto="1"/>
        </bottom>
        <diagonal style="thin">
          <color auto="1"/>
        </diagonal>
        <vertical/>
        <horizontal/>
      </border>
    </dxf>
  </dxfs>
  <tableStyles count="2" defaultTableStyle="TableStyleMedium2" defaultPivotStyle="PivotStyleMedium9">
    <tableStyle name="Purple Slicers" pivot="0" table="0" count="6" xr9:uid="{43013C09-28B1-46E8-8F92-62CA6F7F75D6}">
      <tableStyleElement type="wholeTable" dxfId="204"/>
      <tableStyleElement type="headerRow" dxfId="203"/>
    </tableStyle>
    <tableStyle name="Purple Timeline" pivot="0" table="0" count="8" xr9:uid="{F5A42C39-A5D6-4C08-BA34-33F8B3F936B0}">
      <tableStyleElement type="wholeTable" dxfId="202"/>
      <tableStyleElement type="headerRow" dxfId="201"/>
    </tableStyle>
  </tableStyles>
  <colors>
    <mruColors>
      <color rgb="FF3C1464"/>
      <color rgb="FFE2CFF5"/>
      <color rgb="FFC7A2EC"/>
      <color rgb="FFC9A5ED"/>
      <color rgb="FFC49DEB"/>
    </mruColors>
  </colors>
  <extLst>
    <ext xmlns:x14="http://schemas.microsoft.com/office/spreadsheetml/2009/9/main" uri="{46F421CA-312F-682f-3DD2-61675219B42D}">
      <x14:dxfs count="4">
        <dxf>
          <font>
            <b val="0"/>
            <i val="0"/>
            <sz val="11"/>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z val="11"/>
            <color theme="0" tint="-4.9989318521683403E-2"/>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urple Slicers">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7A2EC"/>
            </patternFill>
          </fill>
          <border>
            <left style="thin">
              <color auto="1"/>
            </left>
            <right style="thin">
              <color auto="1"/>
            </right>
            <top style="thin">
              <color auto="1"/>
            </top>
            <bottom style="thin">
              <color auto="1"/>
            </bottom>
          </border>
        </dxf>
        <dxf>
          <font>
            <b/>
            <i val="0"/>
            <sz val="11"/>
            <color theme="0" tint="-4.9989318521683403E-2"/>
            <name val="Calibri"/>
            <family val="2"/>
            <scheme val="minor"/>
          </font>
        </dxf>
        <dxf>
          <font>
            <b/>
            <i val="0"/>
            <sz val="11"/>
            <color theme="0" tint="-4.9989318521683403E-2"/>
            <name val="Calibri"/>
            <family val="2"/>
            <scheme val="minor"/>
          </font>
        </dxf>
        <dxf>
          <font>
            <b/>
            <i val="0"/>
            <sz val="11"/>
            <color theme="0" tint="-4.9989318521683403E-2"/>
            <name val="Calibri"/>
            <family val="2"/>
            <scheme val="minor"/>
          </font>
        </dxf>
        <dxf>
          <font>
            <b/>
            <i val="0"/>
            <sz val="11"/>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7F-403C-B5B3-7170AC7CC3B4}"/>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7F-403C-B5B3-7170AC7CC3B4}"/>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7F-403C-B5B3-7170AC7CC3B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47F-403C-B5B3-7170AC7CC3B4}"/>
            </c:ext>
          </c:extLst>
        </c:ser>
        <c:dLbls>
          <c:showLegendKey val="0"/>
          <c:showVal val="0"/>
          <c:showCatName val="0"/>
          <c:showSerName val="0"/>
          <c:showPercent val="0"/>
          <c:showBubbleSize val="0"/>
        </c:dLbls>
        <c:smooth val="0"/>
        <c:axId val="662447136"/>
        <c:axId val="662447616"/>
      </c:lineChart>
      <c:catAx>
        <c:axId val="66244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2447616"/>
        <c:crosses val="autoZero"/>
        <c:auto val="1"/>
        <c:lblAlgn val="ctr"/>
        <c:lblOffset val="100"/>
        <c:noMultiLvlLbl val="0"/>
      </c:catAx>
      <c:valAx>
        <c:axId val="662447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2447136"/>
        <c:crosses val="autoZero"/>
        <c:crossBetween val="between"/>
      </c:valAx>
      <c:spPr>
        <a:solidFill>
          <a:srgbClr val="E2CF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schemeClr>
            </a:solidFill>
          </a:ln>
          <a:effectLst/>
        </c:spPr>
      </c:pivotFmt>
      <c:pivotFmt>
        <c:idx val="2"/>
        <c:spPr>
          <a:solidFill>
            <a:schemeClr val="accent6">
              <a:lumMod val="40000"/>
              <a:lumOff val="60000"/>
            </a:schemeClr>
          </a:solidFill>
          <a:ln w="25400">
            <a:solidFill>
              <a:schemeClr val="bg1">
                <a:lumMod val="95000"/>
              </a:schemeClr>
            </a:solidFill>
          </a:ln>
          <a:effectLst/>
        </c:spPr>
      </c:pivotFmt>
      <c:pivotFmt>
        <c:idx val="3"/>
        <c:spPr>
          <a:solidFill>
            <a:schemeClr val="accent6">
              <a:lumMod val="75000"/>
            </a:schemeClr>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lumMod val="95000"/>
              </a:schemeClr>
            </a:solidFill>
          </a:ln>
          <a:effectLst/>
        </c:spPr>
      </c:pivotFmt>
      <c:pivotFmt>
        <c:idx val="6"/>
        <c:spPr>
          <a:solidFill>
            <a:schemeClr val="accent6">
              <a:lumMod val="75000"/>
            </a:schemeClr>
          </a:solidFill>
          <a:ln w="25400">
            <a:solidFill>
              <a:schemeClr val="bg1">
                <a:lumMod val="95000"/>
              </a:schemeClr>
            </a:solidFill>
          </a:ln>
          <a:effectLst/>
        </c:spPr>
      </c:pivotFmt>
      <c:pivotFmt>
        <c:idx val="7"/>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w="25400">
            <a:solidFill>
              <a:schemeClr val="bg1">
                <a:lumMod val="95000"/>
              </a:schemeClr>
            </a:solidFill>
          </a:ln>
          <a:effectLst/>
        </c:spPr>
      </c:pivotFmt>
      <c:pivotFmt>
        <c:idx val="9"/>
        <c:spPr>
          <a:solidFill>
            <a:schemeClr val="accent6">
              <a:lumMod val="75000"/>
            </a:schemeClr>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chemeClr val="accent6">
                  <a:lumMod val="40000"/>
                  <a:lumOff val="60000"/>
                </a:schemeClr>
              </a:solidFill>
              <a:ln w="25400">
                <a:solidFill>
                  <a:schemeClr val="bg1">
                    <a:lumMod val="95000"/>
                  </a:schemeClr>
                </a:solidFill>
              </a:ln>
              <a:effectLst/>
            </c:spPr>
            <c:extLst>
              <c:ext xmlns:c16="http://schemas.microsoft.com/office/drawing/2014/chart" uri="{C3380CC4-5D6E-409C-BE32-E72D297353CC}">
                <c16:uniqueId val="{00000001-18E4-4576-9EF8-EDD65293F892}"/>
              </c:ext>
            </c:extLst>
          </c:dPt>
          <c:dPt>
            <c:idx val="1"/>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3-18E4-4576-9EF8-EDD65293F8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8E4-4576-9EF8-EDD65293F892}"/>
            </c:ext>
          </c:extLst>
        </c:ser>
        <c:dLbls>
          <c:showLegendKey val="0"/>
          <c:showVal val="0"/>
          <c:showCatName val="0"/>
          <c:showSerName val="0"/>
          <c:showPercent val="0"/>
          <c:showBubbleSize val="0"/>
        </c:dLbls>
        <c:gapWidth val="182"/>
        <c:axId val="381120464"/>
        <c:axId val="381124784"/>
      </c:barChart>
      <c:catAx>
        <c:axId val="38112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1124784"/>
        <c:crosses val="autoZero"/>
        <c:auto val="1"/>
        <c:lblAlgn val="ctr"/>
        <c:lblOffset val="100"/>
        <c:noMultiLvlLbl val="0"/>
      </c:catAx>
      <c:valAx>
        <c:axId val="381124784"/>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112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60000"/>
                <a:lumOff val="40000"/>
              </a:schemeClr>
            </a:solidFill>
            <a:ln>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B23-4589-AF86-3E457D771D10}"/>
            </c:ext>
          </c:extLst>
        </c:ser>
        <c:dLbls>
          <c:showLegendKey val="0"/>
          <c:showVal val="0"/>
          <c:showCatName val="0"/>
          <c:showSerName val="0"/>
          <c:showPercent val="0"/>
          <c:showBubbleSize val="0"/>
        </c:dLbls>
        <c:gapWidth val="182"/>
        <c:axId val="585280912"/>
        <c:axId val="585278512"/>
      </c:barChart>
      <c:catAx>
        <c:axId val="58528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5278512"/>
        <c:crosses val="autoZero"/>
        <c:auto val="1"/>
        <c:lblAlgn val="ctr"/>
        <c:lblOffset val="100"/>
        <c:noMultiLvlLbl val="0"/>
      </c:catAx>
      <c:valAx>
        <c:axId val="585278512"/>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5280912"/>
        <c:crosses val="autoZero"/>
        <c:crossBetween val="between"/>
      </c:valAx>
      <c:spPr>
        <a:solidFill>
          <a:srgbClr val="E2CF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107949</xdr:colOff>
      <xdr:row>1</xdr:row>
      <xdr:rowOff>6350</xdr:rowOff>
    </xdr:from>
    <xdr:to>
      <xdr:col>26</xdr:col>
      <xdr:colOff>45358</xdr:colOff>
      <xdr:row>5</xdr:row>
      <xdr:rowOff>27215</xdr:rowOff>
    </xdr:to>
    <xdr:sp macro="" textlink="">
      <xdr:nvSpPr>
        <xdr:cNvPr id="2" name="Rectangle 1">
          <a:extLst>
            <a:ext uri="{FF2B5EF4-FFF2-40B4-BE49-F238E27FC236}">
              <a16:creationId xmlns:a16="http://schemas.microsoft.com/office/drawing/2014/main" id="{79B44A7F-3E08-62C4-051B-79164E28D60E}"/>
            </a:ext>
          </a:extLst>
        </xdr:cNvPr>
        <xdr:cNvSpPr/>
      </xdr:nvSpPr>
      <xdr:spPr>
        <a:xfrm>
          <a:off x="107949" y="69850"/>
          <a:ext cx="15249980" cy="74657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000">
              <a:solidFill>
                <a:schemeClr val="bg1"/>
              </a:solidFill>
            </a:rPr>
            <a:t>COFFEE</a:t>
          </a:r>
          <a:r>
            <a:rPr lang="en-US" sz="5000" baseline="0">
              <a:solidFill>
                <a:schemeClr val="bg1"/>
              </a:solidFill>
            </a:rPr>
            <a:t> SALE DASHBOARD</a:t>
          </a:r>
          <a:endParaRPr lang="en-US" sz="5000">
            <a:solidFill>
              <a:schemeClr val="bg1"/>
            </a:solidFill>
          </a:endParaRPr>
        </a:p>
      </xdr:txBody>
    </xdr:sp>
    <xdr:clientData/>
  </xdr:twoCellAnchor>
  <xdr:twoCellAnchor>
    <xdr:from>
      <xdr:col>0</xdr:col>
      <xdr:colOff>87084</xdr:colOff>
      <xdr:row>15</xdr:row>
      <xdr:rowOff>107049</xdr:rowOff>
    </xdr:from>
    <xdr:to>
      <xdr:col>14</xdr:col>
      <xdr:colOff>498928</xdr:colOff>
      <xdr:row>46</xdr:row>
      <xdr:rowOff>127008</xdr:rowOff>
    </xdr:to>
    <xdr:graphicFrame macro="">
      <xdr:nvGraphicFramePr>
        <xdr:cNvPr id="3" name="Chart 2">
          <a:extLst>
            <a:ext uri="{FF2B5EF4-FFF2-40B4-BE49-F238E27FC236}">
              <a16:creationId xmlns:a16="http://schemas.microsoft.com/office/drawing/2014/main" id="{934FC8FA-8099-4F83-BFE5-00C357089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108857</xdr:colOff>
      <xdr:row>5</xdr:row>
      <xdr:rowOff>80735</xdr:rowOff>
    </xdr:from>
    <xdr:to>
      <xdr:col>19</xdr:col>
      <xdr:colOff>217714</xdr:colOff>
      <xdr:row>15</xdr:row>
      <xdr:rowOff>54427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D2AA63F-BE84-4C9F-9208-89AEA2B65F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7" y="869949"/>
              <a:ext cx="11166928" cy="17879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281214</xdr:colOff>
      <xdr:row>9</xdr:row>
      <xdr:rowOff>166909</xdr:rowOff>
    </xdr:from>
    <xdr:to>
      <xdr:col>22</xdr:col>
      <xdr:colOff>580139</xdr:colOff>
      <xdr:row>15</xdr:row>
      <xdr:rowOff>71803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9CA9100-A08E-47ED-95EF-D71DBB138F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39285" y="1681838"/>
              <a:ext cx="2122283" cy="993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285748</xdr:colOff>
      <xdr:row>5</xdr:row>
      <xdr:rowOff>81640</xdr:rowOff>
    </xdr:from>
    <xdr:to>
      <xdr:col>26</xdr:col>
      <xdr:colOff>36285</xdr:colOff>
      <xdr:row>9</xdr:row>
      <xdr:rowOff>143326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CD3A245-8D43-4F6F-AF06-AB74AA58FB8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43819" y="870854"/>
              <a:ext cx="4005037" cy="787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4532</xdr:colOff>
      <xdr:row>9</xdr:row>
      <xdr:rowOff>163285</xdr:rowOff>
    </xdr:from>
    <xdr:to>
      <xdr:col>26</xdr:col>
      <xdr:colOff>27213</xdr:colOff>
      <xdr:row>15</xdr:row>
      <xdr:rowOff>54429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6E7E584-1062-4F1B-8C66-B354DF61749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93746" y="1678214"/>
              <a:ext cx="1846038" cy="979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553356</xdr:colOff>
      <xdr:row>15</xdr:row>
      <xdr:rowOff>108864</xdr:rowOff>
    </xdr:from>
    <xdr:to>
      <xdr:col>26</xdr:col>
      <xdr:colOff>45358</xdr:colOff>
      <xdr:row>31</xdr:row>
      <xdr:rowOff>27220</xdr:rowOff>
    </xdr:to>
    <xdr:graphicFrame macro="">
      <xdr:nvGraphicFramePr>
        <xdr:cNvPr id="8" name="Chart 7">
          <a:extLst>
            <a:ext uri="{FF2B5EF4-FFF2-40B4-BE49-F238E27FC236}">
              <a16:creationId xmlns:a16="http://schemas.microsoft.com/office/drawing/2014/main" id="{41E1AD22-CC48-45D7-9CD2-9EBED0B9B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526145</xdr:colOff>
      <xdr:row>31</xdr:row>
      <xdr:rowOff>81651</xdr:rowOff>
    </xdr:from>
    <xdr:to>
      <xdr:col>26</xdr:col>
      <xdr:colOff>54428</xdr:colOff>
      <xdr:row>46</xdr:row>
      <xdr:rowOff>103422</xdr:rowOff>
    </xdr:to>
    <xdr:graphicFrame macro="">
      <xdr:nvGraphicFramePr>
        <xdr:cNvPr id="9" name="Chart 8">
          <a:extLst>
            <a:ext uri="{FF2B5EF4-FFF2-40B4-BE49-F238E27FC236}">
              <a16:creationId xmlns:a16="http://schemas.microsoft.com/office/drawing/2014/main" id="{919F738D-F03E-45C6-8F83-A81C685A5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4.944814467592" createdVersion="8" refreshedVersion="8" minRefreshableVersion="3" recordCount="1000" xr:uid="{D95AF1F3-BD0B-42D5-8D6F-E018D109DE0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70705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297DB-A371-4E5E-8EE6-EC388F656F1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8">
  <location ref="A3:F52"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44"/>
  </dataFields>
  <formats count="7">
    <format dxfId="200">
      <pivotArea fieldPosition="0">
        <references count="2">
          <reference field="16" count="12">
            <x v="1"/>
            <x v="2"/>
            <x v="3"/>
            <x v="4"/>
            <x v="5"/>
            <x v="6"/>
            <x v="7"/>
            <x v="8"/>
            <x v="9"/>
            <x v="10"/>
            <x v="11"/>
            <x v="12"/>
          </reference>
          <reference field="17" count="1" selected="0">
            <x v="1"/>
          </reference>
        </references>
      </pivotArea>
    </format>
    <format dxfId="199">
      <pivotArea fieldPosition="0">
        <references count="1">
          <reference field="17" count="1">
            <x v="2"/>
          </reference>
        </references>
      </pivotArea>
    </format>
    <format dxfId="198">
      <pivotArea fieldPosition="0">
        <references count="2">
          <reference field="16" count="12">
            <x v="1"/>
            <x v="2"/>
            <x v="3"/>
            <x v="4"/>
            <x v="5"/>
            <x v="6"/>
            <x v="7"/>
            <x v="8"/>
            <x v="9"/>
            <x v="10"/>
            <x v="11"/>
            <x v="12"/>
          </reference>
          <reference field="17" count="1" selected="0">
            <x v="2"/>
          </reference>
        </references>
      </pivotArea>
    </format>
    <format dxfId="197">
      <pivotArea fieldPosition="0">
        <references count="1">
          <reference field="17" count="1">
            <x v="3"/>
          </reference>
        </references>
      </pivotArea>
    </format>
    <format dxfId="196">
      <pivotArea fieldPosition="0">
        <references count="2">
          <reference field="16" count="12">
            <x v="1"/>
            <x v="2"/>
            <x v="3"/>
            <x v="4"/>
            <x v="5"/>
            <x v="6"/>
            <x v="7"/>
            <x v="8"/>
            <x v="9"/>
            <x v="10"/>
            <x v="11"/>
            <x v="12"/>
          </reference>
          <reference field="17" count="1" selected="0">
            <x v="3"/>
          </reference>
        </references>
      </pivotArea>
    </format>
    <format dxfId="195">
      <pivotArea fieldPosition="0">
        <references count="1">
          <reference field="17" count="1">
            <x v="4"/>
          </reference>
        </references>
      </pivotArea>
    </format>
    <format dxfId="194">
      <pivotArea fieldPosition="0">
        <references count="2">
          <reference field="16" count="8">
            <x v="1"/>
            <x v="2"/>
            <x v="3"/>
            <x v="4"/>
            <x v="5"/>
            <x v="6"/>
            <x v="7"/>
            <x v="8"/>
          </reference>
          <reference field="17" count="1" selected="0">
            <x v="4"/>
          </reference>
        </references>
      </pivotArea>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5C116-2800-49B1-9499-A41DA5DF9AE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1">
  <location ref="A3:B6"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formats count="3">
    <format dxfId="193">
      <pivotArea fieldPosition="0">
        <references count="1">
          <reference field="7" count="1">
            <x v="0"/>
          </reference>
        </references>
      </pivotArea>
    </format>
    <format dxfId="192">
      <pivotArea outline="0" collapsedLevelsAreSubtotals="1" fieldPosition="0"/>
    </format>
    <format dxfId="191">
      <pivotArea outline="0" fieldPosition="0">
        <references count="1">
          <reference field="4294967294" count="1">
            <x v="0"/>
          </reference>
        </references>
      </pivotArea>
    </format>
  </formats>
  <chartFormats count="7">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8A633-9DC6-4F4A-BB74-94206B181B3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20">
  <location ref="A3:B8"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67"/>
  </dataFields>
  <formats count="2">
    <format dxfId="190">
      <pivotArea outline="0" collapsedLevelsAreSubtotals="1" fieldPosition="0"/>
    </format>
    <format dxfId="189">
      <pivotArea outline="0" fieldPosition="0">
        <references count="1">
          <reference field="4294967294" count="1">
            <x v="0"/>
          </reference>
        </references>
      </pivotArea>
    </format>
  </formats>
  <chartFormats count="5">
    <chartFormat chart="5"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94C157D-D0C3-475C-8C53-C986C391F0C9}" sourceName="Size">
  <pivotTables>
    <pivotTable tabId="20" name="TotalSales"/>
    <pivotTable tabId="21" name="TotalSales"/>
    <pivotTable tabId="22" name="TotalSales"/>
  </pivotTables>
  <data>
    <tabular pivotCacheId="10707053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5EBAE0-6AA7-47DC-BFF1-B95DA83B08BD}" sourceName="Roast Type Name">
  <pivotTables>
    <pivotTable tabId="20" name="TotalSales"/>
    <pivotTable tabId="21" name="TotalSales"/>
    <pivotTable tabId="22" name="TotalSales"/>
  </pivotTables>
  <data>
    <tabular pivotCacheId="10707053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C9AD026-6F1A-44F1-BA33-56C55DA62B8B}" sourceName="Loyalty Card">
  <pivotTables>
    <pivotTable tabId="20" name="TotalSales"/>
    <pivotTable tabId="21" name="TotalSales"/>
    <pivotTable tabId="22" name="TotalSales"/>
  </pivotTables>
  <data>
    <tabular pivotCacheId="10707053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92F81CC-A354-48E4-8EED-FAFB952B9575}" cache="Slicer_Size" caption="Size" columnCount="2" style="Purple Slicers" rowHeight="241300"/>
  <slicer name="Roast Type Name" xr10:uid="{A2C3C5D4-944F-419B-B38E-863AE863287C}" cache="Slicer_Roast_Type_Name" caption="Roast Type Name" columnCount="3" style="Purple Slicers" rowHeight="241300"/>
  <slicer name="Loyalty Card" xr10:uid="{803DF974-2728-45B4-A3EC-A69543EF3019}" cache="Slicer_Loyalty_Card" caption="Loyalty Card" style="Purple Slic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5C0012-6CEF-432D-9B92-1916449E8282}" name="Orders" displayName="Orders" ref="A1:P1001" totalsRowShown="0" headerRowDxfId="188">
  <autoFilter ref="A1:P1001" xr:uid="{9D5C0012-6CEF-432D-9B92-1916449E8282}"/>
  <tableColumns count="16">
    <tableColumn id="1" xr3:uid="{F49BD3FF-0040-45E2-B9B1-8F61520FBAA9}" name="Order ID" dataDxfId="187"/>
    <tableColumn id="2" xr3:uid="{604AE531-07BA-4BEA-9925-30A2BAB69CB0}" name="Order Date" dataDxfId="186"/>
    <tableColumn id="3" xr3:uid="{25E61B41-B1A2-4493-83EC-0D8A779DD278}" name="Customer ID" dataDxfId="185"/>
    <tableColumn id="4" xr3:uid="{0E0E2FC8-A282-484C-B249-642A76AE2719}" name="Product ID"/>
    <tableColumn id="5" xr3:uid="{728DC197-0F9A-4B01-A976-F2F6E2378C01}" name="Quantity" dataDxfId="184"/>
    <tableColumn id="6" xr3:uid="{6C544537-FC11-4F33-90E8-56EABFD7E7FB}" name="Customer Name" dataDxfId="183">
      <calculatedColumnFormula>_xlfn.XLOOKUP(C2,customers!$A$1:$A$1001,customers!$B$1:$B$1001,,0)</calculatedColumnFormula>
    </tableColumn>
    <tableColumn id="7" xr3:uid="{6621D024-C883-449B-A736-4ED40824A88B}" name="Email" dataDxfId="182">
      <calculatedColumnFormula>IF(_xlfn.XLOOKUP(C2,customers!$A:$A,customers!$C:$C,,0)=0,"",_xlfn.XLOOKUP(C2,customers!$A:$A,customers!$C:$C,,0))</calculatedColumnFormula>
    </tableColumn>
    <tableColumn id="8" xr3:uid="{4A3629DF-FAB3-45EE-966C-45731E1C8E47}" name="Country" dataDxfId="181">
      <calculatedColumnFormula>_xlfn.XLOOKUP(C2,customers!$A$1:$A$1001,customers!$G$1:$G$1001,,0)</calculatedColumnFormula>
    </tableColumn>
    <tableColumn id="9" xr3:uid="{2E4BB889-C13B-497B-A98F-990EBF0EB1F0}" name="Coffee Type">
      <calculatedColumnFormula>INDEX(products!$A$1:$G$49,MATCH($D2,products!$A$1:$A$49,0),MATCH(orders!I$1,products!$A$1:$G$1,0))</calculatedColumnFormula>
    </tableColumn>
    <tableColumn id="10" xr3:uid="{D0E92D1A-5A78-4935-9043-A422E40C298E}" name="Roast Type">
      <calculatedColumnFormula>INDEX(products!$A$1:$G$49,MATCH($D2,products!$A$1:$A$49,0),MATCH(orders!J$1,products!$A$1:$G$1,0))</calculatedColumnFormula>
    </tableColumn>
    <tableColumn id="11" xr3:uid="{22F3202D-D93C-4E24-8208-2746B85EDF0D}" name="Size" dataDxfId="180">
      <calculatedColumnFormula>INDEX(products!$A$1:$G$49,MATCH($D2,products!$A$1:$A$49,0),MATCH(orders!K$1,products!$A$1:$G$1,0))</calculatedColumnFormula>
    </tableColumn>
    <tableColumn id="12" xr3:uid="{A3076845-8B37-41C3-BF10-9D80F6559682}" name="Unit Price" dataDxfId="179" dataCellStyle="Currency">
      <calculatedColumnFormula>INDEX(products!$A$1:$G$49,MATCH($D2,products!$A$1:$A$49,0),MATCH(orders!L$1,products!$A$1:$G$1,0))</calculatedColumnFormula>
    </tableColumn>
    <tableColumn id="13" xr3:uid="{011660E3-D970-4C4A-8555-D3059AEFF6E7}" name="Sales" dataDxfId="178" dataCellStyle="Currency">
      <calculatedColumnFormula>L2*E2</calculatedColumnFormula>
    </tableColumn>
    <tableColumn id="14" xr3:uid="{EAF14C1F-9E04-4060-823A-AE3577F36F2E}" name="Coffee Type Name">
      <calculatedColumnFormula>IF(ISERROR(VLOOKUP(I2,coffee_types!$A$1:$B$5,2,FALSE)),"",VLOOKUP(I2,coffee_types!$A$1:$B$5,2,FALSE))</calculatedColumnFormula>
    </tableColumn>
    <tableColumn id="15" xr3:uid="{1C8186E1-BEAD-4CF4-9B73-972EA5CE29CC}" name="Roast Type Name">
      <calculatedColumnFormula>IF(J2="M", "Medium", IF(J2="L", "Light",IF(J2="D","Dark","")))</calculatedColumnFormula>
    </tableColumn>
    <tableColumn id="16" xr3:uid="{E37D238C-BC49-4E7C-B77C-B61CFE362558}" name="Loyalty Card" dataDxfId="177">
      <calculatedColumnFormula>_xlfn.XLOOKUP(Orders[[#This Row],[Customer ID]],customers!$A:$A,customers!$I:$I,,0)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759A47-C9E4-46D8-A9C9-322507E0564B}" sourceName="Order Date">
  <pivotTables>
    <pivotTable tabId="20" name="TotalSales"/>
    <pivotTable tabId="21" name="TotalSales"/>
    <pivotTable tabId="22" name="TotalSales"/>
  </pivotTables>
  <state minimalRefreshVersion="6" lastRefreshVersion="6" pivotCacheId="10707053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AC0E83F-5208-422A-BF87-A055BCD6B4A1}" cache="NativeTimeline_Order_Date" caption="Order Date" level="2" selectionLevel="2" scrollPosition="2020-10-30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C50DF-B711-4359-AFA3-FC2BF6B82D21}">
  <dimension ref="A1"/>
  <sheetViews>
    <sheetView showGridLines="0" showRowColHeaders="0" tabSelected="1" zoomScale="50" zoomScaleNormal="50" workbookViewId="0">
      <selection activeCell="AC21" sqref="AC2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A88C-46DF-44C3-AFC1-98CD3C819B1A}">
  <dimension ref="A3:F52"/>
  <sheetViews>
    <sheetView topLeftCell="A4" zoomScale="70" zoomScaleNormal="70" workbookViewId="0">
      <selection activeCell="F15" sqref="F15"/>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6212</v>
      </c>
      <c r="B4" s="6" t="s">
        <v>6213</v>
      </c>
      <c r="C4" t="s">
        <v>6199</v>
      </c>
      <c r="D4" t="s">
        <v>6198</v>
      </c>
      <c r="E4" t="s">
        <v>6200</v>
      </c>
      <c r="F4" t="s">
        <v>6197</v>
      </c>
    </row>
    <row r="5" spans="1:6" x14ac:dyDescent="0.35">
      <c r="A5" t="s">
        <v>6202</v>
      </c>
      <c r="C5" s="7"/>
      <c r="D5" s="7"/>
      <c r="E5" s="7"/>
      <c r="F5" s="7"/>
    </row>
    <row r="6" spans="1:6" x14ac:dyDescent="0.35">
      <c r="B6" t="s">
        <v>6204</v>
      </c>
      <c r="C6" s="8">
        <v>186.85499999999999</v>
      </c>
      <c r="D6" s="8">
        <v>305.97000000000003</v>
      </c>
      <c r="E6" s="8">
        <v>213.15999999999997</v>
      </c>
      <c r="F6" s="8">
        <v>123</v>
      </c>
    </row>
    <row r="7" spans="1:6" x14ac:dyDescent="0.35">
      <c r="B7" t="s">
        <v>6205</v>
      </c>
      <c r="C7" s="8">
        <v>251.96499999999997</v>
      </c>
      <c r="D7" s="8">
        <v>129.46</v>
      </c>
      <c r="E7" s="8">
        <v>434.03999999999996</v>
      </c>
      <c r="F7" s="8">
        <v>171.93999999999997</v>
      </c>
    </row>
    <row r="8" spans="1:6" x14ac:dyDescent="0.35">
      <c r="B8" t="s">
        <v>6206</v>
      </c>
      <c r="C8" s="8">
        <v>224.94499999999999</v>
      </c>
      <c r="D8" s="8">
        <v>349.12</v>
      </c>
      <c r="E8" s="8">
        <v>321.04000000000002</v>
      </c>
      <c r="F8" s="8">
        <v>126.035</v>
      </c>
    </row>
    <row r="9" spans="1:6" x14ac:dyDescent="0.35">
      <c r="B9" t="s">
        <v>6207</v>
      </c>
      <c r="C9" s="8">
        <v>307.12</v>
      </c>
      <c r="D9" s="8">
        <v>681.07499999999993</v>
      </c>
      <c r="E9" s="8">
        <v>533.70499999999993</v>
      </c>
      <c r="F9" s="8">
        <v>158.85</v>
      </c>
    </row>
    <row r="10" spans="1:6" x14ac:dyDescent="0.35">
      <c r="B10" t="s">
        <v>6208</v>
      </c>
      <c r="C10" s="8">
        <v>53.664999999999992</v>
      </c>
      <c r="D10" s="8">
        <v>83.025000000000006</v>
      </c>
      <c r="E10" s="8">
        <v>193.83499999999998</v>
      </c>
      <c r="F10" s="8">
        <v>68.039999999999992</v>
      </c>
    </row>
    <row r="11" spans="1:6" x14ac:dyDescent="0.35">
      <c r="B11" t="s">
        <v>6209</v>
      </c>
      <c r="C11" s="8">
        <v>163.01999999999998</v>
      </c>
      <c r="D11" s="8">
        <v>678.3599999999999</v>
      </c>
      <c r="E11" s="8">
        <v>171.04500000000002</v>
      </c>
      <c r="F11" s="8">
        <v>372.255</v>
      </c>
    </row>
    <row r="12" spans="1:6" x14ac:dyDescent="0.35">
      <c r="B12" t="s">
        <v>6210</v>
      </c>
      <c r="C12" s="8">
        <v>345.02</v>
      </c>
      <c r="D12" s="8">
        <v>273.86999999999995</v>
      </c>
      <c r="E12" s="8">
        <v>184.12999999999997</v>
      </c>
      <c r="F12" s="8">
        <v>201.11499999999998</v>
      </c>
    </row>
    <row r="13" spans="1:6" x14ac:dyDescent="0.35">
      <c r="B13" t="s">
        <v>6215</v>
      </c>
      <c r="C13" s="8">
        <v>334.89</v>
      </c>
      <c r="D13" s="8">
        <v>70.95</v>
      </c>
      <c r="E13" s="8">
        <v>134.23000000000002</v>
      </c>
      <c r="F13" s="8">
        <v>166.27499999999998</v>
      </c>
    </row>
    <row r="14" spans="1:6" x14ac:dyDescent="0.35">
      <c r="B14" t="s">
        <v>6216</v>
      </c>
      <c r="C14" s="8">
        <v>178.70999999999998</v>
      </c>
      <c r="D14" s="8">
        <v>166.1</v>
      </c>
      <c r="E14" s="8">
        <v>439.30999999999995</v>
      </c>
      <c r="F14" s="8">
        <v>492.9</v>
      </c>
    </row>
    <row r="15" spans="1:6" x14ac:dyDescent="0.35">
      <c r="B15" t="s">
        <v>6217</v>
      </c>
      <c r="C15" s="8">
        <v>301.98500000000001</v>
      </c>
      <c r="D15" s="8">
        <v>153.76499999999999</v>
      </c>
      <c r="E15" s="8">
        <v>215.55499999999998</v>
      </c>
      <c r="F15" s="8">
        <v>213.66499999999999</v>
      </c>
    </row>
    <row r="16" spans="1:6" x14ac:dyDescent="0.35">
      <c r="B16" t="s">
        <v>6218</v>
      </c>
      <c r="C16" s="8">
        <v>312.83499999999998</v>
      </c>
      <c r="D16" s="8">
        <v>63.249999999999993</v>
      </c>
      <c r="E16" s="8">
        <v>350.89500000000004</v>
      </c>
      <c r="F16" s="8">
        <v>96.405000000000001</v>
      </c>
    </row>
    <row r="17" spans="1:6" x14ac:dyDescent="0.35">
      <c r="B17" t="s">
        <v>6211</v>
      </c>
      <c r="C17" s="8">
        <v>265.62</v>
      </c>
      <c r="D17" s="8">
        <v>526.51499999999987</v>
      </c>
      <c r="E17" s="8">
        <v>187.06</v>
      </c>
      <c r="F17" s="8">
        <v>210.58999999999997</v>
      </c>
    </row>
    <row r="18" spans="1:6" x14ac:dyDescent="0.35">
      <c r="A18" t="s">
        <v>6203</v>
      </c>
      <c r="C18" s="8"/>
      <c r="D18" s="8"/>
      <c r="E18" s="8"/>
      <c r="F18" s="8"/>
    </row>
    <row r="19" spans="1:6" x14ac:dyDescent="0.35">
      <c r="B19" t="s">
        <v>6204</v>
      </c>
      <c r="C19" s="8">
        <v>47.25</v>
      </c>
      <c r="D19" s="8">
        <v>65.805000000000007</v>
      </c>
      <c r="E19" s="8">
        <v>274.67500000000001</v>
      </c>
      <c r="F19" s="8">
        <v>179.22</v>
      </c>
    </row>
    <row r="20" spans="1:6" x14ac:dyDescent="0.35">
      <c r="B20" t="s">
        <v>6205</v>
      </c>
      <c r="C20" s="8">
        <v>745.44999999999993</v>
      </c>
      <c r="D20" s="8">
        <v>428.88499999999999</v>
      </c>
      <c r="E20" s="8">
        <v>194.17499999999998</v>
      </c>
      <c r="F20" s="8">
        <v>429.82999999999993</v>
      </c>
    </row>
    <row r="21" spans="1:6" x14ac:dyDescent="0.35">
      <c r="B21" t="s">
        <v>6206</v>
      </c>
      <c r="C21" s="8">
        <v>130.47</v>
      </c>
      <c r="D21" s="8">
        <v>271.48500000000001</v>
      </c>
      <c r="E21" s="8">
        <v>281.20499999999998</v>
      </c>
      <c r="F21" s="8">
        <v>231.63000000000002</v>
      </c>
    </row>
    <row r="22" spans="1:6" x14ac:dyDescent="0.35">
      <c r="B22" t="s">
        <v>6207</v>
      </c>
      <c r="C22" s="8">
        <v>27</v>
      </c>
      <c r="D22" s="8">
        <v>347.26</v>
      </c>
      <c r="E22" s="8">
        <v>147.51</v>
      </c>
      <c r="F22" s="8">
        <v>240.04</v>
      </c>
    </row>
    <row r="23" spans="1:6" x14ac:dyDescent="0.35">
      <c r="B23" t="s">
        <v>6208</v>
      </c>
      <c r="C23" s="8">
        <v>255.11499999999995</v>
      </c>
      <c r="D23" s="8">
        <v>541.73</v>
      </c>
      <c r="E23" s="8">
        <v>83.43</v>
      </c>
      <c r="F23" s="8">
        <v>59.079999999999991</v>
      </c>
    </row>
    <row r="24" spans="1:6" x14ac:dyDescent="0.35">
      <c r="B24" t="s">
        <v>6209</v>
      </c>
      <c r="C24" s="8">
        <v>584.78999999999985</v>
      </c>
      <c r="D24" s="8">
        <v>357.42999999999995</v>
      </c>
      <c r="E24" s="8">
        <v>355.34</v>
      </c>
      <c r="F24" s="8">
        <v>140.88</v>
      </c>
    </row>
    <row r="25" spans="1:6" x14ac:dyDescent="0.35">
      <c r="B25" t="s">
        <v>6210</v>
      </c>
      <c r="C25" s="8">
        <v>430.62</v>
      </c>
      <c r="D25" s="8">
        <v>227.42500000000001</v>
      </c>
      <c r="E25" s="8">
        <v>236.315</v>
      </c>
      <c r="F25" s="8">
        <v>414.58499999999992</v>
      </c>
    </row>
    <row r="26" spans="1:6" x14ac:dyDescent="0.35">
      <c r="B26" t="s">
        <v>6215</v>
      </c>
      <c r="C26" s="8">
        <v>22.5</v>
      </c>
      <c r="D26" s="8">
        <v>77.72</v>
      </c>
      <c r="E26" s="8">
        <v>60.5</v>
      </c>
      <c r="F26" s="8">
        <v>139.67999999999998</v>
      </c>
    </row>
    <row r="27" spans="1:6" x14ac:dyDescent="0.35">
      <c r="B27" t="s">
        <v>6216</v>
      </c>
      <c r="C27" s="8">
        <v>126.14999999999999</v>
      </c>
      <c r="D27" s="8">
        <v>195.11</v>
      </c>
      <c r="E27" s="8">
        <v>89.13</v>
      </c>
      <c r="F27" s="8">
        <v>302.65999999999997</v>
      </c>
    </row>
    <row r="28" spans="1:6" x14ac:dyDescent="0.35">
      <c r="B28" t="s">
        <v>6217</v>
      </c>
      <c r="C28" s="8">
        <v>376.03</v>
      </c>
      <c r="D28" s="8">
        <v>523.24</v>
      </c>
      <c r="E28" s="8">
        <v>440.96499999999997</v>
      </c>
      <c r="F28" s="8">
        <v>174.46999999999997</v>
      </c>
    </row>
    <row r="29" spans="1:6" x14ac:dyDescent="0.35">
      <c r="B29" t="s">
        <v>6218</v>
      </c>
      <c r="C29" s="8">
        <v>515.17999999999995</v>
      </c>
      <c r="D29" s="8">
        <v>142.56</v>
      </c>
      <c r="E29" s="8">
        <v>347.03999999999996</v>
      </c>
      <c r="F29" s="8">
        <v>104.08499999999999</v>
      </c>
    </row>
    <row r="30" spans="1:6" x14ac:dyDescent="0.35">
      <c r="B30" t="s">
        <v>6211</v>
      </c>
      <c r="C30" s="8">
        <v>95.859999999999985</v>
      </c>
      <c r="D30" s="8">
        <v>484.76</v>
      </c>
      <c r="E30" s="8">
        <v>94.17</v>
      </c>
      <c r="F30" s="8">
        <v>77.10499999999999</v>
      </c>
    </row>
    <row r="31" spans="1:6" x14ac:dyDescent="0.35">
      <c r="A31" t="s">
        <v>6219</v>
      </c>
      <c r="C31" s="8"/>
      <c r="D31" s="8"/>
      <c r="E31" s="8"/>
      <c r="F31" s="8"/>
    </row>
    <row r="32" spans="1:6" x14ac:dyDescent="0.35">
      <c r="B32" t="s">
        <v>6204</v>
      </c>
      <c r="C32" s="8">
        <v>258.34500000000003</v>
      </c>
      <c r="D32" s="8">
        <v>139.625</v>
      </c>
      <c r="E32" s="8">
        <v>279.52000000000004</v>
      </c>
      <c r="F32" s="8">
        <v>160.19499999999999</v>
      </c>
    </row>
    <row r="33" spans="1:6" x14ac:dyDescent="0.35">
      <c r="B33" t="s">
        <v>6205</v>
      </c>
      <c r="C33" s="8">
        <v>342.2</v>
      </c>
      <c r="D33" s="8">
        <v>284.24999999999994</v>
      </c>
      <c r="E33" s="8">
        <v>251.83</v>
      </c>
      <c r="F33" s="8">
        <v>80.550000000000011</v>
      </c>
    </row>
    <row r="34" spans="1:6" x14ac:dyDescent="0.35">
      <c r="B34" t="s">
        <v>6206</v>
      </c>
      <c r="C34" s="8">
        <v>418.30499999999989</v>
      </c>
      <c r="D34" s="8">
        <v>468.125</v>
      </c>
      <c r="E34" s="8">
        <v>405.05500000000006</v>
      </c>
      <c r="F34" s="8">
        <v>253.15499999999997</v>
      </c>
    </row>
    <row r="35" spans="1:6" x14ac:dyDescent="0.35">
      <c r="B35" t="s">
        <v>6207</v>
      </c>
      <c r="C35" s="8">
        <v>102.32999999999998</v>
      </c>
      <c r="D35" s="8">
        <v>242.14000000000001</v>
      </c>
      <c r="E35" s="8">
        <v>554.875</v>
      </c>
      <c r="F35" s="8">
        <v>106.23999999999998</v>
      </c>
    </row>
    <row r="36" spans="1:6" x14ac:dyDescent="0.35">
      <c r="B36" t="s">
        <v>6208</v>
      </c>
      <c r="C36" s="8">
        <v>234.71999999999997</v>
      </c>
      <c r="D36" s="8">
        <v>133.08000000000001</v>
      </c>
      <c r="E36" s="8">
        <v>267.2</v>
      </c>
      <c r="F36" s="8">
        <v>272.68999999999994</v>
      </c>
    </row>
    <row r="37" spans="1:6" x14ac:dyDescent="0.35">
      <c r="B37" t="s">
        <v>6209</v>
      </c>
      <c r="C37" s="8">
        <v>430.39</v>
      </c>
      <c r="D37" s="8">
        <v>136.20500000000001</v>
      </c>
      <c r="E37" s="8">
        <v>209.6</v>
      </c>
      <c r="F37" s="8">
        <v>88.334999999999994</v>
      </c>
    </row>
    <row r="38" spans="1:6" x14ac:dyDescent="0.35">
      <c r="B38" t="s">
        <v>6210</v>
      </c>
      <c r="C38" s="8">
        <v>109.005</v>
      </c>
      <c r="D38" s="8">
        <v>393.57499999999999</v>
      </c>
      <c r="E38" s="8">
        <v>61.034999999999997</v>
      </c>
      <c r="F38" s="8">
        <v>199.48999999999998</v>
      </c>
    </row>
    <row r="39" spans="1:6" x14ac:dyDescent="0.35">
      <c r="B39" t="s">
        <v>6215</v>
      </c>
      <c r="C39" s="8">
        <v>287.52499999999998</v>
      </c>
      <c r="D39" s="8">
        <v>288.67</v>
      </c>
      <c r="E39" s="8">
        <v>125.58</v>
      </c>
      <c r="F39" s="8">
        <v>374.13499999999999</v>
      </c>
    </row>
    <row r="40" spans="1:6" x14ac:dyDescent="0.35">
      <c r="B40" t="s">
        <v>6216</v>
      </c>
      <c r="C40" s="8">
        <v>840.92999999999984</v>
      </c>
      <c r="D40" s="8">
        <v>409.875</v>
      </c>
      <c r="E40" s="8">
        <v>171.32999999999998</v>
      </c>
      <c r="F40" s="8">
        <v>221.43999999999997</v>
      </c>
    </row>
    <row r="41" spans="1:6" x14ac:dyDescent="0.35">
      <c r="B41" t="s">
        <v>6217</v>
      </c>
      <c r="C41" s="8">
        <v>299.07</v>
      </c>
      <c r="D41" s="8">
        <v>260.32499999999999</v>
      </c>
      <c r="E41" s="8">
        <v>584.64</v>
      </c>
      <c r="F41" s="8">
        <v>256.36500000000001</v>
      </c>
    </row>
    <row r="42" spans="1:6" x14ac:dyDescent="0.35">
      <c r="B42" t="s">
        <v>6218</v>
      </c>
      <c r="C42" s="8">
        <v>323.32499999999999</v>
      </c>
      <c r="D42" s="8">
        <v>565.57000000000005</v>
      </c>
      <c r="E42" s="8">
        <v>537.80999999999995</v>
      </c>
      <c r="F42" s="8">
        <v>189.47499999999999</v>
      </c>
    </row>
    <row r="43" spans="1:6" x14ac:dyDescent="0.35">
      <c r="B43" t="s">
        <v>6211</v>
      </c>
      <c r="C43" s="8">
        <v>399.48499999999996</v>
      </c>
      <c r="D43" s="8">
        <v>148.19999999999999</v>
      </c>
      <c r="E43" s="8">
        <v>388.21999999999997</v>
      </c>
      <c r="F43" s="8">
        <v>212.07499999999999</v>
      </c>
    </row>
    <row r="44" spans="1:6" x14ac:dyDescent="0.35">
      <c r="A44" t="s">
        <v>6220</v>
      </c>
      <c r="C44" s="8"/>
      <c r="D44" s="8"/>
      <c r="E44" s="8"/>
      <c r="F44" s="8"/>
    </row>
    <row r="45" spans="1:6" x14ac:dyDescent="0.35">
      <c r="B45" t="s">
        <v>6204</v>
      </c>
      <c r="C45" s="8">
        <v>112.69499999999999</v>
      </c>
      <c r="D45" s="8">
        <v>166.32</v>
      </c>
      <c r="E45" s="8">
        <v>843.71499999999992</v>
      </c>
      <c r="F45" s="8">
        <v>146.685</v>
      </c>
    </row>
    <row r="46" spans="1:6" x14ac:dyDescent="0.35">
      <c r="B46" t="s">
        <v>6205</v>
      </c>
      <c r="C46" s="8">
        <v>114.87999999999998</v>
      </c>
      <c r="D46" s="8">
        <v>133.815</v>
      </c>
      <c r="E46" s="8">
        <v>91.175000000000011</v>
      </c>
      <c r="F46" s="8">
        <v>53.759999999999991</v>
      </c>
    </row>
    <row r="47" spans="1:6" x14ac:dyDescent="0.35">
      <c r="B47" t="s">
        <v>6206</v>
      </c>
      <c r="C47" s="8">
        <v>277.76</v>
      </c>
      <c r="D47" s="8">
        <v>175.41</v>
      </c>
      <c r="E47" s="8">
        <v>462.50999999999993</v>
      </c>
      <c r="F47" s="8">
        <v>399.52499999999998</v>
      </c>
    </row>
    <row r="48" spans="1:6" x14ac:dyDescent="0.35">
      <c r="B48" t="s">
        <v>6207</v>
      </c>
      <c r="C48" s="8">
        <v>197.89499999999998</v>
      </c>
      <c r="D48" s="8">
        <v>289.755</v>
      </c>
      <c r="E48" s="8">
        <v>88.545000000000002</v>
      </c>
      <c r="F48" s="8">
        <v>200.25499999999997</v>
      </c>
    </row>
    <row r="49" spans="2:6" x14ac:dyDescent="0.35">
      <c r="B49" t="s">
        <v>6208</v>
      </c>
      <c r="C49" s="8">
        <v>193.11499999999998</v>
      </c>
      <c r="D49" s="8">
        <v>212.49499999999998</v>
      </c>
      <c r="E49" s="8">
        <v>292.29000000000002</v>
      </c>
      <c r="F49" s="8">
        <v>304.46999999999997</v>
      </c>
    </row>
    <row r="50" spans="2:6" x14ac:dyDescent="0.35">
      <c r="B50" t="s">
        <v>6209</v>
      </c>
      <c r="C50" s="8">
        <v>179.79</v>
      </c>
      <c r="D50" s="8">
        <v>426.2</v>
      </c>
      <c r="E50" s="8">
        <v>170.08999999999997</v>
      </c>
      <c r="F50" s="8">
        <v>379.31</v>
      </c>
    </row>
    <row r="51" spans="2:6" x14ac:dyDescent="0.35">
      <c r="B51" t="s">
        <v>6210</v>
      </c>
      <c r="C51" s="8">
        <v>247.28999999999996</v>
      </c>
      <c r="D51" s="8">
        <v>246.685</v>
      </c>
      <c r="E51" s="8">
        <v>271.05499999999995</v>
      </c>
      <c r="F51" s="8">
        <v>141.69999999999999</v>
      </c>
    </row>
    <row r="52" spans="2:6" x14ac:dyDescent="0.35">
      <c r="B52" t="s">
        <v>6215</v>
      </c>
      <c r="C52" s="8">
        <v>116.39499999999998</v>
      </c>
      <c r="D52" s="8">
        <v>41.25</v>
      </c>
      <c r="E52" s="8">
        <v>15.54</v>
      </c>
      <c r="F52"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7AAD-A1CE-4EC3-A50C-1631E819FFC2}">
  <dimension ref="A3:B6"/>
  <sheetViews>
    <sheetView zoomScale="70" zoomScaleNormal="70" workbookViewId="0">
      <selection activeCell="G22" sqref="G22"/>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7</v>
      </c>
      <c r="B3" t="s">
        <v>6214</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91EE6-13CB-42E6-BFFE-C5D2D75C054D}">
  <dimension ref="A3:B8"/>
  <sheetViews>
    <sheetView zoomScale="70" zoomScaleNormal="70" workbookViewId="0">
      <selection activeCell="S20" sqref="S20"/>
    </sheetView>
  </sheetViews>
  <sheetFormatPr defaultRowHeight="14.5" x14ac:dyDescent="0.35"/>
  <cols>
    <col min="1" max="1" width="17.269531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4</v>
      </c>
      <c r="B3" t="s">
        <v>6214</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P2" sqref="P2"/>
    </sheetView>
  </sheetViews>
  <sheetFormatPr defaultRowHeight="14.5" x14ac:dyDescent="0.35"/>
  <cols>
    <col min="1" max="1" width="16.54296875" bestFit="1" customWidth="1"/>
    <col min="2" max="2" width="12.36328125" customWidth="1"/>
    <col min="3" max="3" width="17.453125" bestFit="1" customWidth="1"/>
    <col min="4" max="4" width="11.81640625" customWidth="1"/>
    <col min="5" max="5" width="10.26953125" customWidth="1"/>
    <col min="6" max="6" width="16.453125" customWidth="1"/>
    <col min="7" max="7" width="7.90625" bestFit="1" customWidth="1"/>
    <col min="8" max="8" width="9.6328125" customWidth="1"/>
    <col min="9" max="9" width="12.81640625" customWidth="1"/>
    <col min="10" max="10" width="12.08984375" customWidth="1"/>
    <col min="11" max="11" width="7.453125" customWidth="1"/>
    <col min="12" max="12" width="11.08984375" customWidth="1"/>
    <col min="13" max="13" width="8.6328125" bestFit="1" customWidth="1"/>
    <col min="14" max="14" width="18.26953125" customWidth="1"/>
    <col min="15" max="15" width="17.5429687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6201</v>
      </c>
      <c r="P1" s="2" t="s">
        <v>6189</v>
      </c>
    </row>
    <row r="2" spans="1:16" x14ac:dyDescent="0.35">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IF(ISERROR(VLOOKUP(I2,coffee_types!$A$1:$B$5,2,FALSE)),"",VLOOKUP(I2,coffee_types!$A$1:$B$5,2,FALSE))</f>
        <v>Robusta</v>
      </c>
      <c r="O2" t="str">
        <f>IF(J2="M", "Medium", IF(J2="L", "Light",IF(J2="D","Dark","")))</f>
        <v>Medium</v>
      </c>
      <c r="P2" t="str">
        <f>_xlfn.XLOOKUP(Orders[[#This Row],[Customer ID]],customers!$A:$A,customers!$I:$I,,0)</f>
        <v>Yes</v>
      </c>
    </row>
    <row r="3" spans="1:16" x14ac:dyDescent="0.35">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IF(ISERROR(VLOOKUP(I3,coffee_types!$A$1:$B$5,2,FALSE)),"",VLOOKUP(I3,coffee_types!$A$1:$B$5,2,FALSE))</f>
        <v>Excelsa</v>
      </c>
      <c r="O3" t="str">
        <f t="shared" ref="O3:O66" si="1">IF(J3="M", "Medium", IF(J3="L", "Light",IF(J3="D","Dark","")))</f>
        <v>Medium</v>
      </c>
      <c r="P3" t="str">
        <f>_xlfn.XLOOKUP(Orders[[#This Row],[Customer ID]],customers!$A:$A,customers!$I:$I,,0)</f>
        <v>Yes</v>
      </c>
    </row>
    <row r="4" spans="1:16" x14ac:dyDescent="0.35">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IF(ISERROR(VLOOKUP(I4,coffee_types!$A$1:$B$5,2,FALSE)),"",VLOOKUP(I4,coffee_types!$A$1:$B$5,2,FALSE))</f>
        <v>Arabica</v>
      </c>
      <c r="O4" t="str">
        <f t="shared" si="1"/>
        <v>Light</v>
      </c>
      <c r="P4" t="str">
        <f>_xlfn.XLOOKUP(Orders[[#This Row],[Customer ID]],customers!$A:$A,customers!$I:$I,,0)</f>
        <v>Yes</v>
      </c>
    </row>
    <row r="5" spans="1:16" x14ac:dyDescent="0.35">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_xlfn.XLOOKUP(C5,customers!$A$1:$A$1001,customers!$G$1:$G$1001,,0)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IF(ISERROR(VLOOKUP(I5,coffee_types!$A$1:$B$5,2,FALSE)),"",VLOOKUP(I5,coffee_types!$A$1:$B$5,2,FALSE))</f>
        <v>Excelsa</v>
      </c>
      <c r="O5" t="str">
        <f t="shared" si="1"/>
        <v>Medium</v>
      </c>
      <c r="P5" t="str">
        <f>_xlfn.XLOOKUP(Orders[[#This Row],[Customer ID]],customers!$A:$A,customers!$I:$I,,0)</f>
        <v>No</v>
      </c>
    </row>
    <row r="6" spans="1:16" x14ac:dyDescent="0.35">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_xlfn.XLOOKUP(C6,customers!$A$1:$A$1001,customers!$G$1:$G$1001,,0)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IF(ISERROR(VLOOKUP(I6,coffee_types!$A$1:$B$5,2,FALSE)),"",VLOOKUP(I6,coffee_types!$A$1:$B$5,2,FALSE))</f>
        <v>Robusta</v>
      </c>
      <c r="O6" t="str">
        <f t="shared" si="1"/>
        <v>Light</v>
      </c>
      <c r="P6" t="str">
        <f>_xlfn.XLOOKUP(Orders[[#This Row],[Customer ID]],customers!$A:$A,customers!$I:$I,,0)</f>
        <v>No</v>
      </c>
    </row>
    <row r="7" spans="1:16" x14ac:dyDescent="0.35">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_xlfn.XLOOKUP(C7,customers!$A$1:$A$1001,customers!$G$1:$G$1001,,0)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IF(ISERROR(VLOOKUP(I7,coffee_types!$A$1:$B$5,2,FALSE)),"",VLOOKUP(I7,coffee_types!$A$1:$B$5,2,FALSE))</f>
        <v>Liberica</v>
      </c>
      <c r="O7" t="str">
        <f t="shared" si="1"/>
        <v>Dark</v>
      </c>
      <c r="P7" t="str">
        <f>_xlfn.XLOOKUP(Orders[[#This Row],[Customer ID]],customers!$A:$A,customers!$I:$I,,0)</f>
        <v>No</v>
      </c>
    </row>
    <row r="8" spans="1:16" x14ac:dyDescent="0.35">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IF(ISERROR(VLOOKUP(I8,coffee_types!$A$1:$B$5,2,FALSE)),"",VLOOKUP(I8,coffee_types!$A$1:$B$5,2,FALSE))</f>
        <v>Excelsa</v>
      </c>
      <c r="O8" t="str">
        <f t="shared" si="1"/>
        <v>Dark</v>
      </c>
      <c r="P8" t="str">
        <f>_xlfn.XLOOKUP(Orders[[#This Row],[Customer ID]],customers!$A:$A,customers!$I:$I,,0)</f>
        <v>Yes</v>
      </c>
    </row>
    <row r="9" spans="1:16" x14ac:dyDescent="0.35">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_xlfn.XLOOKUP(C9,customers!$A$1:$A$1001,customers!$G$1:$G$1001,,0)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IF(ISERROR(VLOOKUP(I9,coffee_types!$A$1:$B$5,2,FALSE)),"",VLOOKUP(I9,coffee_types!$A$1:$B$5,2,FALSE))</f>
        <v>Liberica</v>
      </c>
      <c r="O9" t="str">
        <f t="shared" si="1"/>
        <v>Light</v>
      </c>
      <c r="P9" t="str">
        <f>_xlfn.XLOOKUP(Orders[[#This Row],[Customer ID]],customers!$A:$A,customers!$I:$I,,0)</f>
        <v>Yes</v>
      </c>
    </row>
    <row r="10" spans="1:16" x14ac:dyDescent="0.35">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IF(ISERROR(VLOOKUP(I10,coffee_types!$A$1:$B$5,2,FALSE)),"",VLOOKUP(I10,coffee_types!$A$1:$B$5,2,FALSE))</f>
        <v>Robusta</v>
      </c>
      <c r="O10" t="str">
        <f t="shared" si="1"/>
        <v>Medium</v>
      </c>
      <c r="P10" t="str">
        <f>_xlfn.XLOOKUP(Orders[[#This Row],[Customer ID]],customers!$A:$A,customers!$I:$I,,0)</f>
        <v>No</v>
      </c>
    </row>
    <row r="11" spans="1:16" x14ac:dyDescent="0.35">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IF(ISERROR(VLOOKUP(I11,coffee_types!$A$1:$B$5,2,FALSE)),"",VLOOKUP(I11,coffee_types!$A$1:$B$5,2,FALSE))</f>
        <v>Robusta</v>
      </c>
      <c r="O11" t="str">
        <f t="shared" si="1"/>
        <v>Medium</v>
      </c>
      <c r="P11" t="str">
        <f>_xlfn.XLOOKUP(Orders[[#This Row],[Customer ID]],customers!$A:$A,customers!$I:$I,,0)</f>
        <v>No</v>
      </c>
    </row>
    <row r="12" spans="1:16" x14ac:dyDescent="0.35">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IF(ISERROR(VLOOKUP(I12,coffee_types!$A$1:$B$5,2,FALSE)),"",VLOOKUP(I12,coffee_types!$A$1:$B$5,2,FALSE))</f>
        <v>Arabica</v>
      </c>
      <c r="O12" t="str">
        <f t="shared" si="1"/>
        <v>Dark</v>
      </c>
      <c r="P12" t="str">
        <f>_xlfn.XLOOKUP(Orders[[#This Row],[Customer ID]],customers!$A:$A,customers!$I:$I,,0)</f>
        <v>No</v>
      </c>
    </row>
    <row r="13" spans="1:16" x14ac:dyDescent="0.35">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IF(ISERROR(VLOOKUP(I13,coffee_types!$A$1:$B$5,2,FALSE)),"",VLOOKUP(I13,coffee_types!$A$1:$B$5,2,FALSE))</f>
        <v>Excelsa</v>
      </c>
      <c r="O13" t="str">
        <f t="shared" si="1"/>
        <v>Light</v>
      </c>
      <c r="P13" t="str">
        <f>_xlfn.XLOOKUP(Orders[[#This Row],[Customer ID]],customers!$A:$A,customers!$I:$I,,0)</f>
        <v>Yes</v>
      </c>
    </row>
    <row r="14" spans="1:16" x14ac:dyDescent="0.35">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IF(ISERROR(VLOOKUP(I14,coffee_types!$A$1:$B$5,2,FALSE)),"",VLOOKUP(I14,coffee_types!$A$1:$B$5,2,FALSE))</f>
        <v>Robusta</v>
      </c>
      <c r="O14" t="str">
        <f t="shared" si="1"/>
        <v>Medium</v>
      </c>
      <c r="P14" t="str">
        <f>_xlfn.XLOOKUP(Orders[[#This Row],[Customer ID]],customers!$A:$A,customers!$I:$I,,0)</f>
        <v>No</v>
      </c>
    </row>
    <row r="15" spans="1:16" x14ac:dyDescent="0.35">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IF(ISERROR(VLOOKUP(I15,coffee_types!$A$1:$B$5,2,FALSE)),"",VLOOKUP(I15,coffee_types!$A$1:$B$5,2,FALSE))</f>
        <v>Robusta</v>
      </c>
      <c r="O15" t="str">
        <f t="shared" si="1"/>
        <v>Dark</v>
      </c>
      <c r="P15" t="str">
        <f>_xlfn.XLOOKUP(Orders[[#This Row],[Customer ID]],customers!$A:$A,customers!$I:$I,,0)</f>
        <v>No</v>
      </c>
    </row>
    <row r="16" spans="1:16" x14ac:dyDescent="0.35">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IF(ISERROR(VLOOKUP(I16,coffee_types!$A$1:$B$5,2,FALSE)),"",VLOOKUP(I16,coffee_types!$A$1:$B$5,2,FALSE))</f>
        <v>Liberica</v>
      </c>
      <c r="O16" t="str">
        <f t="shared" si="1"/>
        <v>Dark</v>
      </c>
      <c r="P16" t="str">
        <f>_xlfn.XLOOKUP(Orders[[#This Row],[Customer ID]],customers!$A:$A,customers!$I:$I,,0)</f>
        <v>Yes</v>
      </c>
    </row>
    <row r="17" spans="1:16" x14ac:dyDescent="0.35">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IF(ISERROR(VLOOKUP(I17,coffee_types!$A$1:$B$5,2,FALSE)),"",VLOOKUP(I17,coffee_types!$A$1:$B$5,2,FALSE))</f>
        <v>Robusta</v>
      </c>
      <c r="O17" t="str">
        <f t="shared" si="1"/>
        <v>Medium</v>
      </c>
      <c r="P17" t="str">
        <f>_xlfn.XLOOKUP(Orders[[#This Row],[Customer ID]],customers!$A:$A,customers!$I:$I,,0)</f>
        <v>No</v>
      </c>
    </row>
    <row r="18" spans="1:16" x14ac:dyDescent="0.35">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IF(ISERROR(VLOOKUP(I18,coffee_types!$A$1:$B$5,2,FALSE)),"",VLOOKUP(I18,coffee_types!$A$1:$B$5,2,FALSE))</f>
        <v>Arabica</v>
      </c>
      <c r="O18" t="str">
        <f t="shared" si="1"/>
        <v>Medium</v>
      </c>
      <c r="P18" t="str">
        <f>_xlfn.XLOOKUP(Orders[[#This Row],[Customer ID]],customers!$A:$A,customers!$I:$I,,0)</f>
        <v>No</v>
      </c>
    </row>
    <row r="19" spans="1:16" x14ac:dyDescent="0.35">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IF(ISERROR(VLOOKUP(I19,coffee_types!$A$1:$B$5,2,FALSE)),"",VLOOKUP(I19,coffee_types!$A$1:$B$5,2,FALSE))</f>
        <v>Arabica</v>
      </c>
      <c r="O19" t="str">
        <f t="shared" si="1"/>
        <v>Light</v>
      </c>
      <c r="P19" t="str">
        <f>_xlfn.XLOOKUP(Orders[[#This Row],[Customer ID]],customers!$A:$A,customers!$I:$I,,0)</f>
        <v>No</v>
      </c>
    </row>
    <row r="20" spans="1:16" x14ac:dyDescent="0.35">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IF(ISERROR(VLOOKUP(I20,coffee_types!$A$1:$B$5,2,FALSE)),"",VLOOKUP(I20,coffee_types!$A$1:$B$5,2,FALSE))</f>
        <v>Robusta</v>
      </c>
      <c r="O20" t="str">
        <f t="shared" si="1"/>
        <v>Dark</v>
      </c>
      <c r="P20" t="str">
        <f>_xlfn.XLOOKUP(Orders[[#This Row],[Customer ID]],customers!$A:$A,customers!$I:$I,,0)</f>
        <v>Yes</v>
      </c>
    </row>
    <row r="21" spans="1:16" x14ac:dyDescent="0.35">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IF(ISERROR(VLOOKUP(I21,coffee_types!$A$1:$B$5,2,FALSE)),"",VLOOKUP(I21,coffee_types!$A$1:$B$5,2,FALSE))</f>
        <v>Arabica</v>
      </c>
      <c r="O21" t="str">
        <f t="shared" si="1"/>
        <v>Medium</v>
      </c>
      <c r="P21" t="str">
        <f>_xlfn.XLOOKUP(Orders[[#This Row],[Customer ID]],customers!$A:$A,customers!$I:$I,,0)</f>
        <v>Yes</v>
      </c>
    </row>
    <row r="22" spans="1:16" x14ac:dyDescent="0.35">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IF(ISERROR(VLOOKUP(I22,coffee_types!$A$1:$B$5,2,FALSE)),"",VLOOKUP(I22,coffee_types!$A$1:$B$5,2,FALSE))</f>
        <v>Excelsa</v>
      </c>
      <c r="O22" t="str">
        <f t="shared" si="1"/>
        <v>Dark</v>
      </c>
      <c r="P22" t="str">
        <f>_xlfn.XLOOKUP(Orders[[#This Row],[Customer ID]],customers!$A:$A,customers!$I:$I,,0)</f>
        <v>Yes</v>
      </c>
    </row>
    <row r="23" spans="1:16" x14ac:dyDescent="0.35">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IF(ISERROR(VLOOKUP(I23,coffee_types!$A$1:$B$5,2,FALSE)),"",VLOOKUP(I23,coffee_types!$A$1:$B$5,2,FALSE))</f>
        <v>Arabica</v>
      </c>
      <c r="O23" t="str">
        <f t="shared" si="1"/>
        <v>Dark</v>
      </c>
      <c r="P23" t="str">
        <f>_xlfn.XLOOKUP(Orders[[#This Row],[Customer ID]],customers!$A:$A,customers!$I:$I,,0)</f>
        <v>No</v>
      </c>
    </row>
    <row r="24" spans="1:16" x14ac:dyDescent="0.35">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IF(ISERROR(VLOOKUP(I24,coffee_types!$A$1:$B$5,2,FALSE)),"",VLOOKUP(I24,coffee_types!$A$1:$B$5,2,FALSE))</f>
        <v>Robusta</v>
      </c>
      <c r="O24" t="str">
        <f t="shared" si="1"/>
        <v>Medium</v>
      </c>
      <c r="P24" t="str">
        <f>_xlfn.XLOOKUP(Orders[[#This Row],[Customer ID]],customers!$A:$A,customers!$I:$I,,0)</f>
        <v>Yes</v>
      </c>
    </row>
    <row r="25" spans="1:16" x14ac:dyDescent="0.35">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IF(ISERROR(VLOOKUP(I25,coffee_types!$A$1:$B$5,2,FALSE)),"",VLOOKUP(I25,coffee_types!$A$1:$B$5,2,FALSE))</f>
        <v>Arabica</v>
      </c>
      <c r="O25" t="str">
        <f t="shared" si="1"/>
        <v>Dark</v>
      </c>
      <c r="P25" t="str">
        <f>_xlfn.XLOOKUP(Orders[[#This Row],[Customer ID]],customers!$A:$A,customers!$I:$I,,0)</f>
        <v>Yes</v>
      </c>
    </row>
    <row r="26" spans="1:16" x14ac:dyDescent="0.35">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IF(ISERROR(VLOOKUP(I26,coffee_types!$A$1:$B$5,2,FALSE)),"",VLOOKUP(I26,coffee_types!$A$1:$B$5,2,FALSE))</f>
        <v>Arabica</v>
      </c>
      <c r="O26" t="str">
        <f t="shared" si="1"/>
        <v>Medium</v>
      </c>
      <c r="P26" t="str">
        <f>_xlfn.XLOOKUP(Orders[[#This Row],[Customer ID]],customers!$A:$A,customers!$I:$I,,0)</f>
        <v>No</v>
      </c>
    </row>
    <row r="27" spans="1:16" x14ac:dyDescent="0.35">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_xlfn.XLOOKUP(C27,customers!$A$1:$A$1001,customers!$G$1:$G$1001,,0)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IF(ISERROR(VLOOKUP(I27,coffee_types!$A$1:$B$5,2,FALSE)),"",VLOOKUP(I27,coffee_types!$A$1:$B$5,2,FALSE))</f>
        <v>Excelsa</v>
      </c>
      <c r="O27" t="str">
        <f t="shared" si="1"/>
        <v>Medium</v>
      </c>
      <c r="P27" t="str">
        <f>_xlfn.XLOOKUP(Orders[[#This Row],[Customer ID]],customers!$A:$A,customers!$I:$I,,0)</f>
        <v>Yes</v>
      </c>
    </row>
    <row r="28" spans="1:16" x14ac:dyDescent="0.35">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IF(ISERROR(VLOOKUP(I28,coffee_types!$A$1:$B$5,2,FALSE)),"",VLOOKUP(I28,coffee_types!$A$1:$B$5,2,FALSE))</f>
        <v>Arabica</v>
      </c>
      <c r="O28" t="str">
        <f t="shared" si="1"/>
        <v>Medium</v>
      </c>
      <c r="P28" t="str">
        <f>_xlfn.XLOOKUP(Orders[[#This Row],[Customer ID]],customers!$A:$A,customers!$I:$I,,0)</f>
        <v>Yes</v>
      </c>
    </row>
    <row r="29" spans="1:16" x14ac:dyDescent="0.35">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IF(ISERROR(VLOOKUP(I29,coffee_types!$A$1:$B$5,2,FALSE)),"",VLOOKUP(I29,coffee_types!$A$1:$B$5,2,FALSE))</f>
        <v>Arabica</v>
      </c>
      <c r="O29" t="str">
        <f t="shared" si="1"/>
        <v>Medium</v>
      </c>
      <c r="P29" t="str">
        <f>_xlfn.XLOOKUP(Orders[[#This Row],[Customer ID]],customers!$A:$A,customers!$I:$I,,0)</f>
        <v>No</v>
      </c>
    </row>
    <row r="30" spans="1:16" x14ac:dyDescent="0.35">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IF(ISERROR(VLOOKUP(I30,coffee_types!$A$1:$B$5,2,FALSE)),"",VLOOKUP(I30,coffee_types!$A$1:$B$5,2,FALSE))</f>
        <v>Arabica</v>
      </c>
      <c r="O30" t="str">
        <f t="shared" si="1"/>
        <v>Dark</v>
      </c>
      <c r="P30" t="str">
        <f>_xlfn.XLOOKUP(Orders[[#This Row],[Customer ID]],customers!$A:$A,customers!$I:$I,,0)</f>
        <v>No</v>
      </c>
    </row>
    <row r="31" spans="1:16" x14ac:dyDescent="0.35">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IF(ISERROR(VLOOKUP(I31,coffee_types!$A$1:$B$5,2,FALSE)),"",VLOOKUP(I31,coffee_types!$A$1:$B$5,2,FALSE))</f>
        <v>Arabica</v>
      </c>
      <c r="O31" t="str">
        <f t="shared" si="1"/>
        <v>Dark</v>
      </c>
      <c r="P31" t="str">
        <f>_xlfn.XLOOKUP(Orders[[#This Row],[Customer ID]],customers!$A:$A,customers!$I:$I,,0)</f>
        <v>Yes</v>
      </c>
    </row>
    <row r="32" spans="1:16" x14ac:dyDescent="0.35">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_xlfn.XLOOKUP(C32,customers!$A$1:$A$1001,customers!$G$1:$G$1001,,0)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IF(ISERROR(VLOOKUP(I32,coffee_types!$A$1:$B$5,2,FALSE)),"",VLOOKUP(I32,coffee_types!$A$1:$B$5,2,FALSE))</f>
        <v>Liberica</v>
      </c>
      <c r="O32" t="str">
        <f t="shared" si="1"/>
        <v>Medium</v>
      </c>
      <c r="P32" t="str">
        <f>_xlfn.XLOOKUP(Orders[[#This Row],[Customer ID]],customers!$A:$A,customers!$I:$I,,0)</f>
        <v>No</v>
      </c>
    </row>
    <row r="33" spans="1:16" x14ac:dyDescent="0.35">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_xlfn.XLOOKUP(C33,customers!$A$1:$A$1001,customers!$G$1:$G$1001,,0)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IF(ISERROR(VLOOKUP(I33,coffee_types!$A$1:$B$5,2,FALSE)),"",VLOOKUP(I33,coffee_types!$A$1:$B$5,2,FALSE))</f>
        <v>Arabica</v>
      </c>
      <c r="O33" t="str">
        <f t="shared" si="1"/>
        <v>Dark</v>
      </c>
      <c r="P33" t="str">
        <f>_xlfn.XLOOKUP(Orders[[#This Row],[Customer ID]],customers!$A:$A,customers!$I:$I,,0)</f>
        <v>No</v>
      </c>
    </row>
    <row r="34" spans="1:16" x14ac:dyDescent="0.35">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_xlfn.XLOOKUP(C34,customers!$A$1:$A$1001,customers!$G$1:$G$1001,,0)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IF(ISERROR(VLOOKUP(I34,coffee_types!$A$1:$B$5,2,FALSE)),"",VLOOKUP(I34,coffee_types!$A$1:$B$5,2,FALSE))</f>
        <v>Liberica</v>
      </c>
      <c r="O34" t="str">
        <f t="shared" si="1"/>
        <v>Medium</v>
      </c>
      <c r="P34" t="str">
        <f>_xlfn.XLOOKUP(Orders[[#This Row],[Customer ID]],customers!$A:$A,customers!$I:$I,,0)</f>
        <v>No</v>
      </c>
    </row>
    <row r="35" spans="1:16" x14ac:dyDescent="0.35">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IF(ISERROR(VLOOKUP(I35,coffee_types!$A$1:$B$5,2,FALSE)),"",VLOOKUP(I35,coffee_types!$A$1:$B$5,2,FALSE))</f>
        <v>Liberica</v>
      </c>
      <c r="O35" t="str">
        <f t="shared" si="1"/>
        <v>Light</v>
      </c>
      <c r="P35" t="str">
        <f>_xlfn.XLOOKUP(Orders[[#This Row],[Customer ID]],customers!$A:$A,customers!$I:$I,,0)</f>
        <v>No</v>
      </c>
    </row>
    <row r="36" spans="1:16" x14ac:dyDescent="0.35">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IF(ISERROR(VLOOKUP(I36,coffee_types!$A$1:$B$5,2,FALSE)),"",VLOOKUP(I36,coffee_types!$A$1:$B$5,2,FALSE))</f>
        <v>Liberica</v>
      </c>
      <c r="O36" t="str">
        <f t="shared" si="1"/>
        <v>Light</v>
      </c>
      <c r="P36" t="str">
        <f>_xlfn.XLOOKUP(Orders[[#This Row],[Customer ID]],customers!$A:$A,customers!$I:$I,,0)</f>
        <v>Yes</v>
      </c>
    </row>
    <row r="37" spans="1:16" x14ac:dyDescent="0.35">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IF(ISERROR(VLOOKUP(I37,coffee_types!$A$1:$B$5,2,FALSE)),"",VLOOKUP(I37,coffee_types!$A$1:$B$5,2,FALSE))</f>
        <v>Arabica</v>
      </c>
      <c r="O37" t="str">
        <f t="shared" si="1"/>
        <v>Dark</v>
      </c>
      <c r="P37" t="str">
        <f>_xlfn.XLOOKUP(Orders[[#This Row],[Customer ID]],customers!$A:$A,customers!$I:$I,,0)</f>
        <v>No</v>
      </c>
    </row>
    <row r="38" spans="1:16" x14ac:dyDescent="0.35">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IF(ISERROR(VLOOKUP(I38,coffee_types!$A$1:$B$5,2,FALSE)),"",VLOOKUP(I38,coffee_types!$A$1:$B$5,2,FALSE))</f>
        <v>Liberica</v>
      </c>
      <c r="O38" t="str">
        <f t="shared" si="1"/>
        <v>Medium</v>
      </c>
      <c r="P38" t="str">
        <f>_xlfn.XLOOKUP(Orders[[#This Row],[Customer ID]],customers!$A:$A,customers!$I:$I,,0)</f>
        <v>No</v>
      </c>
    </row>
    <row r="39" spans="1:16" x14ac:dyDescent="0.35">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IF(ISERROR(VLOOKUP(I39,coffee_types!$A$1:$B$5,2,FALSE)),"",VLOOKUP(I39,coffee_types!$A$1:$B$5,2,FALSE))</f>
        <v>Liberica</v>
      </c>
      <c r="O39" t="str">
        <f t="shared" si="1"/>
        <v>Light</v>
      </c>
      <c r="P39" t="str">
        <f>_xlfn.XLOOKUP(Orders[[#This Row],[Customer ID]],customers!$A:$A,customers!$I:$I,,0)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IF(ISERROR(VLOOKUP(I40,coffee_types!$A$1:$B$5,2,FALSE)),"",VLOOKUP(I40,coffee_types!$A$1:$B$5,2,FALSE))</f>
        <v>Robusta</v>
      </c>
      <c r="O40" t="str">
        <f t="shared" si="1"/>
        <v>Medium</v>
      </c>
      <c r="P40" t="str">
        <f>_xlfn.XLOOKUP(Orders[[#This Row],[Customer ID]],customers!$A:$A,customers!$I:$I,,0)</f>
        <v>No</v>
      </c>
    </row>
    <row r="41" spans="1:16" x14ac:dyDescent="0.35">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_xlfn.XLOOKUP(C41,customers!$A$1:$A$1001,customers!$G$1:$G$1001,,0)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IF(ISERROR(VLOOKUP(I41,coffee_types!$A$1:$B$5,2,FALSE)),"",VLOOKUP(I41,coffee_types!$A$1:$B$5,2,FALSE))</f>
        <v>Robusta</v>
      </c>
      <c r="O41" t="str">
        <f t="shared" si="1"/>
        <v>Medium</v>
      </c>
      <c r="P41" t="str">
        <f>_xlfn.XLOOKUP(Orders[[#This Row],[Customer ID]],customers!$A:$A,customers!$I:$I,,0)</f>
        <v>Yes</v>
      </c>
    </row>
    <row r="42" spans="1:16" x14ac:dyDescent="0.35">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_xlfn.XLOOKUP(C42,customers!$A$1:$A$1001,customers!$G$1:$G$1001,,0)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IF(ISERROR(VLOOKUP(I42,coffee_types!$A$1:$B$5,2,FALSE)),"",VLOOKUP(I42,coffee_types!$A$1:$B$5,2,FALSE))</f>
        <v>Liberica</v>
      </c>
      <c r="O42" t="str">
        <f t="shared" si="1"/>
        <v>Medium</v>
      </c>
      <c r="P42" t="str">
        <f>_xlfn.XLOOKUP(Orders[[#This Row],[Customer ID]],customers!$A:$A,customers!$I:$I,,0)</f>
        <v>No</v>
      </c>
    </row>
    <row r="43" spans="1:16" x14ac:dyDescent="0.35">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IF(ISERROR(VLOOKUP(I43,coffee_types!$A$1:$B$5,2,FALSE)),"",VLOOKUP(I43,coffee_types!$A$1:$B$5,2,FALSE))</f>
        <v>Excelsa</v>
      </c>
      <c r="O43" t="str">
        <f t="shared" si="1"/>
        <v>Dark</v>
      </c>
      <c r="P43" t="str">
        <f>_xlfn.XLOOKUP(Orders[[#This Row],[Customer ID]],customers!$A:$A,customers!$I:$I,,0)</f>
        <v>Yes</v>
      </c>
    </row>
    <row r="44" spans="1:16" x14ac:dyDescent="0.35">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IF(ISERROR(VLOOKUP(I44,coffee_types!$A$1:$B$5,2,FALSE)),"",VLOOKUP(I44,coffee_types!$A$1:$B$5,2,FALSE))</f>
        <v>Robusta</v>
      </c>
      <c r="O44" t="str">
        <f t="shared" si="1"/>
        <v>Dark</v>
      </c>
      <c r="P44" t="str">
        <f>_xlfn.XLOOKUP(Orders[[#This Row],[Customer ID]],customers!$A:$A,customers!$I:$I,,0)</f>
        <v>Yes</v>
      </c>
    </row>
    <row r="45" spans="1:16" x14ac:dyDescent="0.35">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_xlfn.XLOOKUP(C45,customers!$A$1:$A$1001,customers!$G$1:$G$1001,,0)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IF(ISERROR(VLOOKUP(I45,coffee_types!$A$1:$B$5,2,FALSE)),"",VLOOKUP(I45,coffee_types!$A$1:$B$5,2,FALSE))</f>
        <v>Liberica</v>
      </c>
      <c r="O45" t="str">
        <f t="shared" si="1"/>
        <v>Light</v>
      </c>
      <c r="P45" t="str">
        <f>_xlfn.XLOOKUP(Orders[[#This Row],[Customer ID]],customers!$A:$A,customers!$I:$I,,0)</f>
        <v>No</v>
      </c>
    </row>
    <row r="46" spans="1:16" x14ac:dyDescent="0.35">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IF(ISERROR(VLOOKUP(I46,coffee_types!$A$1:$B$5,2,FALSE)),"",VLOOKUP(I46,coffee_types!$A$1:$B$5,2,FALSE))</f>
        <v>Excelsa</v>
      </c>
      <c r="O46" t="str">
        <f t="shared" si="1"/>
        <v>Medium</v>
      </c>
      <c r="P46" t="str">
        <f>_xlfn.XLOOKUP(Orders[[#This Row],[Customer ID]],customers!$A:$A,customers!$I:$I,,0)</f>
        <v>Yes</v>
      </c>
    </row>
    <row r="47" spans="1:16" x14ac:dyDescent="0.35">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IF(ISERROR(VLOOKUP(I47,coffee_types!$A$1:$B$5,2,FALSE)),"",VLOOKUP(I47,coffee_types!$A$1:$B$5,2,FALSE))</f>
        <v>Liberica</v>
      </c>
      <c r="O47" t="str">
        <f t="shared" si="1"/>
        <v>Dark</v>
      </c>
      <c r="P47" t="str">
        <f>_xlfn.XLOOKUP(Orders[[#This Row],[Customer ID]],customers!$A:$A,customers!$I:$I,,0)</f>
        <v>No</v>
      </c>
    </row>
    <row r="48" spans="1:16" x14ac:dyDescent="0.35">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_xlfn.XLOOKUP(C48,customers!$A$1:$A$1001,customers!$G$1:$G$1001,,0)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IF(ISERROR(VLOOKUP(I48,coffee_types!$A$1:$B$5,2,FALSE)),"",VLOOKUP(I48,coffee_types!$A$1:$B$5,2,FALSE))</f>
        <v>Excelsa</v>
      </c>
      <c r="O48" t="str">
        <f t="shared" si="1"/>
        <v>Medium</v>
      </c>
      <c r="P48" t="str">
        <f>_xlfn.XLOOKUP(Orders[[#This Row],[Customer ID]],customers!$A:$A,customers!$I:$I,,0)</f>
        <v>Yes</v>
      </c>
    </row>
    <row r="49" spans="1:16" x14ac:dyDescent="0.35">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IF(ISERROR(VLOOKUP(I49,coffee_types!$A$1:$B$5,2,FALSE)),"",VLOOKUP(I49,coffee_types!$A$1:$B$5,2,FALSE))</f>
        <v>Arabica</v>
      </c>
      <c r="O49" t="str">
        <f t="shared" si="1"/>
        <v>Light</v>
      </c>
      <c r="P49" t="str">
        <f>_xlfn.XLOOKUP(Orders[[#This Row],[Customer ID]],customers!$A:$A,customers!$I:$I,,0)</f>
        <v>Yes</v>
      </c>
    </row>
    <row r="50" spans="1:16" x14ac:dyDescent="0.35">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IF(ISERROR(VLOOKUP(I50,coffee_types!$A$1:$B$5,2,FALSE)),"",VLOOKUP(I50,coffee_types!$A$1:$B$5,2,FALSE))</f>
        <v>Arabica</v>
      </c>
      <c r="O50" t="str">
        <f t="shared" si="1"/>
        <v>Dark</v>
      </c>
      <c r="P50" t="str">
        <f>_xlfn.XLOOKUP(Orders[[#This Row],[Customer ID]],customers!$A:$A,customers!$I:$I,,0)</f>
        <v>No</v>
      </c>
    </row>
    <row r="51" spans="1:16" x14ac:dyDescent="0.35">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IF(ISERROR(VLOOKUP(I51,coffee_types!$A$1:$B$5,2,FALSE)),"",VLOOKUP(I51,coffee_types!$A$1:$B$5,2,FALSE))</f>
        <v>Arabica</v>
      </c>
      <c r="O51" t="str">
        <f t="shared" si="1"/>
        <v>Light</v>
      </c>
      <c r="P51" t="str">
        <f>_xlfn.XLOOKUP(Orders[[#This Row],[Customer ID]],customers!$A:$A,customers!$I:$I,,0)</f>
        <v>No</v>
      </c>
    </row>
    <row r="52" spans="1:16" x14ac:dyDescent="0.35">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IF(ISERROR(VLOOKUP(I52,coffee_types!$A$1:$B$5,2,FALSE)),"",VLOOKUP(I52,coffee_types!$A$1:$B$5,2,FALSE))</f>
        <v>Liberica</v>
      </c>
      <c r="O52" t="str">
        <f t="shared" si="1"/>
        <v>Dark</v>
      </c>
      <c r="P52" t="str">
        <f>_xlfn.XLOOKUP(Orders[[#This Row],[Customer ID]],customers!$A:$A,customers!$I:$I,,0)</f>
        <v>No</v>
      </c>
    </row>
    <row r="53" spans="1:16" x14ac:dyDescent="0.35">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IF(ISERROR(VLOOKUP(I53,coffee_types!$A$1:$B$5,2,FALSE)),"",VLOOKUP(I53,coffee_types!$A$1:$B$5,2,FALSE))</f>
        <v>Liberica</v>
      </c>
      <c r="O53" t="str">
        <f t="shared" si="1"/>
        <v>Light</v>
      </c>
      <c r="P53" t="str">
        <f>_xlfn.XLOOKUP(Orders[[#This Row],[Customer ID]],customers!$A:$A,customers!$I:$I,,0)</f>
        <v>Yes</v>
      </c>
    </row>
    <row r="54" spans="1:16" x14ac:dyDescent="0.35">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IF(ISERROR(VLOOKUP(I54,coffee_types!$A$1:$B$5,2,FALSE)),"",VLOOKUP(I54,coffee_types!$A$1:$B$5,2,FALSE))</f>
        <v>Robusta</v>
      </c>
      <c r="O54" t="str">
        <f t="shared" si="1"/>
        <v>Medium</v>
      </c>
      <c r="P54" t="str">
        <f>_xlfn.XLOOKUP(Orders[[#This Row],[Customer ID]],customers!$A:$A,customers!$I:$I,,0)</f>
        <v>No</v>
      </c>
    </row>
    <row r="55" spans="1:16" x14ac:dyDescent="0.35">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IF(ISERROR(VLOOKUP(I55,coffee_types!$A$1:$B$5,2,FALSE)),"",VLOOKUP(I55,coffee_types!$A$1:$B$5,2,FALSE))</f>
        <v>Liberica</v>
      </c>
      <c r="O55" t="str">
        <f t="shared" si="1"/>
        <v>Light</v>
      </c>
      <c r="P55" t="str">
        <f>_xlfn.XLOOKUP(Orders[[#This Row],[Customer ID]],customers!$A:$A,customers!$I:$I,,0)</f>
        <v>No</v>
      </c>
    </row>
    <row r="56" spans="1:16" x14ac:dyDescent="0.35">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IF(ISERROR(VLOOKUP(I56,coffee_types!$A$1:$B$5,2,FALSE)),"",VLOOKUP(I56,coffee_types!$A$1:$B$5,2,FALSE))</f>
        <v>Liberica</v>
      </c>
      <c r="O56" t="str">
        <f t="shared" si="1"/>
        <v>Medium</v>
      </c>
      <c r="P56" t="str">
        <f>_xlfn.XLOOKUP(Orders[[#This Row],[Customer ID]],customers!$A:$A,customers!$I:$I,,0)</f>
        <v>No</v>
      </c>
    </row>
    <row r="57" spans="1:16" x14ac:dyDescent="0.35">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_xlfn.XLOOKUP(C57,customers!$A$1:$A$1001,customers!$G$1:$G$1001,,0)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IF(ISERROR(VLOOKUP(I57,coffee_types!$A$1:$B$5,2,FALSE)),"",VLOOKUP(I57,coffee_types!$A$1:$B$5,2,FALSE))</f>
        <v>Liberica</v>
      </c>
      <c r="O57" t="str">
        <f t="shared" si="1"/>
        <v>Light</v>
      </c>
      <c r="P57" t="str">
        <f>_xlfn.XLOOKUP(Orders[[#This Row],[Customer ID]],customers!$A:$A,customers!$I:$I,,0)</f>
        <v>No</v>
      </c>
    </row>
    <row r="58" spans="1:16" x14ac:dyDescent="0.35">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IF(ISERROR(VLOOKUP(I58,coffee_types!$A$1:$B$5,2,FALSE)),"",VLOOKUP(I58,coffee_types!$A$1:$B$5,2,FALSE))</f>
        <v>Excelsa</v>
      </c>
      <c r="O58" t="str">
        <f t="shared" si="1"/>
        <v>Dark</v>
      </c>
      <c r="P58" t="str">
        <f>_xlfn.XLOOKUP(Orders[[#This Row],[Customer ID]],customers!$A:$A,customers!$I:$I,,0)</f>
        <v>Yes</v>
      </c>
    </row>
    <row r="59" spans="1:16" x14ac:dyDescent="0.35">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IF(ISERROR(VLOOKUP(I59,coffee_types!$A$1:$B$5,2,FALSE)),"",VLOOKUP(I59,coffee_types!$A$1:$B$5,2,FALSE))</f>
        <v>Excelsa</v>
      </c>
      <c r="O59" t="str">
        <f t="shared" si="1"/>
        <v>Light</v>
      </c>
      <c r="P59" t="str">
        <f>_xlfn.XLOOKUP(Orders[[#This Row],[Customer ID]],customers!$A:$A,customers!$I:$I,,0)</f>
        <v>No</v>
      </c>
    </row>
    <row r="60" spans="1:16" x14ac:dyDescent="0.35">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_xlfn.XLOOKUP(C60,customers!$A$1:$A$1001,customers!$G$1:$G$1001,,0)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IF(ISERROR(VLOOKUP(I60,coffee_types!$A$1:$B$5,2,FALSE)),"",VLOOKUP(I60,coffee_types!$A$1:$B$5,2,FALSE))</f>
        <v>Liberica</v>
      </c>
      <c r="O60" t="str">
        <f t="shared" si="1"/>
        <v>Dark</v>
      </c>
      <c r="P60" t="str">
        <f>_xlfn.XLOOKUP(Orders[[#This Row],[Customer ID]],customers!$A:$A,customers!$I:$I,,0)</f>
        <v>Yes</v>
      </c>
    </row>
    <row r="61" spans="1:16" x14ac:dyDescent="0.35">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IF(ISERROR(VLOOKUP(I61,coffee_types!$A$1:$B$5,2,FALSE)),"",VLOOKUP(I61,coffee_types!$A$1:$B$5,2,FALSE))</f>
        <v>Liberica</v>
      </c>
      <c r="O61" t="str">
        <f t="shared" si="1"/>
        <v>Medium</v>
      </c>
      <c r="P61" t="str">
        <f>_xlfn.XLOOKUP(Orders[[#This Row],[Customer ID]],customers!$A:$A,customers!$I:$I,,0)</f>
        <v>Yes</v>
      </c>
    </row>
    <row r="62" spans="1:16" x14ac:dyDescent="0.35">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IF(ISERROR(VLOOKUP(I62,coffee_types!$A$1:$B$5,2,FALSE)),"",VLOOKUP(I62,coffee_types!$A$1:$B$5,2,FALSE))</f>
        <v>Arabica</v>
      </c>
      <c r="O62" t="str">
        <f t="shared" si="1"/>
        <v>Dark</v>
      </c>
      <c r="P62" t="str">
        <f>_xlfn.XLOOKUP(Orders[[#This Row],[Customer ID]],customers!$A:$A,customers!$I:$I,,0)</f>
        <v>No</v>
      </c>
    </row>
    <row r="63" spans="1:16" x14ac:dyDescent="0.35">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_xlfn.XLOOKUP(C63,customers!$A$1:$A$1001,customers!$G$1:$G$1001,,0)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IF(ISERROR(VLOOKUP(I63,coffee_types!$A$1:$B$5,2,FALSE)),"",VLOOKUP(I63,coffee_types!$A$1:$B$5,2,FALSE))</f>
        <v>Robusta</v>
      </c>
      <c r="O63" t="str">
        <f t="shared" si="1"/>
        <v>Dark</v>
      </c>
      <c r="P63" t="str">
        <f>_xlfn.XLOOKUP(Orders[[#This Row],[Customer ID]],customers!$A:$A,customers!$I:$I,,0)</f>
        <v>Yes</v>
      </c>
    </row>
    <row r="64" spans="1:16" x14ac:dyDescent="0.35">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_xlfn.XLOOKUP(C64,customers!$A$1:$A$1001,customers!$G$1:$G$1001,,0)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IF(ISERROR(VLOOKUP(I64,coffee_types!$A$1:$B$5,2,FALSE)),"",VLOOKUP(I64,coffee_types!$A$1:$B$5,2,FALSE))</f>
        <v>Liberica</v>
      </c>
      <c r="O64" t="str">
        <f t="shared" si="1"/>
        <v>Light</v>
      </c>
      <c r="P64" t="str">
        <f>_xlfn.XLOOKUP(Orders[[#This Row],[Customer ID]],customers!$A:$A,customers!$I:$I,,0)</f>
        <v>Yes</v>
      </c>
    </row>
    <row r="65" spans="1:16" x14ac:dyDescent="0.35">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IF(ISERROR(VLOOKUP(I65,coffee_types!$A$1:$B$5,2,FALSE)),"",VLOOKUP(I65,coffee_types!$A$1:$B$5,2,FALSE))</f>
        <v>Arabica</v>
      </c>
      <c r="O65" t="str">
        <f t="shared" si="1"/>
        <v>Medium</v>
      </c>
      <c r="P65" t="str">
        <f>_xlfn.XLOOKUP(Orders[[#This Row],[Customer ID]],customers!$A:$A,customers!$I:$I,,0)</f>
        <v>No</v>
      </c>
    </row>
    <row r="66" spans="1:16" x14ac:dyDescent="0.35">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_xlfn.XLOOKUP(C66,customers!$A$1:$A$1001,customers!$G$1:$G$1001,,0)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IF(ISERROR(VLOOKUP(I66,coffee_types!$A$1:$B$5,2,FALSE)),"",VLOOKUP(I66,coffee_types!$A$1:$B$5,2,FALSE))</f>
        <v>Robusta</v>
      </c>
      <c r="O66" t="str">
        <f t="shared" si="1"/>
        <v>Medium</v>
      </c>
      <c r="P66" t="str">
        <f>_xlfn.XLOOKUP(Orders[[#This Row],[Customer ID]],customers!$A:$A,customers!$I:$I,,0)</f>
        <v>Yes</v>
      </c>
    </row>
    <row r="67" spans="1:16" x14ac:dyDescent="0.35">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2">L67*E67</f>
        <v>82.339999999999989</v>
      </c>
      <c r="N67" t="str">
        <f>IF(ISERROR(VLOOKUP(I67,coffee_types!$A$1:$B$5,2,FALSE)),"",VLOOKUP(I67,coffee_types!$A$1:$B$5,2,FALSE))</f>
        <v>Robusta</v>
      </c>
      <c r="O67" t="str">
        <f t="shared" ref="O67:O130" si="3">IF(J67="M", "Medium", IF(J67="L", "Light",IF(J67="D","Dark","")))</f>
        <v>Dark</v>
      </c>
      <c r="P67" t="str">
        <f>_xlfn.XLOOKUP(Orders[[#This Row],[Customer ID]],customers!$A:$A,customers!$I:$I,,0)</f>
        <v>Yes</v>
      </c>
    </row>
    <row r="68" spans="1:16" x14ac:dyDescent="0.35">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2"/>
        <v>7.169999999999999</v>
      </c>
      <c r="N68" t="str">
        <f>IF(ISERROR(VLOOKUP(I68,coffee_types!$A$1:$B$5,2,FALSE)),"",VLOOKUP(I68,coffee_types!$A$1:$B$5,2,FALSE))</f>
        <v>Robusta</v>
      </c>
      <c r="O68" t="str">
        <f t="shared" si="3"/>
        <v>Light</v>
      </c>
      <c r="P68" t="str">
        <f>_xlfn.XLOOKUP(Orders[[#This Row],[Customer ID]],customers!$A:$A,customers!$I:$I,,0)</f>
        <v>Yes</v>
      </c>
    </row>
    <row r="69" spans="1:16" x14ac:dyDescent="0.35">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2"/>
        <v>9.51</v>
      </c>
      <c r="N69" t="str">
        <f>IF(ISERROR(VLOOKUP(I69,coffee_types!$A$1:$B$5,2,FALSE)),"",VLOOKUP(I69,coffee_types!$A$1:$B$5,2,FALSE))</f>
        <v>Liberica</v>
      </c>
      <c r="O69" t="str">
        <f t="shared" si="3"/>
        <v>Light</v>
      </c>
      <c r="P69" t="str">
        <f>_xlfn.XLOOKUP(Orders[[#This Row],[Customer ID]],customers!$A:$A,customers!$I:$I,,0)</f>
        <v>No</v>
      </c>
    </row>
    <row r="70" spans="1:16" x14ac:dyDescent="0.35">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2"/>
        <v>2.9849999999999999</v>
      </c>
      <c r="N70" t="str">
        <f>IF(ISERROR(VLOOKUP(I70,coffee_types!$A$1:$B$5,2,FALSE)),"",VLOOKUP(I70,coffee_types!$A$1:$B$5,2,FALSE))</f>
        <v>Robusta</v>
      </c>
      <c r="O70" t="str">
        <f t="shared" si="3"/>
        <v>Medium</v>
      </c>
      <c r="P70" t="str">
        <f>_xlfn.XLOOKUP(Orders[[#This Row],[Customer ID]],customers!$A:$A,customers!$I:$I,,0)</f>
        <v>No</v>
      </c>
    </row>
    <row r="71" spans="1:16" x14ac:dyDescent="0.35">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2"/>
        <v>59.699999999999996</v>
      </c>
      <c r="N71" t="str">
        <f>IF(ISERROR(VLOOKUP(I71,coffee_types!$A$1:$B$5,2,FALSE)),"",VLOOKUP(I71,coffee_types!$A$1:$B$5,2,FALSE))</f>
        <v>Robusta</v>
      </c>
      <c r="O71" t="str">
        <f t="shared" si="3"/>
        <v>Medium</v>
      </c>
      <c r="P71" t="str">
        <f>_xlfn.XLOOKUP(Orders[[#This Row],[Customer ID]],customers!$A:$A,customers!$I:$I,,0)</f>
        <v>Yes</v>
      </c>
    </row>
    <row r="72" spans="1:16" x14ac:dyDescent="0.35">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2"/>
        <v>136.61999999999998</v>
      </c>
      <c r="N72" t="str">
        <f>IF(ISERROR(VLOOKUP(I72,coffee_types!$A$1:$B$5,2,FALSE)),"",VLOOKUP(I72,coffee_types!$A$1:$B$5,2,FALSE))</f>
        <v>Excelsa</v>
      </c>
      <c r="O72" t="str">
        <f t="shared" si="3"/>
        <v>Light</v>
      </c>
      <c r="P72" t="str">
        <f>_xlfn.XLOOKUP(Orders[[#This Row],[Customer ID]],customers!$A:$A,customers!$I:$I,,0)</f>
        <v>No</v>
      </c>
    </row>
    <row r="73" spans="1:16" x14ac:dyDescent="0.35">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2"/>
        <v>9.51</v>
      </c>
      <c r="N73" t="str">
        <f>IF(ISERROR(VLOOKUP(I73,coffee_types!$A$1:$B$5,2,FALSE)),"",VLOOKUP(I73,coffee_types!$A$1:$B$5,2,FALSE))</f>
        <v>Liberica</v>
      </c>
      <c r="O73" t="str">
        <f t="shared" si="3"/>
        <v>Light</v>
      </c>
      <c r="P73" t="str">
        <f>_xlfn.XLOOKUP(Orders[[#This Row],[Customer ID]],customers!$A:$A,customers!$I:$I,,0)</f>
        <v>No</v>
      </c>
    </row>
    <row r="74" spans="1:16" x14ac:dyDescent="0.35">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_xlfn.XLOOKUP(C74,customers!$A$1:$A$1001,customers!$G$1:$G$1001,,0)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2"/>
        <v>77.624999999999986</v>
      </c>
      <c r="N74" t="str">
        <f>IF(ISERROR(VLOOKUP(I74,coffee_types!$A$1:$B$5,2,FALSE)),"",VLOOKUP(I74,coffee_types!$A$1:$B$5,2,FALSE))</f>
        <v>Arabica</v>
      </c>
      <c r="O74" t="str">
        <f t="shared" si="3"/>
        <v>Medium</v>
      </c>
      <c r="P74" t="str">
        <f>_xlfn.XLOOKUP(Orders[[#This Row],[Customer ID]],customers!$A:$A,customers!$I:$I,,0)</f>
        <v>No</v>
      </c>
    </row>
    <row r="75" spans="1:16" x14ac:dyDescent="0.35">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_xlfn.XLOOKUP(C75,customers!$A$1:$A$1001,customers!$G$1:$G$1001,,0)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2"/>
        <v>21.825000000000003</v>
      </c>
      <c r="N75" t="str">
        <f>IF(ISERROR(VLOOKUP(I75,coffee_types!$A$1:$B$5,2,FALSE)),"",VLOOKUP(I75,coffee_types!$A$1:$B$5,2,FALSE))</f>
        <v>Liberica</v>
      </c>
      <c r="O75" t="str">
        <f t="shared" si="3"/>
        <v>Medium</v>
      </c>
      <c r="P75" t="str">
        <f>_xlfn.XLOOKUP(Orders[[#This Row],[Customer ID]],customers!$A:$A,customers!$I:$I,,0)</f>
        <v>Yes</v>
      </c>
    </row>
    <row r="76" spans="1:16" x14ac:dyDescent="0.35">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2"/>
        <v>17.82</v>
      </c>
      <c r="N76" t="str">
        <f>IF(ISERROR(VLOOKUP(I76,coffee_types!$A$1:$B$5,2,FALSE)),"",VLOOKUP(I76,coffee_types!$A$1:$B$5,2,FALSE))</f>
        <v>Excelsa</v>
      </c>
      <c r="O76" t="str">
        <f t="shared" si="3"/>
        <v>Light</v>
      </c>
      <c r="P76" t="str">
        <f>_xlfn.XLOOKUP(Orders[[#This Row],[Customer ID]],customers!$A:$A,customers!$I:$I,,0)</f>
        <v>Yes</v>
      </c>
    </row>
    <row r="77" spans="1:16" x14ac:dyDescent="0.35">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2"/>
        <v>53.699999999999996</v>
      </c>
      <c r="N77" t="str">
        <f>IF(ISERROR(VLOOKUP(I77,coffee_types!$A$1:$B$5,2,FALSE)),"",VLOOKUP(I77,coffee_types!$A$1:$B$5,2,FALSE))</f>
        <v>Robusta</v>
      </c>
      <c r="O77" t="str">
        <f t="shared" si="3"/>
        <v>Dark</v>
      </c>
      <c r="P77" t="str">
        <f>_xlfn.XLOOKUP(Orders[[#This Row],[Customer ID]],customers!$A:$A,customers!$I:$I,,0)</f>
        <v>Yes</v>
      </c>
    </row>
    <row r="78" spans="1:16" x14ac:dyDescent="0.35">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_xlfn.XLOOKUP(C78,customers!$A$1:$A$1001,customers!$G$1:$G$1001,,0)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2"/>
        <v>3.5849999999999995</v>
      </c>
      <c r="N78" t="str">
        <f>IF(ISERROR(VLOOKUP(I78,coffee_types!$A$1:$B$5,2,FALSE)),"",VLOOKUP(I78,coffee_types!$A$1:$B$5,2,FALSE))</f>
        <v>Robusta</v>
      </c>
      <c r="O78" t="str">
        <f t="shared" si="3"/>
        <v>Light</v>
      </c>
      <c r="P78" t="str">
        <f>_xlfn.XLOOKUP(Orders[[#This Row],[Customer ID]],customers!$A:$A,customers!$I:$I,,0)</f>
        <v>Yes</v>
      </c>
    </row>
    <row r="79" spans="1:16" x14ac:dyDescent="0.35">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2"/>
        <v>7.29</v>
      </c>
      <c r="N79" t="str">
        <f>IF(ISERROR(VLOOKUP(I79,coffee_types!$A$1:$B$5,2,FALSE)),"",VLOOKUP(I79,coffee_types!$A$1:$B$5,2,FALSE))</f>
        <v>Excelsa</v>
      </c>
      <c r="O79" t="str">
        <f t="shared" si="3"/>
        <v>Dark</v>
      </c>
      <c r="P79" t="str">
        <f>_xlfn.XLOOKUP(Orders[[#This Row],[Customer ID]],customers!$A:$A,customers!$I:$I,,0)</f>
        <v>No</v>
      </c>
    </row>
    <row r="80" spans="1:16" x14ac:dyDescent="0.35">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2"/>
        <v>40.5</v>
      </c>
      <c r="N80" t="str">
        <f>IF(ISERROR(VLOOKUP(I80,coffee_types!$A$1:$B$5,2,FALSE)),"",VLOOKUP(I80,coffee_types!$A$1:$B$5,2,FALSE))</f>
        <v>Arabica</v>
      </c>
      <c r="O80" t="str">
        <f t="shared" si="3"/>
        <v>Medium</v>
      </c>
      <c r="P80" t="str">
        <f>_xlfn.XLOOKUP(Orders[[#This Row],[Customer ID]],customers!$A:$A,customers!$I:$I,,0)</f>
        <v>Yes</v>
      </c>
    </row>
    <row r="81" spans="1:16" x14ac:dyDescent="0.35">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2"/>
        <v>47.8</v>
      </c>
      <c r="N81" t="str">
        <f>IF(ISERROR(VLOOKUP(I81,coffee_types!$A$1:$B$5,2,FALSE)),"",VLOOKUP(I81,coffee_types!$A$1:$B$5,2,FALSE))</f>
        <v>Robusta</v>
      </c>
      <c r="O81" t="str">
        <f t="shared" si="3"/>
        <v>Light</v>
      </c>
      <c r="P81" t="str">
        <f>_xlfn.XLOOKUP(Orders[[#This Row],[Customer ID]],customers!$A:$A,customers!$I:$I,,0)</f>
        <v>No</v>
      </c>
    </row>
    <row r="82" spans="1:16" x14ac:dyDescent="0.35">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2"/>
        <v>38.849999999999994</v>
      </c>
      <c r="N82" t="str">
        <f>IF(ISERROR(VLOOKUP(I82,coffee_types!$A$1:$B$5,2,FALSE)),"",VLOOKUP(I82,coffee_types!$A$1:$B$5,2,FALSE))</f>
        <v>Arabica</v>
      </c>
      <c r="O82" t="str">
        <f t="shared" si="3"/>
        <v>Light</v>
      </c>
      <c r="P82" t="str">
        <f>_xlfn.XLOOKUP(Orders[[#This Row],[Customer ID]],customers!$A:$A,customers!$I:$I,,0)</f>
        <v>Yes</v>
      </c>
    </row>
    <row r="83" spans="1:16" x14ac:dyDescent="0.35">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2"/>
        <v>109.36499999999999</v>
      </c>
      <c r="N83" t="str">
        <f>IF(ISERROR(VLOOKUP(I83,coffee_types!$A$1:$B$5,2,FALSE)),"",VLOOKUP(I83,coffee_types!$A$1:$B$5,2,FALSE))</f>
        <v>Liberica</v>
      </c>
      <c r="O83" t="str">
        <f t="shared" si="3"/>
        <v>Light</v>
      </c>
      <c r="P83" t="str">
        <f>_xlfn.XLOOKUP(Orders[[#This Row],[Customer ID]],customers!$A:$A,customers!$I:$I,,0)</f>
        <v>Yes</v>
      </c>
    </row>
    <row r="84" spans="1:16" x14ac:dyDescent="0.35">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2"/>
        <v>100.39499999999998</v>
      </c>
      <c r="N84" t="str">
        <f>IF(ISERROR(VLOOKUP(I84,coffee_types!$A$1:$B$5,2,FALSE)),"",VLOOKUP(I84,coffee_types!$A$1:$B$5,2,FALSE))</f>
        <v>Liberica</v>
      </c>
      <c r="O84" t="str">
        <f t="shared" si="3"/>
        <v>Medium</v>
      </c>
      <c r="P84" t="str">
        <f>_xlfn.XLOOKUP(Orders[[#This Row],[Customer ID]],customers!$A:$A,customers!$I:$I,,0)</f>
        <v>Yes</v>
      </c>
    </row>
    <row r="85" spans="1:16" x14ac:dyDescent="0.35">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_xlfn.XLOOKUP(C85,customers!$A$1:$A$1001,customers!$G$1:$G$1001,,0)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2"/>
        <v>82.339999999999989</v>
      </c>
      <c r="N85" t="str">
        <f>IF(ISERROR(VLOOKUP(I85,coffee_types!$A$1:$B$5,2,FALSE)),"",VLOOKUP(I85,coffee_types!$A$1:$B$5,2,FALSE))</f>
        <v>Robusta</v>
      </c>
      <c r="O85" t="str">
        <f t="shared" si="3"/>
        <v>Dark</v>
      </c>
      <c r="P85" t="str">
        <f>_xlfn.XLOOKUP(Orders[[#This Row],[Customer ID]],customers!$A:$A,customers!$I:$I,,0)</f>
        <v>Yes</v>
      </c>
    </row>
    <row r="86" spans="1:16" x14ac:dyDescent="0.35">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2"/>
        <v>9.51</v>
      </c>
      <c r="N86" t="str">
        <f>IF(ISERROR(VLOOKUP(I86,coffee_types!$A$1:$B$5,2,FALSE)),"",VLOOKUP(I86,coffee_types!$A$1:$B$5,2,FALSE))</f>
        <v>Liberica</v>
      </c>
      <c r="O86" t="str">
        <f t="shared" si="3"/>
        <v>Light</v>
      </c>
      <c r="P86" t="str">
        <f>_xlfn.XLOOKUP(Orders[[#This Row],[Customer ID]],customers!$A:$A,customers!$I:$I,,0)</f>
        <v>No</v>
      </c>
    </row>
    <row r="87" spans="1:16" x14ac:dyDescent="0.35">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2"/>
        <v>89.35499999999999</v>
      </c>
      <c r="N87" t="str">
        <f>IF(ISERROR(VLOOKUP(I87,coffee_types!$A$1:$B$5,2,FALSE)),"",VLOOKUP(I87,coffee_types!$A$1:$B$5,2,FALSE))</f>
        <v>Arabica</v>
      </c>
      <c r="O87" t="str">
        <f t="shared" si="3"/>
        <v>Light</v>
      </c>
      <c r="P87" t="str">
        <f>_xlfn.XLOOKUP(Orders[[#This Row],[Customer ID]],customers!$A:$A,customers!$I:$I,,0)</f>
        <v>No</v>
      </c>
    </row>
    <row r="88" spans="1:16" x14ac:dyDescent="0.35">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2"/>
        <v>11.94</v>
      </c>
      <c r="N88" t="str">
        <f>IF(ISERROR(VLOOKUP(I88,coffee_types!$A$1:$B$5,2,FALSE)),"",VLOOKUP(I88,coffee_types!$A$1:$B$5,2,FALSE))</f>
        <v>Arabica</v>
      </c>
      <c r="O88" t="str">
        <f t="shared" si="3"/>
        <v>Dark</v>
      </c>
      <c r="P88" t="str">
        <f>_xlfn.XLOOKUP(Orders[[#This Row],[Customer ID]],customers!$A:$A,customers!$I:$I,,0)</f>
        <v>No</v>
      </c>
    </row>
    <row r="89" spans="1:16" x14ac:dyDescent="0.35">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2"/>
        <v>33.75</v>
      </c>
      <c r="N89" t="str">
        <f>IF(ISERROR(VLOOKUP(I89,coffee_types!$A$1:$B$5,2,FALSE)),"",VLOOKUP(I89,coffee_types!$A$1:$B$5,2,FALSE))</f>
        <v>Arabica</v>
      </c>
      <c r="O89" t="str">
        <f t="shared" si="3"/>
        <v>Medium</v>
      </c>
      <c r="P89" t="str">
        <f>_xlfn.XLOOKUP(Orders[[#This Row],[Customer ID]],customers!$A:$A,customers!$I:$I,,0)</f>
        <v>No</v>
      </c>
    </row>
    <row r="90" spans="1:16" x14ac:dyDescent="0.35">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2"/>
        <v>35.849999999999994</v>
      </c>
      <c r="N90" t="str">
        <f>IF(ISERROR(VLOOKUP(I90,coffee_types!$A$1:$B$5,2,FALSE)),"",VLOOKUP(I90,coffee_types!$A$1:$B$5,2,FALSE))</f>
        <v>Robusta</v>
      </c>
      <c r="O90" t="str">
        <f t="shared" si="3"/>
        <v>Light</v>
      </c>
      <c r="P90" t="str">
        <f>_xlfn.XLOOKUP(Orders[[#This Row],[Customer ID]],customers!$A:$A,customers!$I:$I,,0)</f>
        <v>No</v>
      </c>
    </row>
    <row r="91" spans="1:16" x14ac:dyDescent="0.35">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2"/>
        <v>77.699999999999989</v>
      </c>
      <c r="N91" t="str">
        <f>IF(ISERROR(VLOOKUP(I91,coffee_types!$A$1:$B$5,2,FALSE)),"",VLOOKUP(I91,coffee_types!$A$1:$B$5,2,FALSE))</f>
        <v>Arabica</v>
      </c>
      <c r="O91" t="str">
        <f t="shared" si="3"/>
        <v>Light</v>
      </c>
      <c r="P91" t="str">
        <f>_xlfn.XLOOKUP(Orders[[#This Row],[Customer ID]],customers!$A:$A,customers!$I:$I,,0)</f>
        <v>No</v>
      </c>
    </row>
    <row r="92" spans="1:16" x14ac:dyDescent="0.35">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_xlfn.XLOOKUP(C92,customers!$A$1:$A$1001,customers!$G$1:$G$1001,,0)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2"/>
        <v>51.8</v>
      </c>
      <c r="N92" t="str">
        <f>IF(ISERROR(VLOOKUP(I92,coffee_types!$A$1:$B$5,2,FALSE)),"",VLOOKUP(I92,coffee_types!$A$1:$B$5,2,FALSE))</f>
        <v>Arabica</v>
      </c>
      <c r="O92" t="str">
        <f t="shared" si="3"/>
        <v>Light</v>
      </c>
      <c r="P92" t="str">
        <f>_xlfn.XLOOKUP(Orders[[#This Row],[Customer ID]],customers!$A:$A,customers!$I:$I,,0)</f>
        <v>Yes</v>
      </c>
    </row>
    <row r="93" spans="1:16" x14ac:dyDescent="0.35">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2"/>
        <v>103.49999999999999</v>
      </c>
      <c r="N93" t="str">
        <f>IF(ISERROR(VLOOKUP(I93,coffee_types!$A$1:$B$5,2,FALSE)),"",VLOOKUP(I93,coffee_types!$A$1:$B$5,2,FALSE))</f>
        <v>Arabica</v>
      </c>
      <c r="O93" t="str">
        <f t="shared" si="3"/>
        <v>Medium</v>
      </c>
      <c r="P93" t="str">
        <f>_xlfn.XLOOKUP(Orders[[#This Row],[Customer ID]],customers!$A:$A,customers!$I:$I,,0)</f>
        <v>No</v>
      </c>
    </row>
    <row r="94" spans="1:16" x14ac:dyDescent="0.35">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_xlfn.XLOOKUP(C94,customers!$A$1:$A$1001,customers!$G$1:$G$1001,,0)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2"/>
        <v>44.55</v>
      </c>
      <c r="N94" t="str">
        <f>IF(ISERROR(VLOOKUP(I94,coffee_types!$A$1:$B$5,2,FALSE)),"",VLOOKUP(I94,coffee_types!$A$1:$B$5,2,FALSE))</f>
        <v>Excelsa</v>
      </c>
      <c r="O94" t="str">
        <f t="shared" si="3"/>
        <v>Light</v>
      </c>
      <c r="P94" t="str">
        <f>_xlfn.XLOOKUP(Orders[[#This Row],[Customer ID]],customers!$A:$A,customers!$I:$I,,0)</f>
        <v>Yes</v>
      </c>
    </row>
    <row r="95" spans="1:16" x14ac:dyDescent="0.35">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2"/>
        <v>35.64</v>
      </c>
      <c r="N95" t="str">
        <f>IF(ISERROR(VLOOKUP(I95,coffee_types!$A$1:$B$5,2,FALSE)),"",VLOOKUP(I95,coffee_types!$A$1:$B$5,2,FALSE))</f>
        <v>Excelsa</v>
      </c>
      <c r="O95" t="str">
        <f t="shared" si="3"/>
        <v>Light</v>
      </c>
      <c r="P95" t="str">
        <f>_xlfn.XLOOKUP(Orders[[#This Row],[Customer ID]],customers!$A:$A,customers!$I:$I,,0)</f>
        <v>Yes</v>
      </c>
    </row>
    <row r="96" spans="1:16" x14ac:dyDescent="0.35">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_xlfn.XLOOKUP(C96,customers!$A$1:$A$1001,customers!$G$1:$G$1001,,0)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2"/>
        <v>17.91</v>
      </c>
      <c r="N96" t="str">
        <f>IF(ISERROR(VLOOKUP(I96,coffee_types!$A$1:$B$5,2,FALSE)),"",VLOOKUP(I96,coffee_types!$A$1:$B$5,2,FALSE))</f>
        <v>Arabica</v>
      </c>
      <c r="O96" t="str">
        <f t="shared" si="3"/>
        <v>Dark</v>
      </c>
      <c r="P96" t="str">
        <f>_xlfn.XLOOKUP(Orders[[#This Row],[Customer ID]],customers!$A:$A,customers!$I:$I,,0)</f>
        <v>Yes</v>
      </c>
    </row>
    <row r="97" spans="1:16" x14ac:dyDescent="0.35">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2"/>
        <v>155.24999999999997</v>
      </c>
      <c r="N97" t="str">
        <f>IF(ISERROR(VLOOKUP(I97,coffee_types!$A$1:$B$5,2,FALSE)),"",VLOOKUP(I97,coffee_types!$A$1:$B$5,2,FALSE))</f>
        <v>Arabica</v>
      </c>
      <c r="O97" t="str">
        <f t="shared" si="3"/>
        <v>Medium</v>
      </c>
      <c r="P97" t="str">
        <f>_xlfn.XLOOKUP(Orders[[#This Row],[Customer ID]],customers!$A:$A,customers!$I:$I,,0)</f>
        <v>No</v>
      </c>
    </row>
    <row r="98" spans="1:16" x14ac:dyDescent="0.35">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2"/>
        <v>5.97</v>
      </c>
      <c r="N98" t="str">
        <f>IF(ISERROR(VLOOKUP(I98,coffee_types!$A$1:$B$5,2,FALSE)),"",VLOOKUP(I98,coffee_types!$A$1:$B$5,2,FALSE))</f>
        <v>Arabica</v>
      </c>
      <c r="O98" t="str">
        <f t="shared" si="3"/>
        <v>Dark</v>
      </c>
      <c r="P98" t="str">
        <f>_xlfn.XLOOKUP(Orders[[#This Row],[Customer ID]],customers!$A:$A,customers!$I:$I,,0)</f>
        <v>No</v>
      </c>
    </row>
    <row r="99" spans="1:16" x14ac:dyDescent="0.35">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2"/>
        <v>13.5</v>
      </c>
      <c r="N99" t="str">
        <f>IF(ISERROR(VLOOKUP(I99,coffee_types!$A$1:$B$5,2,FALSE)),"",VLOOKUP(I99,coffee_types!$A$1:$B$5,2,FALSE))</f>
        <v>Arabica</v>
      </c>
      <c r="O99" t="str">
        <f t="shared" si="3"/>
        <v>Medium</v>
      </c>
      <c r="P99" t="str">
        <f>_xlfn.XLOOKUP(Orders[[#This Row],[Customer ID]],customers!$A:$A,customers!$I:$I,,0)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_xlfn.XLOOKUP(C100,customers!$A$1:$A$1001,customers!$G$1:$G$1001,,0)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2"/>
        <v>2.9849999999999999</v>
      </c>
      <c r="N100" t="str">
        <f>IF(ISERROR(VLOOKUP(I100,coffee_types!$A$1:$B$5,2,FALSE)),"",VLOOKUP(I100,coffee_types!$A$1:$B$5,2,FALSE))</f>
        <v>Arabica</v>
      </c>
      <c r="O100" t="str">
        <f t="shared" si="3"/>
        <v>Dark</v>
      </c>
      <c r="P100" t="str">
        <f>_xlfn.XLOOKUP(Orders[[#This Row],[Customer ID]],customers!$A:$A,customers!$I:$I,,0)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2"/>
        <v>13.095000000000001</v>
      </c>
      <c r="N101" t="str">
        <f>IF(ISERROR(VLOOKUP(I101,coffee_types!$A$1:$B$5,2,FALSE)),"",VLOOKUP(I101,coffee_types!$A$1:$B$5,2,FALSE))</f>
        <v>Liberica</v>
      </c>
      <c r="O101" t="str">
        <f t="shared" si="3"/>
        <v>Medium</v>
      </c>
      <c r="P101" t="str">
        <f>_xlfn.XLOOKUP(Orders[[#This Row],[Customer ID]],customers!$A:$A,customers!$I:$I,,0)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2"/>
        <v>7.77</v>
      </c>
      <c r="N102" t="str">
        <f>IF(ISERROR(VLOOKUP(I102,coffee_types!$A$1:$B$5,2,FALSE)),"",VLOOKUP(I102,coffee_types!$A$1:$B$5,2,FALSE))</f>
        <v>Arabica</v>
      </c>
      <c r="O102" t="str">
        <f t="shared" si="3"/>
        <v>Light</v>
      </c>
      <c r="P102" t="str">
        <f>_xlfn.XLOOKUP(Orders[[#This Row],[Customer ID]],customers!$A:$A,customers!$I:$I,,0)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2"/>
        <v>148.92499999999998</v>
      </c>
      <c r="N103" t="str">
        <f>IF(ISERROR(VLOOKUP(I103,coffee_types!$A$1:$B$5,2,FALSE)),"",VLOOKUP(I103,coffee_types!$A$1:$B$5,2,FALSE))</f>
        <v>Liberica</v>
      </c>
      <c r="O103" t="str">
        <f t="shared" si="3"/>
        <v>Dark</v>
      </c>
      <c r="P103" t="str">
        <f>_xlfn.XLOOKUP(Orders[[#This Row],[Customer ID]],customers!$A:$A,customers!$I:$I,,0)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2"/>
        <v>38.849999999999994</v>
      </c>
      <c r="N104" t="str">
        <f>IF(ISERROR(VLOOKUP(I104,coffee_types!$A$1:$B$5,2,FALSE)),"",VLOOKUP(I104,coffee_types!$A$1:$B$5,2,FALSE))</f>
        <v>Liberica</v>
      </c>
      <c r="O104" t="str">
        <f t="shared" si="3"/>
        <v>Dark</v>
      </c>
      <c r="P104" t="str">
        <f>_xlfn.XLOOKUP(Orders[[#This Row],[Customer ID]],customers!$A:$A,customers!$I:$I,,0)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2"/>
        <v>11.94</v>
      </c>
      <c r="N105" t="str">
        <f>IF(ISERROR(VLOOKUP(I105,coffee_types!$A$1:$B$5,2,FALSE)),"",VLOOKUP(I105,coffee_types!$A$1:$B$5,2,FALSE))</f>
        <v>Robusta</v>
      </c>
      <c r="O105" t="str">
        <f t="shared" si="3"/>
        <v>Medium</v>
      </c>
      <c r="P105" t="str">
        <f>_xlfn.XLOOKUP(Orders[[#This Row],[Customer ID]],customers!$A:$A,customers!$I:$I,,0)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2"/>
        <v>87.300000000000011</v>
      </c>
      <c r="N106" t="str">
        <f>IF(ISERROR(VLOOKUP(I106,coffee_types!$A$1:$B$5,2,FALSE)),"",VLOOKUP(I106,coffee_types!$A$1:$B$5,2,FALSE))</f>
        <v>Liberica</v>
      </c>
      <c r="O106" t="str">
        <f t="shared" si="3"/>
        <v>Medium</v>
      </c>
      <c r="P106" t="str">
        <f>_xlfn.XLOOKUP(Orders[[#This Row],[Customer ID]],customers!$A:$A,customers!$I:$I,,0)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2"/>
        <v>40.5</v>
      </c>
      <c r="N107" t="str">
        <f>IF(ISERROR(VLOOKUP(I107,coffee_types!$A$1:$B$5,2,FALSE)),"",VLOOKUP(I107,coffee_types!$A$1:$B$5,2,FALSE))</f>
        <v>Arabica</v>
      </c>
      <c r="O107" t="str">
        <f t="shared" si="3"/>
        <v>Medium</v>
      </c>
      <c r="P107" t="str">
        <f>_xlfn.XLOOKUP(Orders[[#This Row],[Customer ID]],customers!$A:$A,customers!$I:$I,,0)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2"/>
        <v>24.3</v>
      </c>
      <c r="N108" t="str">
        <f>IF(ISERROR(VLOOKUP(I108,coffee_types!$A$1:$B$5,2,FALSE)),"",VLOOKUP(I108,coffee_types!$A$1:$B$5,2,FALSE))</f>
        <v>Excelsa</v>
      </c>
      <c r="O108" t="str">
        <f t="shared" si="3"/>
        <v>Dark</v>
      </c>
      <c r="P108" t="str">
        <f>_xlfn.XLOOKUP(Orders[[#This Row],[Customer ID]],customers!$A:$A,customers!$I:$I,,0)</f>
        <v>No</v>
      </c>
    </row>
    <row r="109" spans="1:16" x14ac:dyDescent="0.35">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2"/>
        <v>17.91</v>
      </c>
      <c r="N109" t="str">
        <f>IF(ISERROR(VLOOKUP(I109,coffee_types!$A$1:$B$5,2,FALSE)),"",VLOOKUP(I109,coffee_types!$A$1:$B$5,2,FALSE))</f>
        <v>Robusta</v>
      </c>
      <c r="O109" t="str">
        <f t="shared" si="3"/>
        <v>Medium</v>
      </c>
      <c r="P109" t="str">
        <f>_xlfn.XLOOKUP(Orders[[#This Row],[Customer ID]],customers!$A:$A,customers!$I:$I,,0)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2"/>
        <v>27</v>
      </c>
      <c r="N110" t="str">
        <f>IF(ISERROR(VLOOKUP(I110,coffee_types!$A$1:$B$5,2,FALSE)),"",VLOOKUP(I110,coffee_types!$A$1:$B$5,2,FALSE))</f>
        <v>Arabica</v>
      </c>
      <c r="O110" t="str">
        <f t="shared" si="3"/>
        <v>Medium</v>
      </c>
      <c r="P110" t="str">
        <f>_xlfn.XLOOKUP(Orders[[#This Row],[Customer ID]],customers!$A:$A,customers!$I:$I,,0)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2"/>
        <v>7.77</v>
      </c>
      <c r="N111" t="str">
        <f>IF(ISERROR(VLOOKUP(I111,coffee_types!$A$1:$B$5,2,FALSE)),"",VLOOKUP(I111,coffee_types!$A$1:$B$5,2,FALSE))</f>
        <v>Liberica</v>
      </c>
      <c r="O111" t="str">
        <f t="shared" si="3"/>
        <v>Dark</v>
      </c>
      <c r="P111" t="str">
        <f>_xlfn.XLOOKUP(Orders[[#This Row],[Customer ID]],customers!$A:$A,customers!$I:$I,,0)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2"/>
        <v>13.365</v>
      </c>
      <c r="N112" t="str">
        <f>IF(ISERROR(VLOOKUP(I112,coffee_types!$A$1:$B$5,2,FALSE)),"",VLOOKUP(I112,coffee_types!$A$1:$B$5,2,FALSE))</f>
        <v>Excelsa</v>
      </c>
      <c r="O112" t="str">
        <f t="shared" si="3"/>
        <v>Light</v>
      </c>
      <c r="P112" t="str">
        <f>_xlfn.XLOOKUP(Orders[[#This Row],[Customer ID]],customers!$A:$A,customers!$I:$I,,0)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2"/>
        <v>26.849999999999994</v>
      </c>
      <c r="N113" t="str">
        <f>IF(ISERROR(VLOOKUP(I113,coffee_types!$A$1:$B$5,2,FALSE)),"",VLOOKUP(I113,coffee_types!$A$1:$B$5,2,FALSE))</f>
        <v>Robusta</v>
      </c>
      <c r="O113" t="str">
        <f t="shared" si="3"/>
        <v>Dark</v>
      </c>
      <c r="P113" t="str">
        <f>_xlfn.XLOOKUP(Orders[[#This Row],[Customer ID]],customers!$A:$A,customers!$I:$I,,0)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2"/>
        <v>11.25</v>
      </c>
      <c r="N114" t="str">
        <f>IF(ISERROR(VLOOKUP(I114,coffee_types!$A$1:$B$5,2,FALSE)),"",VLOOKUP(I114,coffee_types!$A$1:$B$5,2,FALSE))</f>
        <v>Arabica</v>
      </c>
      <c r="O114" t="str">
        <f t="shared" si="3"/>
        <v>Medium</v>
      </c>
      <c r="P114" t="str">
        <f>_xlfn.XLOOKUP(Orders[[#This Row],[Customer ID]],customers!$A:$A,customers!$I:$I,,0)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2"/>
        <v>14.55</v>
      </c>
      <c r="N115" t="str">
        <f>IF(ISERROR(VLOOKUP(I115,coffee_types!$A$1:$B$5,2,FALSE)),"",VLOOKUP(I115,coffee_types!$A$1:$B$5,2,FALSE))</f>
        <v>Liberica</v>
      </c>
      <c r="O115" t="str">
        <f t="shared" si="3"/>
        <v>Medium</v>
      </c>
      <c r="P115" t="str">
        <f>_xlfn.XLOOKUP(Orders[[#This Row],[Customer ID]],customers!$A:$A,customers!$I:$I,,0)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2"/>
        <v>14.339999999999998</v>
      </c>
      <c r="N116" t="str">
        <f>IF(ISERROR(VLOOKUP(I116,coffee_types!$A$1:$B$5,2,FALSE)),"",VLOOKUP(I116,coffee_types!$A$1:$B$5,2,FALSE))</f>
        <v>Robusta</v>
      </c>
      <c r="O116" t="str">
        <f t="shared" si="3"/>
        <v>Light</v>
      </c>
      <c r="P116" t="str">
        <f>_xlfn.XLOOKUP(Orders[[#This Row],[Customer ID]],customers!$A:$A,customers!$I:$I,,0)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2"/>
        <v>15.85</v>
      </c>
      <c r="N117" t="str">
        <f>IF(ISERROR(VLOOKUP(I117,coffee_types!$A$1:$B$5,2,FALSE)),"",VLOOKUP(I117,coffee_types!$A$1:$B$5,2,FALSE))</f>
        <v>Liberica</v>
      </c>
      <c r="O117" t="str">
        <f t="shared" si="3"/>
        <v>Light</v>
      </c>
      <c r="P117" t="str">
        <f>_xlfn.XLOOKUP(Orders[[#This Row],[Customer ID]],customers!$A:$A,customers!$I:$I,,0)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2"/>
        <v>19.02</v>
      </c>
      <c r="N118" t="str">
        <f>IF(ISERROR(VLOOKUP(I118,coffee_types!$A$1:$B$5,2,FALSE)),"",VLOOKUP(I118,coffee_types!$A$1:$B$5,2,FALSE))</f>
        <v>Liberica</v>
      </c>
      <c r="O118" t="str">
        <f t="shared" si="3"/>
        <v>Light</v>
      </c>
      <c r="P118" t="str">
        <f>_xlfn.XLOOKUP(Orders[[#This Row],[Customer ID]],customers!$A:$A,customers!$I:$I,,0)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2"/>
        <v>38.04</v>
      </c>
      <c r="N119" t="str">
        <f>IF(ISERROR(VLOOKUP(I119,coffee_types!$A$1:$B$5,2,FALSE)),"",VLOOKUP(I119,coffee_types!$A$1:$B$5,2,FALSE))</f>
        <v>Liberica</v>
      </c>
      <c r="O119" t="str">
        <f t="shared" si="3"/>
        <v>Light</v>
      </c>
      <c r="P119" t="str">
        <f>_xlfn.XLOOKUP(Orders[[#This Row],[Customer ID]],customers!$A:$A,customers!$I:$I,,0)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2"/>
        <v>21.87</v>
      </c>
      <c r="N120" t="str">
        <f>IF(ISERROR(VLOOKUP(I120,coffee_types!$A$1:$B$5,2,FALSE)),"",VLOOKUP(I120,coffee_types!$A$1:$B$5,2,FALSE))</f>
        <v>Excelsa</v>
      </c>
      <c r="O120" t="str">
        <f t="shared" si="3"/>
        <v>Dark</v>
      </c>
      <c r="P120" t="str">
        <f>_xlfn.XLOOKUP(Orders[[#This Row],[Customer ID]],customers!$A:$A,customers!$I:$I,,0)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2"/>
        <v>4.125</v>
      </c>
      <c r="N121" t="str">
        <f>IF(ISERROR(VLOOKUP(I121,coffee_types!$A$1:$B$5,2,FALSE)),"",VLOOKUP(I121,coffee_types!$A$1:$B$5,2,FALSE))</f>
        <v>Excelsa</v>
      </c>
      <c r="O121" t="str">
        <f t="shared" si="3"/>
        <v>Medium</v>
      </c>
      <c r="P121" t="str">
        <f>_xlfn.XLOOKUP(Orders[[#This Row],[Customer ID]],customers!$A:$A,customers!$I:$I,,0)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2"/>
        <v>3.8849999999999998</v>
      </c>
      <c r="N122" t="str">
        <f>IF(ISERROR(VLOOKUP(I122,coffee_types!$A$1:$B$5,2,FALSE)),"",VLOOKUP(I122,coffee_types!$A$1:$B$5,2,FALSE))</f>
        <v>Arabica</v>
      </c>
      <c r="O122" t="str">
        <f t="shared" si="3"/>
        <v>Light</v>
      </c>
      <c r="P122" t="str">
        <f>_xlfn.XLOOKUP(Orders[[#This Row],[Customer ID]],customers!$A:$A,customers!$I:$I,,0)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2"/>
        <v>68.75</v>
      </c>
      <c r="N123" t="str">
        <f>IF(ISERROR(VLOOKUP(I123,coffee_types!$A$1:$B$5,2,FALSE)),"",VLOOKUP(I123,coffee_types!$A$1:$B$5,2,FALSE))</f>
        <v>Excelsa</v>
      </c>
      <c r="O123" t="str">
        <f t="shared" si="3"/>
        <v>Medium</v>
      </c>
      <c r="P123" t="str">
        <f>_xlfn.XLOOKUP(Orders[[#This Row],[Customer ID]],customers!$A:$A,customers!$I:$I,,0)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2"/>
        <v>23.88</v>
      </c>
      <c r="N124" t="str">
        <f>IF(ISERROR(VLOOKUP(I124,coffee_types!$A$1:$B$5,2,FALSE)),"",VLOOKUP(I124,coffee_types!$A$1:$B$5,2,FALSE))</f>
        <v>Arabica</v>
      </c>
      <c r="O124" t="str">
        <f t="shared" si="3"/>
        <v>Dark</v>
      </c>
      <c r="P124" t="str">
        <f>_xlfn.XLOOKUP(Orders[[#This Row],[Customer ID]],customers!$A:$A,customers!$I:$I,,0)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2"/>
        <v>145.82</v>
      </c>
      <c r="N125" t="str">
        <f>IF(ISERROR(VLOOKUP(I125,coffee_types!$A$1:$B$5,2,FALSE)),"",VLOOKUP(I125,coffee_types!$A$1:$B$5,2,FALSE))</f>
        <v>Liberica</v>
      </c>
      <c r="O125" t="str">
        <f t="shared" si="3"/>
        <v>Light</v>
      </c>
      <c r="P125" t="str">
        <f>_xlfn.XLOOKUP(Orders[[#This Row],[Customer ID]],customers!$A:$A,customers!$I:$I,,0)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2"/>
        <v>21.825000000000003</v>
      </c>
      <c r="N126" t="str">
        <f>IF(ISERROR(VLOOKUP(I126,coffee_types!$A$1:$B$5,2,FALSE)),"",VLOOKUP(I126,coffee_types!$A$1:$B$5,2,FALSE))</f>
        <v>Liberica</v>
      </c>
      <c r="O126" t="str">
        <f t="shared" si="3"/>
        <v>Medium</v>
      </c>
      <c r="P126" t="str">
        <f>_xlfn.XLOOKUP(Orders[[#This Row],[Customer ID]],customers!$A:$A,customers!$I:$I,,0)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2"/>
        <v>26.19</v>
      </c>
      <c r="N127" t="str">
        <f>IF(ISERROR(VLOOKUP(I127,coffee_types!$A$1:$B$5,2,FALSE)),"",VLOOKUP(I127,coffee_types!$A$1:$B$5,2,FALSE))</f>
        <v>Liberica</v>
      </c>
      <c r="O127" t="str">
        <f t="shared" si="3"/>
        <v>Medium</v>
      </c>
      <c r="P127" t="str">
        <f>_xlfn.XLOOKUP(Orders[[#This Row],[Customer ID]],customers!$A:$A,customers!$I:$I,,0)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2"/>
        <v>11.25</v>
      </c>
      <c r="N128" t="str">
        <f>IF(ISERROR(VLOOKUP(I128,coffee_types!$A$1:$B$5,2,FALSE)),"",VLOOKUP(I128,coffee_types!$A$1:$B$5,2,FALSE))</f>
        <v>Arabica</v>
      </c>
      <c r="O128" t="str">
        <f t="shared" si="3"/>
        <v>Medium</v>
      </c>
      <c r="P128" t="str">
        <f>_xlfn.XLOOKUP(Orders[[#This Row],[Customer ID]],customers!$A:$A,customers!$I:$I,,0)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2"/>
        <v>77.699999999999989</v>
      </c>
      <c r="N129" t="str">
        <f>IF(ISERROR(VLOOKUP(I129,coffee_types!$A$1:$B$5,2,FALSE)),"",VLOOKUP(I129,coffee_types!$A$1:$B$5,2,FALSE))</f>
        <v>Liberica</v>
      </c>
      <c r="O129" t="str">
        <f t="shared" si="3"/>
        <v>Dark</v>
      </c>
      <c r="P129" t="str">
        <f>_xlfn.XLOOKUP(Orders[[#This Row],[Customer ID]],customers!$A:$A,customers!$I:$I,,0)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2"/>
        <v>6.75</v>
      </c>
      <c r="N130" t="str">
        <f>IF(ISERROR(VLOOKUP(I130,coffee_types!$A$1:$B$5,2,FALSE)),"",VLOOKUP(I130,coffee_types!$A$1:$B$5,2,FALSE))</f>
        <v>Arabica</v>
      </c>
      <c r="O130" t="str">
        <f t="shared" si="3"/>
        <v>Medium</v>
      </c>
      <c r="P130" t="str">
        <f>_xlfn.XLOOKUP(Orders[[#This Row],[Customer ID]],customers!$A:$A,customers!$I:$I,,0)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4">L131*E131</f>
        <v>12.15</v>
      </c>
      <c r="N131" t="str">
        <f>IF(ISERROR(VLOOKUP(I131,coffee_types!$A$1:$B$5,2,FALSE)),"",VLOOKUP(I131,coffee_types!$A$1:$B$5,2,FALSE))</f>
        <v>Excelsa</v>
      </c>
      <c r="O131" t="str">
        <f t="shared" ref="O131:O194" si="5">IF(J131="M", "Medium", IF(J131="L", "Light",IF(J131="D","Dark","")))</f>
        <v>Dark</v>
      </c>
      <c r="P131" t="str">
        <f>_xlfn.XLOOKUP(Orders[[#This Row],[Customer ID]],customers!$A:$A,customers!$I:$I,,0)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_xlfn.XLOOKUP(C132,customers!$A$1:$A$1001,customers!$G$1:$G$1001,,0)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4"/>
        <v>148.92499999999998</v>
      </c>
      <c r="N132" t="str">
        <f>IF(ISERROR(VLOOKUP(I132,coffee_types!$A$1:$B$5,2,FALSE)),"",VLOOKUP(I132,coffee_types!$A$1:$B$5,2,FALSE))</f>
        <v>Arabica</v>
      </c>
      <c r="O132" t="str">
        <f t="shared" si="5"/>
        <v>Light</v>
      </c>
      <c r="P132" t="str">
        <f>_xlfn.XLOOKUP(Orders[[#This Row],[Customer ID]],customers!$A:$A,customers!$I:$I,,0)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4"/>
        <v>14.58</v>
      </c>
      <c r="N133" t="str">
        <f>IF(ISERROR(VLOOKUP(I133,coffee_types!$A$1:$B$5,2,FALSE)),"",VLOOKUP(I133,coffee_types!$A$1:$B$5,2,FALSE))</f>
        <v>Excelsa</v>
      </c>
      <c r="O133" t="str">
        <f t="shared" si="5"/>
        <v>Dark</v>
      </c>
      <c r="P133" t="str">
        <f>_xlfn.XLOOKUP(Orders[[#This Row],[Customer ID]],customers!$A:$A,customers!$I:$I,,0)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4"/>
        <v>148.92499999999998</v>
      </c>
      <c r="N134" t="str">
        <f>IF(ISERROR(VLOOKUP(I134,coffee_types!$A$1:$B$5,2,FALSE)),"",VLOOKUP(I134,coffee_types!$A$1:$B$5,2,FALSE))</f>
        <v>Arabica</v>
      </c>
      <c r="O134" t="str">
        <f t="shared" si="5"/>
        <v>Light</v>
      </c>
      <c r="P134" t="str">
        <f>_xlfn.XLOOKUP(Orders[[#This Row],[Customer ID]],customers!$A:$A,customers!$I:$I,,0)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4"/>
        <v>12.95</v>
      </c>
      <c r="N135" t="str">
        <f>IF(ISERROR(VLOOKUP(I135,coffee_types!$A$1:$B$5,2,FALSE)),"",VLOOKUP(I135,coffee_types!$A$1:$B$5,2,FALSE))</f>
        <v>Liberica</v>
      </c>
      <c r="O135" t="str">
        <f t="shared" si="5"/>
        <v>Dark</v>
      </c>
      <c r="P135" t="str">
        <f>_xlfn.XLOOKUP(Orders[[#This Row],[Customer ID]],customers!$A:$A,customers!$I:$I,,0)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4"/>
        <v>94.874999999999986</v>
      </c>
      <c r="N136" t="str">
        <f>IF(ISERROR(VLOOKUP(I136,coffee_types!$A$1:$B$5,2,FALSE)),"",VLOOKUP(I136,coffee_types!$A$1:$B$5,2,FALSE))</f>
        <v>Excelsa</v>
      </c>
      <c r="O136" t="str">
        <f t="shared" si="5"/>
        <v>Medium</v>
      </c>
      <c r="P136" t="str">
        <f>_xlfn.XLOOKUP(Orders[[#This Row],[Customer ID]],customers!$A:$A,customers!$I:$I,,0)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4"/>
        <v>38.849999999999994</v>
      </c>
      <c r="N137" t="str">
        <f>IF(ISERROR(VLOOKUP(I137,coffee_types!$A$1:$B$5,2,FALSE)),"",VLOOKUP(I137,coffee_types!$A$1:$B$5,2,FALSE))</f>
        <v>Arabica</v>
      </c>
      <c r="O137" t="str">
        <f t="shared" si="5"/>
        <v>Light</v>
      </c>
      <c r="P137" t="str">
        <f>_xlfn.XLOOKUP(Orders[[#This Row],[Customer ID]],customers!$A:$A,customers!$I:$I,,0)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4"/>
        <v>11.94</v>
      </c>
      <c r="N138" t="str">
        <f>IF(ISERROR(VLOOKUP(I138,coffee_types!$A$1:$B$5,2,FALSE)),"",VLOOKUP(I138,coffee_types!$A$1:$B$5,2,FALSE))</f>
        <v>Arabica</v>
      </c>
      <c r="O138" t="str">
        <f t="shared" si="5"/>
        <v>Dark</v>
      </c>
      <c r="P138" t="str">
        <f>_xlfn.XLOOKUP(Orders[[#This Row],[Customer ID]],customers!$A:$A,customers!$I:$I,,0)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_xlfn.XLOOKUP(C139,customers!$A$1:$A$1001,customers!$G$1:$G$1001,,0)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4"/>
        <v>102.46499999999997</v>
      </c>
      <c r="N139" t="str">
        <f>IF(ISERROR(VLOOKUP(I139,coffee_types!$A$1:$B$5,2,FALSE)),"",VLOOKUP(I139,coffee_types!$A$1:$B$5,2,FALSE))</f>
        <v>Excelsa</v>
      </c>
      <c r="O139" t="str">
        <f t="shared" si="5"/>
        <v>Light</v>
      </c>
      <c r="P139" t="str">
        <f>_xlfn.XLOOKUP(Orders[[#This Row],[Customer ID]],customers!$A:$A,customers!$I:$I,,0)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4"/>
        <v>48.6</v>
      </c>
      <c r="N140" t="str">
        <f>IF(ISERROR(VLOOKUP(I140,coffee_types!$A$1:$B$5,2,FALSE)),"",VLOOKUP(I140,coffee_types!$A$1:$B$5,2,FALSE))</f>
        <v>Excelsa</v>
      </c>
      <c r="O140" t="str">
        <f t="shared" si="5"/>
        <v>Dark</v>
      </c>
      <c r="P140" t="str">
        <f>_xlfn.XLOOKUP(Orders[[#This Row],[Customer ID]],customers!$A:$A,customers!$I:$I,,0)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4"/>
        <v>77.699999999999989</v>
      </c>
      <c r="N141" t="str">
        <f>IF(ISERROR(VLOOKUP(I141,coffee_types!$A$1:$B$5,2,FALSE)),"",VLOOKUP(I141,coffee_types!$A$1:$B$5,2,FALSE))</f>
        <v>Liberica</v>
      </c>
      <c r="O141" t="str">
        <f t="shared" si="5"/>
        <v>Dark</v>
      </c>
      <c r="P141" t="str">
        <f>_xlfn.XLOOKUP(Orders[[#This Row],[Customer ID]],customers!$A:$A,customers!$I:$I,,0)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4"/>
        <v>29.784999999999997</v>
      </c>
      <c r="N142" t="str">
        <f>IF(ISERROR(VLOOKUP(I142,coffee_types!$A$1:$B$5,2,FALSE)),"",VLOOKUP(I142,coffee_types!$A$1:$B$5,2,FALSE))</f>
        <v>Liberica</v>
      </c>
      <c r="O142" t="str">
        <f t="shared" si="5"/>
        <v>Dark</v>
      </c>
      <c r="P142" t="str">
        <f>_xlfn.XLOOKUP(Orders[[#This Row],[Customer ID]],customers!$A:$A,customers!$I:$I,,0)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4"/>
        <v>15.54</v>
      </c>
      <c r="N143" t="str">
        <f>IF(ISERROR(VLOOKUP(I143,coffee_types!$A$1:$B$5,2,FALSE)),"",VLOOKUP(I143,coffee_types!$A$1:$B$5,2,FALSE))</f>
        <v>Arabica</v>
      </c>
      <c r="O143" t="str">
        <f t="shared" si="5"/>
        <v>Light</v>
      </c>
      <c r="P143" t="str">
        <f>_xlfn.XLOOKUP(Orders[[#This Row],[Customer ID]],customers!$A:$A,customers!$I:$I,,0)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_xlfn.XLOOKUP(C144,customers!$A$1:$A$1001,customers!$G$1:$G$1001,,0)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4"/>
        <v>136.61999999999998</v>
      </c>
      <c r="N144" t="str">
        <f>IF(ISERROR(VLOOKUP(I144,coffee_types!$A$1:$B$5,2,FALSE)),"",VLOOKUP(I144,coffee_types!$A$1:$B$5,2,FALSE))</f>
        <v>Excelsa</v>
      </c>
      <c r="O144" t="str">
        <f t="shared" si="5"/>
        <v>Light</v>
      </c>
      <c r="P144" t="str">
        <f>_xlfn.XLOOKUP(Orders[[#This Row],[Customer ID]],customers!$A:$A,customers!$I:$I,,0)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4"/>
        <v>17.46</v>
      </c>
      <c r="N145" t="str">
        <f>IF(ISERROR(VLOOKUP(I145,coffee_types!$A$1:$B$5,2,FALSE)),"",VLOOKUP(I145,coffee_types!$A$1:$B$5,2,FALSE))</f>
        <v>Liberica</v>
      </c>
      <c r="O145" t="str">
        <f t="shared" si="5"/>
        <v>Medium</v>
      </c>
      <c r="P145" t="str">
        <f>_xlfn.XLOOKUP(Orders[[#This Row],[Customer ID]],customers!$A:$A,customers!$I:$I,,0)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4"/>
        <v>68.309999999999988</v>
      </c>
      <c r="N146" t="str">
        <f>IF(ISERROR(VLOOKUP(I146,coffee_types!$A$1:$B$5,2,FALSE)),"",VLOOKUP(I146,coffee_types!$A$1:$B$5,2,FALSE))</f>
        <v>Excelsa</v>
      </c>
      <c r="O146" t="str">
        <f t="shared" si="5"/>
        <v>Light</v>
      </c>
      <c r="P146" t="str">
        <f>_xlfn.XLOOKUP(Orders[[#This Row],[Customer ID]],customers!$A:$A,customers!$I:$I,,0)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4"/>
        <v>17.46</v>
      </c>
      <c r="N147" t="str">
        <f>IF(ISERROR(VLOOKUP(I147,coffee_types!$A$1:$B$5,2,FALSE)),"",VLOOKUP(I147,coffee_types!$A$1:$B$5,2,FALSE))</f>
        <v>Liberica</v>
      </c>
      <c r="O147" t="str">
        <f t="shared" si="5"/>
        <v>Medium</v>
      </c>
      <c r="P147" t="str">
        <f>_xlfn.XLOOKUP(Orders[[#This Row],[Customer ID]],customers!$A:$A,customers!$I:$I,,0)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4"/>
        <v>43.650000000000006</v>
      </c>
      <c r="N148" t="str">
        <f>IF(ISERROR(VLOOKUP(I148,coffee_types!$A$1:$B$5,2,FALSE)),"",VLOOKUP(I148,coffee_types!$A$1:$B$5,2,FALSE))</f>
        <v>Liberica</v>
      </c>
      <c r="O148" t="str">
        <f t="shared" si="5"/>
        <v>Medium</v>
      </c>
      <c r="P148" t="str">
        <f>_xlfn.XLOOKUP(Orders[[#This Row],[Customer ID]],customers!$A:$A,customers!$I:$I,,0)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4"/>
        <v>27.5</v>
      </c>
      <c r="N149" t="str">
        <f>IF(ISERROR(VLOOKUP(I149,coffee_types!$A$1:$B$5,2,FALSE)),"",VLOOKUP(I149,coffee_types!$A$1:$B$5,2,FALSE))</f>
        <v>Excelsa</v>
      </c>
      <c r="O149" t="str">
        <f t="shared" si="5"/>
        <v>Medium</v>
      </c>
      <c r="P149" t="str">
        <f>_xlfn.XLOOKUP(Orders[[#This Row],[Customer ID]],customers!$A:$A,customers!$I:$I,,0)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4"/>
        <v>18.225000000000001</v>
      </c>
      <c r="N150" t="str">
        <f>IF(ISERROR(VLOOKUP(I150,coffee_types!$A$1:$B$5,2,FALSE)),"",VLOOKUP(I150,coffee_types!$A$1:$B$5,2,FALSE))</f>
        <v>Excelsa</v>
      </c>
      <c r="O150" t="str">
        <f t="shared" si="5"/>
        <v>Dark</v>
      </c>
      <c r="P150" t="str">
        <f>_xlfn.XLOOKUP(Orders[[#This Row],[Customer ID]],customers!$A:$A,customers!$I:$I,,0)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4"/>
        <v>51.749999999999993</v>
      </c>
      <c r="N151" t="str">
        <f>IF(ISERROR(VLOOKUP(I151,coffee_types!$A$1:$B$5,2,FALSE)),"",VLOOKUP(I151,coffee_types!$A$1:$B$5,2,FALSE))</f>
        <v>Arabica</v>
      </c>
      <c r="O151" t="str">
        <f t="shared" si="5"/>
        <v>Medium</v>
      </c>
      <c r="P151" t="str">
        <f>_xlfn.XLOOKUP(Orders[[#This Row],[Customer ID]],customers!$A:$A,customers!$I:$I,,0)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4"/>
        <v>12.95</v>
      </c>
      <c r="N152" t="str">
        <f>IF(ISERROR(VLOOKUP(I152,coffee_types!$A$1:$B$5,2,FALSE)),"",VLOOKUP(I152,coffee_types!$A$1:$B$5,2,FALSE))</f>
        <v>Liberica</v>
      </c>
      <c r="O152" t="str">
        <f t="shared" si="5"/>
        <v>Dark</v>
      </c>
      <c r="P152" t="str">
        <f>_xlfn.XLOOKUP(Orders[[#This Row],[Customer ID]],customers!$A:$A,customers!$I:$I,,0)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4"/>
        <v>33.75</v>
      </c>
      <c r="N153" t="str">
        <f>IF(ISERROR(VLOOKUP(I153,coffee_types!$A$1:$B$5,2,FALSE)),"",VLOOKUP(I153,coffee_types!$A$1:$B$5,2,FALSE))</f>
        <v>Arabica</v>
      </c>
      <c r="O153" t="str">
        <f t="shared" si="5"/>
        <v>Medium</v>
      </c>
      <c r="P153" t="str">
        <f>_xlfn.XLOOKUP(Orders[[#This Row],[Customer ID]],customers!$A:$A,customers!$I:$I,,0)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4"/>
        <v>68.655000000000001</v>
      </c>
      <c r="N154" t="str">
        <f>IF(ISERROR(VLOOKUP(I154,coffee_types!$A$1:$B$5,2,FALSE)),"",VLOOKUP(I154,coffee_types!$A$1:$B$5,2,FALSE))</f>
        <v>Robusta</v>
      </c>
      <c r="O154" t="str">
        <f t="shared" si="5"/>
        <v>Medium</v>
      </c>
      <c r="P154" t="str">
        <f>_xlfn.XLOOKUP(Orders[[#This Row],[Customer ID]],customers!$A:$A,customers!$I:$I,,0)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4"/>
        <v>2.6849999999999996</v>
      </c>
      <c r="N155" t="str">
        <f>IF(ISERROR(VLOOKUP(I155,coffee_types!$A$1:$B$5,2,FALSE)),"",VLOOKUP(I155,coffee_types!$A$1:$B$5,2,FALSE))</f>
        <v>Robusta</v>
      </c>
      <c r="O155" t="str">
        <f t="shared" si="5"/>
        <v>Dark</v>
      </c>
      <c r="P155" t="str">
        <f>_xlfn.XLOOKUP(Orders[[#This Row],[Customer ID]],customers!$A:$A,customers!$I:$I,,0)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4"/>
        <v>114.42499999999998</v>
      </c>
      <c r="N156" t="str">
        <f>IF(ISERROR(VLOOKUP(I156,coffee_types!$A$1:$B$5,2,FALSE)),"",VLOOKUP(I156,coffee_types!$A$1:$B$5,2,FALSE))</f>
        <v>Arabica</v>
      </c>
      <c r="O156" t="str">
        <f t="shared" si="5"/>
        <v>Dark</v>
      </c>
      <c r="P156" t="str">
        <f>_xlfn.XLOOKUP(Orders[[#This Row],[Customer ID]],customers!$A:$A,customers!$I:$I,,0)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4"/>
        <v>155.24999999999997</v>
      </c>
      <c r="N157" t="str">
        <f>IF(ISERROR(VLOOKUP(I157,coffee_types!$A$1:$B$5,2,FALSE)),"",VLOOKUP(I157,coffee_types!$A$1:$B$5,2,FALSE))</f>
        <v>Arabica</v>
      </c>
      <c r="O157" t="str">
        <f t="shared" si="5"/>
        <v>Medium</v>
      </c>
      <c r="P157" t="str">
        <f>_xlfn.XLOOKUP(Orders[[#This Row],[Customer ID]],customers!$A:$A,customers!$I:$I,,0)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4"/>
        <v>77.624999999999986</v>
      </c>
      <c r="N158" t="str">
        <f>IF(ISERROR(VLOOKUP(I158,coffee_types!$A$1:$B$5,2,FALSE)),"",VLOOKUP(I158,coffee_types!$A$1:$B$5,2,FALSE))</f>
        <v>Arabica</v>
      </c>
      <c r="O158" t="str">
        <f t="shared" si="5"/>
        <v>Medium</v>
      </c>
      <c r="P158" t="str">
        <f>_xlfn.XLOOKUP(Orders[[#This Row],[Customer ID]],customers!$A:$A,customers!$I:$I,,0)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4"/>
        <v>61.754999999999995</v>
      </c>
      <c r="N159" t="str">
        <f>IF(ISERROR(VLOOKUP(I159,coffee_types!$A$1:$B$5,2,FALSE)),"",VLOOKUP(I159,coffee_types!$A$1:$B$5,2,FALSE))</f>
        <v>Robusta</v>
      </c>
      <c r="O159" t="str">
        <f t="shared" si="5"/>
        <v>Dark</v>
      </c>
      <c r="P159" t="str">
        <f>_xlfn.XLOOKUP(Orders[[#This Row],[Customer ID]],customers!$A:$A,customers!$I:$I,,0)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4"/>
        <v>123.50999999999999</v>
      </c>
      <c r="N160" t="str">
        <f>IF(ISERROR(VLOOKUP(I160,coffee_types!$A$1:$B$5,2,FALSE)),"",VLOOKUP(I160,coffee_types!$A$1:$B$5,2,FALSE))</f>
        <v>Robusta</v>
      </c>
      <c r="O160" t="str">
        <f t="shared" si="5"/>
        <v>Dark</v>
      </c>
      <c r="P160" t="str">
        <f>_xlfn.XLOOKUP(Orders[[#This Row],[Customer ID]],customers!$A:$A,customers!$I:$I,,0)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4"/>
        <v>218.73</v>
      </c>
      <c r="N161" t="str">
        <f>IF(ISERROR(VLOOKUP(I161,coffee_types!$A$1:$B$5,2,FALSE)),"",VLOOKUP(I161,coffee_types!$A$1:$B$5,2,FALSE))</f>
        <v>Liberica</v>
      </c>
      <c r="O161" t="str">
        <f t="shared" si="5"/>
        <v>Light</v>
      </c>
      <c r="P161" t="str">
        <f>_xlfn.XLOOKUP(Orders[[#This Row],[Customer ID]],customers!$A:$A,customers!$I:$I,,0)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4"/>
        <v>33</v>
      </c>
      <c r="N162" t="str">
        <f>IF(ISERROR(VLOOKUP(I162,coffee_types!$A$1:$B$5,2,FALSE)),"",VLOOKUP(I162,coffee_types!$A$1:$B$5,2,FALSE))</f>
        <v>Excelsa</v>
      </c>
      <c r="O162" t="str">
        <f t="shared" si="5"/>
        <v>Medium</v>
      </c>
      <c r="P162" t="str">
        <f>_xlfn.XLOOKUP(Orders[[#This Row],[Customer ID]],customers!$A:$A,customers!$I:$I,,0)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4"/>
        <v>23.31</v>
      </c>
      <c r="N163" t="str">
        <f>IF(ISERROR(VLOOKUP(I163,coffee_types!$A$1:$B$5,2,FALSE)),"",VLOOKUP(I163,coffee_types!$A$1:$B$5,2,FALSE))</f>
        <v>Arabica</v>
      </c>
      <c r="O163" t="str">
        <f t="shared" si="5"/>
        <v>Light</v>
      </c>
      <c r="P163" t="str">
        <f>_xlfn.XLOOKUP(Orders[[#This Row],[Customer ID]],customers!$A:$A,customers!$I:$I,,0)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4"/>
        <v>21.87</v>
      </c>
      <c r="N164" t="str">
        <f>IF(ISERROR(VLOOKUP(I164,coffee_types!$A$1:$B$5,2,FALSE)),"",VLOOKUP(I164,coffee_types!$A$1:$B$5,2,FALSE))</f>
        <v>Excelsa</v>
      </c>
      <c r="O164" t="str">
        <f t="shared" si="5"/>
        <v>Dark</v>
      </c>
      <c r="P164" t="str">
        <f>_xlfn.XLOOKUP(Orders[[#This Row],[Customer ID]],customers!$A:$A,customers!$I:$I,,0)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4"/>
        <v>16.11</v>
      </c>
      <c r="N165" t="str">
        <f>IF(ISERROR(VLOOKUP(I165,coffee_types!$A$1:$B$5,2,FALSE)),"",VLOOKUP(I165,coffee_types!$A$1:$B$5,2,FALSE))</f>
        <v>Robusta</v>
      </c>
      <c r="O165" t="str">
        <f t="shared" si="5"/>
        <v>Dark</v>
      </c>
      <c r="P165" t="str">
        <f>_xlfn.XLOOKUP(Orders[[#This Row],[Customer ID]],customers!$A:$A,customers!$I:$I,,0)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4"/>
        <v>29.16</v>
      </c>
      <c r="N166" t="str">
        <f>IF(ISERROR(VLOOKUP(I166,coffee_types!$A$1:$B$5,2,FALSE)),"",VLOOKUP(I166,coffee_types!$A$1:$B$5,2,FALSE))</f>
        <v>Excelsa</v>
      </c>
      <c r="O166" t="str">
        <f t="shared" si="5"/>
        <v>Dark</v>
      </c>
      <c r="P166" t="str">
        <f>_xlfn.XLOOKUP(Orders[[#This Row],[Customer ID]],customers!$A:$A,customers!$I:$I,,0)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4"/>
        <v>53.699999999999996</v>
      </c>
      <c r="N167" t="str">
        <f>IF(ISERROR(VLOOKUP(I167,coffee_types!$A$1:$B$5,2,FALSE)),"",VLOOKUP(I167,coffee_types!$A$1:$B$5,2,FALSE))</f>
        <v>Robusta</v>
      </c>
      <c r="O167" t="str">
        <f t="shared" si="5"/>
        <v>Dark</v>
      </c>
      <c r="P167" t="str">
        <f>_xlfn.XLOOKUP(Orders[[#This Row],[Customer ID]],customers!$A:$A,customers!$I:$I,,0)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4"/>
        <v>26.849999999999994</v>
      </c>
      <c r="N168" t="str">
        <f>IF(ISERROR(VLOOKUP(I168,coffee_types!$A$1:$B$5,2,FALSE)),"",VLOOKUP(I168,coffee_types!$A$1:$B$5,2,FALSE))</f>
        <v>Robusta</v>
      </c>
      <c r="O168" t="str">
        <f t="shared" si="5"/>
        <v>Dark</v>
      </c>
      <c r="P168" t="str">
        <f>_xlfn.XLOOKUP(Orders[[#This Row],[Customer ID]],customers!$A:$A,customers!$I:$I,,0)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4"/>
        <v>41.25</v>
      </c>
      <c r="N169" t="str">
        <f>IF(ISERROR(VLOOKUP(I169,coffee_types!$A$1:$B$5,2,FALSE)),"",VLOOKUP(I169,coffee_types!$A$1:$B$5,2,FALSE))</f>
        <v>Excelsa</v>
      </c>
      <c r="O169" t="str">
        <f t="shared" si="5"/>
        <v>Medium</v>
      </c>
      <c r="P169" t="str">
        <f>_xlfn.XLOOKUP(Orders[[#This Row],[Customer ID]],customers!$A:$A,customers!$I:$I,,0)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_xlfn.XLOOKUP(C170,customers!$A$1:$A$1001,customers!$G$1:$G$1001,,0)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4"/>
        <v>40.5</v>
      </c>
      <c r="N170" t="str">
        <f>IF(ISERROR(VLOOKUP(I170,coffee_types!$A$1:$B$5,2,FALSE)),"",VLOOKUP(I170,coffee_types!$A$1:$B$5,2,FALSE))</f>
        <v>Arabica</v>
      </c>
      <c r="O170" t="str">
        <f t="shared" si="5"/>
        <v>Medium</v>
      </c>
      <c r="P170" t="str">
        <f>_xlfn.XLOOKUP(Orders[[#This Row],[Customer ID]],customers!$A:$A,customers!$I:$I,,0)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4"/>
        <v>17.899999999999999</v>
      </c>
      <c r="N171" t="str">
        <f>IF(ISERROR(VLOOKUP(I171,coffee_types!$A$1:$B$5,2,FALSE)),"",VLOOKUP(I171,coffee_types!$A$1:$B$5,2,FALSE))</f>
        <v>Robusta</v>
      </c>
      <c r="O171" t="str">
        <f t="shared" si="5"/>
        <v>Dark</v>
      </c>
      <c r="P171" t="str">
        <f>_xlfn.XLOOKUP(Orders[[#This Row],[Customer ID]],customers!$A:$A,customers!$I:$I,,0)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4"/>
        <v>68.309999999999988</v>
      </c>
      <c r="N172" t="str">
        <f>IF(ISERROR(VLOOKUP(I172,coffee_types!$A$1:$B$5,2,FALSE)),"",VLOOKUP(I172,coffee_types!$A$1:$B$5,2,FALSE))</f>
        <v>Excelsa</v>
      </c>
      <c r="O172" t="str">
        <f t="shared" si="5"/>
        <v>Light</v>
      </c>
      <c r="P172" t="str">
        <f>_xlfn.XLOOKUP(Orders[[#This Row],[Customer ID]],customers!$A:$A,customers!$I:$I,,0)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4"/>
        <v>63.249999999999993</v>
      </c>
      <c r="N173" t="str">
        <f>IF(ISERROR(VLOOKUP(I173,coffee_types!$A$1:$B$5,2,FALSE)),"",VLOOKUP(I173,coffee_types!$A$1:$B$5,2,FALSE))</f>
        <v>Excelsa</v>
      </c>
      <c r="O173" t="str">
        <f t="shared" si="5"/>
        <v>Medium</v>
      </c>
      <c r="P173" t="str">
        <f>_xlfn.XLOOKUP(Orders[[#This Row],[Customer ID]],customers!$A:$A,customers!$I:$I,,0)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4"/>
        <v>21.87</v>
      </c>
      <c r="N174" t="str">
        <f>IF(ISERROR(VLOOKUP(I174,coffee_types!$A$1:$B$5,2,FALSE)),"",VLOOKUP(I174,coffee_types!$A$1:$B$5,2,FALSE))</f>
        <v>Excelsa</v>
      </c>
      <c r="O174" t="str">
        <f t="shared" si="5"/>
        <v>Dark</v>
      </c>
      <c r="P174" t="str">
        <f>_xlfn.XLOOKUP(Orders[[#This Row],[Customer ID]],customers!$A:$A,customers!$I:$I,,0)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4"/>
        <v>91.539999999999992</v>
      </c>
      <c r="N175" t="str">
        <f>IF(ISERROR(VLOOKUP(I175,coffee_types!$A$1:$B$5,2,FALSE)),"",VLOOKUP(I175,coffee_types!$A$1:$B$5,2,FALSE))</f>
        <v>Robusta</v>
      </c>
      <c r="O175" t="str">
        <f t="shared" si="5"/>
        <v>Medium</v>
      </c>
      <c r="P175" t="str">
        <f>_xlfn.XLOOKUP(Orders[[#This Row],[Customer ID]],customers!$A:$A,customers!$I:$I,,0)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4"/>
        <v>204.92999999999995</v>
      </c>
      <c r="N176" t="str">
        <f>IF(ISERROR(VLOOKUP(I176,coffee_types!$A$1:$B$5,2,FALSE)),"",VLOOKUP(I176,coffee_types!$A$1:$B$5,2,FALSE))</f>
        <v>Excelsa</v>
      </c>
      <c r="O176" t="str">
        <f t="shared" si="5"/>
        <v>Light</v>
      </c>
      <c r="P176" t="str">
        <f>_xlfn.XLOOKUP(Orders[[#This Row],[Customer ID]],customers!$A:$A,customers!$I:$I,,0)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4"/>
        <v>63.249999999999993</v>
      </c>
      <c r="N177" t="str">
        <f>IF(ISERROR(VLOOKUP(I177,coffee_types!$A$1:$B$5,2,FALSE)),"",VLOOKUP(I177,coffee_types!$A$1:$B$5,2,FALSE))</f>
        <v>Excelsa</v>
      </c>
      <c r="O177" t="str">
        <f t="shared" si="5"/>
        <v>Medium</v>
      </c>
      <c r="P177" t="str">
        <f>_xlfn.XLOOKUP(Orders[[#This Row],[Customer ID]],customers!$A:$A,customers!$I:$I,,0)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4"/>
        <v>34.154999999999994</v>
      </c>
      <c r="N178" t="str">
        <f>IF(ISERROR(VLOOKUP(I178,coffee_types!$A$1:$B$5,2,FALSE)),"",VLOOKUP(I178,coffee_types!$A$1:$B$5,2,FALSE))</f>
        <v>Excelsa</v>
      </c>
      <c r="O178" t="str">
        <f t="shared" si="5"/>
        <v>Light</v>
      </c>
      <c r="P178" t="str">
        <f>_xlfn.XLOOKUP(Orders[[#This Row],[Customer ID]],customers!$A:$A,customers!$I:$I,,0)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4"/>
        <v>109.93999999999998</v>
      </c>
      <c r="N179" t="str">
        <f>IF(ISERROR(VLOOKUP(I179,coffee_types!$A$1:$B$5,2,FALSE)),"",VLOOKUP(I179,coffee_types!$A$1:$B$5,2,FALSE))</f>
        <v>Robusta</v>
      </c>
      <c r="O179" t="str">
        <f t="shared" si="5"/>
        <v>Light</v>
      </c>
      <c r="P179" t="str">
        <f>_xlfn.XLOOKUP(Orders[[#This Row],[Customer ID]],customers!$A:$A,customers!$I:$I,,0)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4"/>
        <v>25.9</v>
      </c>
      <c r="N180" t="str">
        <f>IF(ISERROR(VLOOKUP(I180,coffee_types!$A$1:$B$5,2,FALSE)),"",VLOOKUP(I180,coffee_types!$A$1:$B$5,2,FALSE))</f>
        <v>Arabica</v>
      </c>
      <c r="O180" t="str">
        <f t="shared" si="5"/>
        <v>Light</v>
      </c>
      <c r="P180" t="str">
        <f>_xlfn.XLOOKUP(Orders[[#This Row],[Customer ID]],customers!$A:$A,customers!$I:$I,,0)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_xlfn.XLOOKUP(C181,customers!$A$1:$A$1001,customers!$G$1:$G$1001,,0)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4"/>
        <v>2.9849999999999999</v>
      </c>
      <c r="N181" t="str">
        <f>IF(ISERROR(VLOOKUP(I181,coffee_types!$A$1:$B$5,2,FALSE)),"",VLOOKUP(I181,coffee_types!$A$1:$B$5,2,FALSE))</f>
        <v>Arabica</v>
      </c>
      <c r="O181" t="str">
        <f t="shared" si="5"/>
        <v>Dark</v>
      </c>
      <c r="P181" t="str">
        <f>_xlfn.XLOOKUP(Orders[[#This Row],[Customer ID]],customers!$A:$A,customers!$I:$I,,0)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4"/>
        <v>22.274999999999999</v>
      </c>
      <c r="N182" t="str">
        <f>IF(ISERROR(VLOOKUP(I182,coffee_types!$A$1:$B$5,2,FALSE)),"",VLOOKUP(I182,coffee_types!$A$1:$B$5,2,FALSE))</f>
        <v>Excelsa</v>
      </c>
      <c r="O182" t="str">
        <f t="shared" si="5"/>
        <v>Light</v>
      </c>
      <c r="P182" t="str">
        <f>_xlfn.XLOOKUP(Orders[[#This Row],[Customer ID]],customers!$A:$A,customers!$I:$I,,0)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4"/>
        <v>29.849999999999998</v>
      </c>
      <c r="N183" t="str">
        <f>IF(ISERROR(VLOOKUP(I183,coffee_types!$A$1:$B$5,2,FALSE)),"",VLOOKUP(I183,coffee_types!$A$1:$B$5,2,FALSE))</f>
        <v>Arabica</v>
      </c>
      <c r="O183" t="str">
        <f t="shared" si="5"/>
        <v>Dark</v>
      </c>
      <c r="P183" t="str">
        <f>_xlfn.XLOOKUP(Orders[[#This Row],[Customer ID]],customers!$A:$A,customers!$I:$I,,0)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4"/>
        <v>32.22</v>
      </c>
      <c r="N184" t="str">
        <f>IF(ISERROR(VLOOKUP(I184,coffee_types!$A$1:$B$5,2,FALSE)),"",VLOOKUP(I184,coffee_types!$A$1:$B$5,2,FALSE))</f>
        <v>Robusta</v>
      </c>
      <c r="O184" t="str">
        <f t="shared" si="5"/>
        <v>Dark</v>
      </c>
      <c r="P184" t="str">
        <f>_xlfn.XLOOKUP(Orders[[#This Row],[Customer ID]],customers!$A:$A,customers!$I:$I,,0)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4"/>
        <v>8.25</v>
      </c>
      <c r="N185" t="str">
        <f>IF(ISERROR(VLOOKUP(I185,coffee_types!$A$1:$B$5,2,FALSE)),"",VLOOKUP(I185,coffee_types!$A$1:$B$5,2,FALSE))</f>
        <v>Excelsa</v>
      </c>
      <c r="O185" t="str">
        <f t="shared" si="5"/>
        <v>Medium</v>
      </c>
      <c r="P185" t="str">
        <f>_xlfn.XLOOKUP(Orders[[#This Row],[Customer ID]],customers!$A:$A,customers!$I:$I,,0)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4"/>
        <v>31.08</v>
      </c>
      <c r="N186" t="str">
        <f>IF(ISERROR(VLOOKUP(I186,coffee_types!$A$1:$B$5,2,FALSE)),"",VLOOKUP(I186,coffee_types!$A$1:$B$5,2,FALSE))</f>
        <v>Arabica</v>
      </c>
      <c r="O186" t="str">
        <f t="shared" si="5"/>
        <v>Light</v>
      </c>
      <c r="P186" t="str">
        <f>_xlfn.XLOOKUP(Orders[[#This Row],[Customer ID]],customers!$A:$A,customers!$I:$I,,0)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4"/>
        <v>36.450000000000003</v>
      </c>
      <c r="N187" t="str">
        <f>IF(ISERROR(VLOOKUP(I187,coffee_types!$A$1:$B$5,2,FALSE)),"",VLOOKUP(I187,coffee_types!$A$1:$B$5,2,FALSE))</f>
        <v>Excelsa</v>
      </c>
      <c r="O187" t="str">
        <f t="shared" si="5"/>
        <v>Dark</v>
      </c>
      <c r="P187" t="str">
        <f>_xlfn.XLOOKUP(Orders[[#This Row],[Customer ID]],customers!$A:$A,customers!$I:$I,,0)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4"/>
        <v>68.655000000000001</v>
      </c>
      <c r="N188" t="str">
        <f>IF(ISERROR(VLOOKUP(I188,coffee_types!$A$1:$B$5,2,FALSE)),"",VLOOKUP(I188,coffee_types!$A$1:$B$5,2,FALSE))</f>
        <v>Robusta</v>
      </c>
      <c r="O188" t="str">
        <f t="shared" si="5"/>
        <v>Medium</v>
      </c>
      <c r="P188" t="str">
        <f>_xlfn.XLOOKUP(Orders[[#This Row],[Customer ID]],customers!$A:$A,customers!$I:$I,,0)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4"/>
        <v>43.650000000000006</v>
      </c>
      <c r="N189" t="str">
        <f>IF(ISERROR(VLOOKUP(I189,coffee_types!$A$1:$B$5,2,FALSE)),"",VLOOKUP(I189,coffee_types!$A$1:$B$5,2,FALSE))</f>
        <v>Liberica</v>
      </c>
      <c r="O189" t="str">
        <f t="shared" si="5"/>
        <v>Medium</v>
      </c>
      <c r="P189" t="str">
        <f>_xlfn.XLOOKUP(Orders[[#This Row],[Customer ID]],customers!$A:$A,customers!$I:$I,,0)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4"/>
        <v>4.4550000000000001</v>
      </c>
      <c r="N190" t="str">
        <f>IF(ISERROR(VLOOKUP(I190,coffee_types!$A$1:$B$5,2,FALSE)),"",VLOOKUP(I190,coffee_types!$A$1:$B$5,2,FALSE))</f>
        <v>Excelsa</v>
      </c>
      <c r="O190" t="str">
        <f t="shared" si="5"/>
        <v>Light</v>
      </c>
      <c r="P190" t="str">
        <f>_xlfn.XLOOKUP(Orders[[#This Row],[Customer ID]],customers!$A:$A,customers!$I:$I,,0)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4"/>
        <v>43.650000000000006</v>
      </c>
      <c r="N191" t="str">
        <f>IF(ISERROR(VLOOKUP(I191,coffee_types!$A$1:$B$5,2,FALSE)),"",VLOOKUP(I191,coffee_types!$A$1:$B$5,2,FALSE))</f>
        <v>Liberica</v>
      </c>
      <c r="O191" t="str">
        <f t="shared" si="5"/>
        <v>Medium</v>
      </c>
      <c r="P191" t="str">
        <f>_xlfn.XLOOKUP(Orders[[#This Row],[Customer ID]],customers!$A:$A,customers!$I:$I,,0)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4"/>
        <v>33.464999999999996</v>
      </c>
      <c r="N192" t="str">
        <f>IF(ISERROR(VLOOKUP(I192,coffee_types!$A$1:$B$5,2,FALSE)),"",VLOOKUP(I192,coffee_types!$A$1:$B$5,2,FALSE))</f>
        <v>Liberica</v>
      </c>
      <c r="O192" t="str">
        <f t="shared" si="5"/>
        <v>Medium</v>
      </c>
      <c r="P192" t="str">
        <f>_xlfn.XLOOKUP(Orders[[#This Row],[Customer ID]],customers!$A:$A,customers!$I:$I,,0)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4"/>
        <v>19.424999999999997</v>
      </c>
      <c r="N193" t="str">
        <f>IF(ISERROR(VLOOKUP(I193,coffee_types!$A$1:$B$5,2,FALSE)),"",VLOOKUP(I193,coffee_types!$A$1:$B$5,2,FALSE))</f>
        <v>Liberica</v>
      </c>
      <c r="O193" t="str">
        <f t="shared" si="5"/>
        <v>Dark</v>
      </c>
      <c r="P193" t="str">
        <f>_xlfn.XLOOKUP(Orders[[#This Row],[Customer ID]],customers!$A:$A,customers!$I:$I,,0)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4"/>
        <v>72.900000000000006</v>
      </c>
      <c r="N194" t="str">
        <f>IF(ISERROR(VLOOKUP(I194,coffee_types!$A$1:$B$5,2,FALSE)),"",VLOOKUP(I194,coffee_types!$A$1:$B$5,2,FALSE))</f>
        <v>Excelsa</v>
      </c>
      <c r="O194" t="str">
        <f t="shared" si="5"/>
        <v>Dark</v>
      </c>
      <c r="P194" t="str">
        <f>_xlfn.XLOOKUP(Orders[[#This Row],[Customer ID]],customers!$A:$A,customers!$I:$I,,0)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6">L195*E195</f>
        <v>44.55</v>
      </c>
      <c r="N195" t="str">
        <f>IF(ISERROR(VLOOKUP(I195,coffee_types!$A$1:$B$5,2,FALSE)),"",VLOOKUP(I195,coffee_types!$A$1:$B$5,2,FALSE))</f>
        <v>Excelsa</v>
      </c>
      <c r="O195" t="str">
        <f t="shared" ref="O195:O258" si="7">IF(J195="M", "Medium", IF(J195="L", "Light",IF(J195="D","Dark","")))</f>
        <v>Light</v>
      </c>
      <c r="P195" t="str">
        <f>_xlfn.XLOOKUP(Orders[[#This Row],[Customer ID]],customers!$A:$A,customers!$I:$I,,0)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6"/>
        <v>36.450000000000003</v>
      </c>
      <c r="N196" t="str">
        <f>IF(ISERROR(VLOOKUP(I196,coffee_types!$A$1:$B$5,2,FALSE)),"",VLOOKUP(I196,coffee_types!$A$1:$B$5,2,FALSE))</f>
        <v>Excelsa</v>
      </c>
      <c r="O196" t="str">
        <f t="shared" si="7"/>
        <v>Dark</v>
      </c>
      <c r="P196" t="str">
        <f>_xlfn.XLOOKUP(Orders[[#This Row],[Customer ID]],customers!$A:$A,customers!$I:$I,,0)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6"/>
        <v>38.849999999999994</v>
      </c>
      <c r="N197" t="str">
        <f>IF(ISERROR(VLOOKUP(I197,coffee_types!$A$1:$B$5,2,FALSE)),"",VLOOKUP(I197,coffee_types!$A$1:$B$5,2,FALSE))</f>
        <v>Arabica</v>
      </c>
      <c r="O197" t="str">
        <f t="shared" si="7"/>
        <v>Light</v>
      </c>
      <c r="P197" t="str">
        <f>_xlfn.XLOOKUP(Orders[[#This Row],[Customer ID]],customers!$A:$A,customers!$I:$I,,0)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6"/>
        <v>53.46</v>
      </c>
      <c r="N198" t="str">
        <f>IF(ISERROR(VLOOKUP(I198,coffee_types!$A$1:$B$5,2,FALSE)),"",VLOOKUP(I198,coffee_types!$A$1:$B$5,2,FALSE))</f>
        <v>Excelsa</v>
      </c>
      <c r="O198" t="str">
        <f t="shared" si="7"/>
        <v>Light</v>
      </c>
      <c r="P198" t="str">
        <f>_xlfn.XLOOKUP(Orders[[#This Row],[Customer ID]],customers!$A:$A,customers!$I:$I,,0)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6"/>
        <v>59.569999999999993</v>
      </c>
      <c r="N199" t="str">
        <f>IF(ISERROR(VLOOKUP(I199,coffee_types!$A$1:$B$5,2,FALSE)),"",VLOOKUP(I199,coffee_types!$A$1:$B$5,2,FALSE))</f>
        <v>Liberica</v>
      </c>
      <c r="O199" t="str">
        <f t="shared" si="7"/>
        <v>Dark</v>
      </c>
      <c r="P199" t="str">
        <f>_xlfn.XLOOKUP(Orders[[#This Row],[Customer ID]],customers!$A:$A,customers!$I:$I,,0)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6"/>
        <v>89.35499999999999</v>
      </c>
      <c r="N200" t="str">
        <f>IF(ISERROR(VLOOKUP(I200,coffee_types!$A$1:$B$5,2,FALSE)),"",VLOOKUP(I200,coffee_types!$A$1:$B$5,2,FALSE))</f>
        <v>Liberica</v>
      </c>
      <c r="O200" t="str">
        <f t="shared" si="7"/>
        <v>Dark</v>
      </c>
      <c r="P200" t="str">
        <f>_xlfn.XLOOKUP(Orders[[#This Row],[Customer ID]],customers!$A:$A,customers!$I:$I,,0)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6"/>
        <v>38.04</v>
      </c>
      <c r="N201" t="str">
        <f>IF(ISERROR(VLOOKUP(I201,coffee_types!$A$1:$B$5,2,FALSE)),"",VLOOKUP(I201,coffee_types!$A$1:$B$5,2,FALSE))</f>
        <v>Liberica</v>
      </c>
      <c r="O201" t="str">
        <f t="shared" si="7"/>
        <v>Light</v>
      </c>
      <c r="P201" t="str">
        <f>_xlfn.XLOOKUP(Orders[[#This Row],[Customer ID]],customers!$A:$A,customers!$I:$I,,0)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6"/>
        <v>41.25</v>
      </c>
      <c r="N202" t="str">
        <f>IF(ISERROR(VLOOKUP(I202,coffee_types!$A$1:$B$5,2,FALSE)),"",VLOOKUP(I202,coffee_types!$A$1:$B$5,2,FALSE))</f>
        <v>Excelsa</v>
      </c>
      <c r="O202" t="str">
        <f t="shared" si="7"/>
        <v>Medium</v>
      </c>
      <c r="P202" t="str">
        <f>_xlfn.XLOOKUP(Orders[[#This Row],[Customer ID]],customers!$A:$A,customers!$I:$I,,0)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6"/>
        <v>57.06</v>
      </c>
      <c r="N203" t="str">
        <f>IF(ISERROR(VLOOKUP(I203,coffee_types!$A$1:$B$5,2,FALSE)),"",VLOOKUP(I203,coffee_types!$A$1:$B$5,2,FALSE))</f>
        <v>Liberica</v>
      </c>
      <c r="O203" t="str">
        <f t="shared" si="7"/>
        <v>Light</v>
      </c>
      <c r="P203" t="str">
        <f>_xlfn.XLOOKUP(Orders[[#This Row],[Customer ID]],customers!$A:$A,customers!$I:$I,,0)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6"/>
        <v>178.70999999999998</v>
      </c>
      <c r="N204" t="str">
        <f>IF(ISERROR(VLOOKUP(I204,coffee_types!$A$1:$B$5,2,FALSE)),"",VLOOKUP(I204,coffee_types!$A$1:$B$5,2,FALSE))</f>
        <v>Liberica</v>
      </c>
      <c r="O204" t="str">
        <f t="shared" si="7"/>
        <v>Dark</v>
      </c>
      <c r="P204" t="str">
        <f>_xlfn.XLOOKUP(Orders[[#This Row],[Customer ID]],customers!$A:$A,customers!$I:$I,,0)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6"/>
        <v>4.7549999999999999</v>
      </c>
      <c r="N205" t="str">
        <f>IF(ISERROR(VLOOKUP(I205,coffee_types!$A$1:$B$5,2,FALSE)),"",VLOOKUP(I205,coffee_types!$A$1:$B$5,2,FALSE))</f>
        <v>Liberica</v>
      </c>
      <c r="O205" t="str">
        <f t="shared" si="7"/>
        <v>Light</v>
      </c>
      <c r="P205" t="str">
        <f>_xlfn.XLOOKUP(Orders[[#This Row],[Customer ID]],customers!$A:$A,customers!$I:$I,,0)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6"/>
        <v>82.5</v>
      </c>
      <c r="N206" t="str">
        <f>IF(ISERROR(VLOOKUP(I206,coffee_types!$A$1:$B$5,2,FALSE)),"",VLOOKUP(I206,coffee_types!$A$1:$B$5,2,FALSE))</f>
        <v>Excelsa</v>
      </c>
      <c r="O206" t="str">
        <f t="shared" si="7"/>
        <v>Medium</v>
      </c>
      <c r="P206" t="str">
        <f>_xlfn.XLOOKUP(Orders[[#This Row],[Customer ID]],customers!$A:$A,customers!$I:$I,,0)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6"/>
        <v>8.0549999999999997</v>
      </c>
      <c r="N207" t="str">
        <f>IF(ISERROR(VLOOKUP(I207,coffee_types!$A$1:$B$5,2,FALSE)),"",VLOOKUP(I207,coffee_types!$A$1:$B$5,2,FALSE))</f>
        <v>Robusta</v>
      </c>
      <c r="O207" t="str">
        <f t="shared" si="7"/>
        <v>Dark</v>
      </c>
      <c r="P207" t="str">
        <f>_xlfn.XLOOKUP(Orders[[#This Row],[Customer ID]],customers!$A:$A,customers!$I:$I,,0)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6"/>
        <v>22.5</v>
      </c>
      <c r="N208" t="str">
        <f>IF(ISERROR(VLOOKUP(I208,coffee_types!$A$1:$B$5,2,FALSE)),"",VLOOKUP(I208,coffee_types!$A$1:$B$5,2,FALSE))</f>
        <v>Arabica</v>
      </c>
      <c r="O208" t="str">
        <f t="shared" si="7"/>
        <v>Medium</v>
      </c>
      <c r="P208" t="str">
        <f>_xlfn.XLOOKUP(Orders[[#This Row],[Customer ID]],customers!$A:$A,customers!$I:$I,,0)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6"/>
        <v>40.5</v>
      </c>
      <c r="N209" t="str">
        <f>IF(ISERROR(VLOOKUP(I209,coffee_types!$A$1:$B$5,2,FALSE)),"",VLOOKUP(I209,coffee_types!$A$1:$B$5,2,FALSE))</f>
        <v>Arabica</v>
      </c>
      <c r="O209" t="str">
        <f t="shared" si="7"/>
        <v>Medium</v>
      </c>
      <c r="P209" t="str">
        <f>_xlfn.XLOOKUP(Orders[[#This Row],[Customer ID]],customers!$A:$A,customers!$I:$I,,0)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6"/>
        <v>29.16</v>
      </c>
      <c r="N210" t="str">
        <f>IF(ISERROR(VLOOKUP(I210,coffee_types!$A$1:$B$5,2,FALSE)),"",VLOOKUP(I210,coffee_types!$A$1:$B$5,2,FALSE))</f>
        <v>Excelsa</v>
      </c>
      <c r="O210" t="str">
        <f t="shared" si="7"/>
        <v>Dark</v>
      </c>
      <c r="P210" t="str">
        <f>_xlfn.XLOOKUP(Orders[[#This Row],[Customer ID]],customers!$A:$A,customers!$I:$I,,0)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6"/>
        <v>6.75</v>
      </c>
      <c r="N211" t="str">
        <f>IF(ISERROR(VLOOKUP(I211,coffee_types!$A$1:$B$5,2,FALSE)),"",VLOOKUP(I211,coffee_types!$A$1:$B$5,2,FALSE))</f>
        <v>Arabica</v>
      </c>
      <c r="O211" t="str">
        <f t="shared" si="7"/>
        <v>Medium</v>
      </c>
      <c r="P211" t="str">
        <f>_xlfn.XLOOKUP(Orders[[#This Row],[Customer ID]],customers!$A:$A,customers!$I:$I,,0)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6"/>
        <v>51.8</v>
      </c>
      <c r="N212" t="str">
        <f>IF(ISERROR(VLOOKUP(I212,coffee_types!$A$1:$B$5,2,FALSE)),"",VLOOKUP(I212,coffee_types!$A$1:$B$5,2,FALSE))</f>
        <v>Liberica</v>
      </c>
      <c r="O212" t="str">
        <f t="shared" si="7"/>
        <v>Dark</v>
      </c>
      <c r="P212" t="str">
        <f>_xlfn.XLOOKUP(Orders[[#This Row],[Customer ID]],customers!$A:$A,customers!$I:$I,,0)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6"/>
        <v>53.46</v>
      </c>
      <c r="N213" t="str">
        <f>IF(ISERROR(VLOOKUP(I213,coffee_types!$A$1:$B$5,2,FALSE)),"",VLOOKUP(I213,coffee_types!$A$1:$B$5,2,FALSE))</f>
        <v>Excelsa</v>
      </c>
      <c r="O213" t="str">
        <f t="shared" si="7"/>
        <v>Light</v>
      </c>
      <c r="P213" t="str">
        <f>_xlfn.XLOOKUP(Orders[[#This Row],[Customer ID]],customers!$A:$A,customers!$I:$I,,0)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6"/>
        <v>14.58</v>
      </c>
      <c r="N214" t="str">
        <f>IF(ISERROR(VLOOKUP(I214,coffee_types!$A$1:$B$5,2,FALSE)),"",VLOOKUP(I214,coffee_types!$A$1:$B$5,2,FALSE))</f>
        <v>Excelsa</v>
      </c>
      <c r="O214" t="str">
        <f t="shared" si="7"/>
        <v>Dark</v>
      </c>
      <c r="P214" t="str">
        <f>_xlfn.XLOOKUP(Orders[[#This Row],[Customer ID]],customers!$A:$A,customers!$I:$I,,0)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6"/>
        <v>20.584999999999997</v>
      </c>
      <c r="N215" t="str">
        <f>IF(ISERROR(VLOOKUP(I215,coffee_types!$A$1:$B$5,2,FALSE)),"",VLOOKUP(I215,coffee_types!$A$1:$B$5,2,FALSE))</f>
        <v>Robusta</v>
      </c>
      <c r="O215" t="str">
        <f t="shared" si="7"/>
        <v>Dark</v>
      </c>
      <c r="P215" t="str">
        <f>_xlfn.XLOOKUP(Orders[[#This Row],[Customer ID]],customers!$A:$A,customers!$I:$I,,0)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6"/>
        <v>31.7</v>
      </c>
      <c r="N216" t="str">
        <f>IF(ISERROR(VLOOKUP(I216,coffee_types!$A$1:$B$5,2,FALSE)),"",VLOOKUP(I216,coffee_types!$A$1:$B$5,2,FALSE))</f>
        <v>Liberica</v>
      </c>
      <c r="O216" t="str">
        <f t="shared" si="7"/>
        <v>Light</v>
      </c>
      <c r="P216" t="str">
        <f>_xlfn.XLOOKUP(Orders[[#This Row],[Customer ID]],customers!$A:$A,customers!$I:$I,,0)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6"/>
        <v>23.31</v>
      </c>
      <c r="N217" t="str">
        <f>IF(ISERROR(VLOOKUP(I217,coffee_types!$A$1:$B$5,2,FALSE)),"",VLOOKUP(I217,coffee_types!$A$1:$B$5,2,FALSE))</f>
        <v>Liberica</v>
      </c>
      <c r="O217" t="str">
        <f t="shared" si="7"/>
        <v>Dark</v>
      </c>
      <c r="P217" t="str">
        <f>_xlfn.XLOOKUP(Orders[[#This Row],[Customer ID]],customers!$A:$A,customers!$I:$I,,0)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6"/>
        <v>58.2</v>
      </c>
      <c r="N218" t="str">
        <f>IF(ISERROR(VLOOKUP(I218,coffee_types!$A$1:$B$5,2,FALSE)),"",VLOOKUP(I218,coffee_types!$A$1:$B$5,2,FALSE))</f>
        <v>Liberica</v>
      </c>
      <c r="O218" t="str">
        <f t="shared" si="7"/>
        <v>Medium</v>
      </c>
      <c r="P218" t="str">
        <f>_xlfn.XLOOKUP(Orders[[#This Row],[Customer ID]],customers!$A:$A,customers!$I:$I,,0)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6"/>
        <v>35.64</v>
      </c>
      <c r="N219" t="str">
        <f>IF(ISERROR(VLOOKUP(I219,coffee_types!$A$1:$B$5,2,FALSE)),"",VLOOKUP(I219,coffee_types!$A$1:$B$5,2,FALSE))</f>
        <v>Excelsa</v>
      </c>
      <c r="O219" t="str">
        <f t="shared" si="7"/>
        <v>Light</v>
      </c>
      <c r="P219" t="str">
        <f>_xlfn.XLOOKUP(Orders[[#This Row],[Customer ID]],customers!$A:$A,customers!$I:$I,,0)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6"/>
        <v>56.25</v>
      </c>
      <c r="N220" t="str">
        <f>IF(ISERROR(VLOOKUP(I220,coffee_types!$A$1:$B$5,2,FALSE)),"",VLOOKUP(I220,coffee_types!$A$1:$B$5,2,FALSE))</f>
        <v>Arabica</v>
      </c>
      <c r="O220" t="str">
        <f t="shared" si="7"/>
        <v>Medium</v>
      </c>
      <c r="P220" t="str">
        <f>_xlfn.XLOOKUP(Orders[[#This Row],[Customer ID]],customers!$A:$A,customers!$I:$I,,0)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6"/>
        <v>10.754999999999999</v>
      </c>
      <c r="N221" t="str">
        <f>IF(ISERROR(VLOOKUP(I221,coffee_types!$A$1:$B$5,2,FALSE)),"",VLOOKUP(I221,coffee_types!$A$1:$B$5,2,FALSE))</f>
        <v>Robusta</v>
      </c>
      <c r="O221" t="str">
        <f t="shared" si="7"/>
        <v>Light</v>
      </c>
      <c r="P221" t="str">
        <f>_xlfn.XLOOKUP(Orders[[#This Row],[Customer ID]],customers!$A:$A,customers!$I:$I,,0)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6"/>
        <v>14.924999999999999</v>
      </c>
      <c r="N222" t="str">
        <f>IF(ISERROR(VLOOKUP(I222,coffee_types!$A$1:$B$5,2,FALSE)),"",VLOOKUP(I222,coffee_types!$A$1:$B$5,2,FALSE))</f>
        <v>Robusta</v>
      </c>
      <c r="O222" t="str">
        <f t="shared" si="7"/>
        <v>Medium</v>
      </c>
      <c r="P222" t="str">
        <f>_xlfn.XLOOKUP(Orders[[#This Row],[Customer ID]],customers!$A:$A,customers!$I:$I,,0)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6"/>
        <v>77.699999999999989</v>
      </c>
      <c r="N223" t="str">
        <f>IF(ISERROR(VLOOKUP(I223,coffee_types!$A$1:$B$5,2,FALSE)),"",VLOOKUP(I223,coffee_types!$A$1:$B$5,2,FALSE))</f>
        <v>Arabica</v>
      </c>
      <c r="O223" t="str">
        <f t="shared" si="7"/>
        <v>Light</v>
      </c>
      <c r="P223" t="str">
        <f>_xlfn.XLOOKUP(Orders[[#This Row],[Customer ID]],customers!$A:$A,customers!$I:$I,,0)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6"/>
        <v>23.31</v>
      </c>
      <c r="N224" t="str">
        <f>IF(ISERROR(VLOOKUP(I224,coffee_types!$A$1:$B$5,2,FALSE)),"",VLOOKUP(I224,coffee_types!$A$1:$B$5,2,FALSE))</f>
        <v>Liberica</v>
      </c>
      <c r="O224" t="str">
        <f t="shared" si="7"/>
        <v>Dark</v>
      </c>
      <c r="P224" t="str">
        <f>_xlfn.XLOOKUP(Orders[[#This Row],[Customer ID]],customers!$A:$A,customers!$I:$I,,0)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6"/>
        <v>59.4</v>
      </c>
      <c r="N225" t="str">
        <f>IF(ISERROR(VLOOKUP(I225,coffee_types!$A$1:$B$5,2,FALSE)),"",VLOOKUP(I225,coffee_types!$A$1:$B$5,2,FALSE))</f>
        <v>Excelsa</v>
      </c>
      <c r="O225" t="str">
        <f t="shared" si="7"/>
        <v>Light</v>
      </c>
      <c r="P225" t="str">
        <f>_xlfn.XLOOKUP(Orders[[#This Row],[Customer ID]],customers!$A:$A,customers!$I:$I,,0)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6"/>
        <v>119.13999999999999</v>
      </c>
      <c r="N226" t="str">
        <f>IF(ISERROR(VLOOKUP(I226,coffee_types!$A$1:$B$5,2,FALSE)),"",VLOOKUP(I226,coffee_types!$A$1:$B$5,2,FALSE))</f>
        <v>Liberica</v>
      </c>
      <c r="O226" t="str">
        <f t="shared" si="7"/>
        <v>Dark</v>
      </c>
      <c r="P226" t="str">
        <f>_xlfn.XLOOKUP(Orders[[#This Row],[Customer ID]],customers!$A:$A,customers!$I:$I,,0)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6"/>
        <v>14.339999999999998</v>
      </c>
      <c r="N227" t="str">
        <f>IF(ISERROR(VLOOKUP(I227,coffee_types!$A$1:$B$5,2,FALSE)),"",VLOOKUP(I227,coffee_types!$A$1:$B$5,2,FALSE))</f>
        <v>Robusta</v>
      </c>
      <c r="O227" t="str">
        <f t="shared" si="7"/>
        <v>Light</v>
      </c>
      <c r="P227" t="str">
        <f>_xlfn.XLOOKUP(Orders[[#This Row],[Customer ID]],customers!$A:$A,customers!$I:$I,,0)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6"/>
        <v>129.37499999999997</v>
      </c>
      <c r="N228" t="str">
        <f>IF(ISERROR(VLOOKUP(I228,coffee_types!$A$1:$B$5,2,FALSE)),"",VLOOKUP(I228,coffee_types!$A$1:$B$5,2,FALSE))</f>
        <v>Arabica</v>
      </c>
      <c r="O228" t="str">
        <f t="shared" si="7"/>
        <v>Medium</v>
      </c>
      <c r="P228" t="str">
        <f>_xlfn.XLOOKUP(Orders[[#This Row],[Customer ID]],customers!$A:$A,customers!$I:$I,,0)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6"/>
        <v>16.11</v>
      </c>
      <c r="N229" t="str">
        <f>IF(ISERROR(VLOOKUP(I229,coffee_types!$A$1:$B$5,2,FALSE)),"",VLOOKUP(I229,coffee_types!$A$1:$B$5,2,FALSE))</f>
        <v>Robusta</v>
      </c>
      <c r="O229" t="str">
        <f t="shared" si="7"/>
        <v>Dark</v>
      </c>
      <c r="P229" t="str">
        <f>_xlfn.XLOOKUP(Orders[[#This Row],[Customer ID]],customers!$A:$A,customers!$I:$I,,0)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6"/>
        <v>17.924999999999997</v>
      </c>
      <c r="N230" t="str">
        <f>IF(ISERROR(VLOOKUP(I230,coffee_types!$A$1:$B$5,2,FALSE)),"",VLOOKUP(I230,coffee_types!$A$1:$B$5,2,FALSE))</f>
        <v>Robusta</v>
      </c>
      <c r="O230" t="str">
        <f t="shared" si="7"/>
        <v>Light</v>
      </c>
      <c r="P230" t="str">
        <f>_xlfn.XLOOKUP(Orders[[#This Row],[Customer ID]],customers!$A:$A,customers!$I:$I,,0)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6"/>
        <v>8.73</v>
      </c>
      <c r="N231" t="str">
        <f>IF(ISERROR(VLOOKUP(I231,coffee_types!$A$1:$B$5,2,FALSE)),"",VLOOKUP(I231,coffee_types!$A$1:$B$5,2,FALSE))</f>
        <v>Liberica</v>
      </c>
      <c r="O231" t="str">
        <f t="shared" si="7"/>
        <v>Medium</v>
      </c>
      <c r="P231" t="str">
        <f>_xlfn.XLOOKUP(Orders[[#This Row],[Customer ID]],customers!$A:$A,customers!$I:$I,,0)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6"/>
        <v>51.749999999999993</v>
      </c>
      <c r="N232" t="str">
        <f>IF(ISERROR(VLOOKUP(I232,coffee_types!$A$1:$B$5,2,FALSE)),"",VLOOKUP(I232,coffee_types!$A$1:$B$5,2,FALSE))</f>
        <v>Arabica</v>
      </c>
      <c r="O232" t="str">
        <f t="shared" si="7"/>
        <v>Medium</v>
      </c>
      <c r="P232" t="str">
        <f>_xlfn.XLOOKUP(Orders[[#This Row],[Customer ID]],customers!$A:$A,customers!$I:$I,,0)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6"/>
        <v>8.73</v>
      </c>
      <c r="N233" t="str">
        <f>IF(ISERROR(VLOOKUP(I233,coffee_types!$A$1:$B$5,2,FALSE)),"",VLOOKUP(I233,coffee_types!$A$1:$B$5,2,FALSE))</f>
        <v>Liberica</v>
      </c>
      <c r="O233" t="str">
        <f t="shared" si="7"/>
        <v>Medium</v>
      </c>
      <c r="P233" t="str">
        <f>_xlfn.XLOOKUP(Orders[[#This Row],[Customer ID]],customers!$A:$A,customers!$I:$I,,0)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6"/>
        <v>23.774999999999999</v>
      </c>
      <c r="N234" t="str">
        <f>IF(ISERROR(VLOOKUP(I234,coffee_types!$A$1:$B$5,2,FALSE)),"",VLOOKUP(I234,coffee_types!$A$1:$B$5,2,FALSE))</f>
        <v>Liberica</v>
      </c>
      <c r="O234" t="str">
        <f t="shared" si="7"/>
        <v>Light</v>
      </c>
      <c r="P234" t="str">
        <f>_xlfn.XLOOKUP(Orders[[#This Row],[Customer ID]],customers!$A:$A,customers!$I:$I,,0)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6"/>
        <v>20.625</v>
      </c>
      <c r="N235" t="str">
        <f>IF(ISERROR(VLOOKUP(I235,coffee_types!$A$1:$B$5,2,FALSE)),"",VLOOKUP(I235,coffee_types!$A$1:$B$5,2,FALSE))</f>
        <v>Excelsa</v>
      </c>
      <c r="O235" t="str">
        <f t="shared" si="7"/>
        <v>Medium</v>
      </c>
      <c r="P235" t="str">
        <f>_xlfn.XLOOKUP(Orders[[#This Row],[Customer ID]],customers!$A:$A,customers!$I:$I,,0)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6"/>
        <v>36.454999999999998</v>
      </c>
      <c r="N236" t="str">
        <f>IF(ISERROR(VLOOKUP(I236,coffee_types!$A$1:$B$5,2,FALSE)),"",VLOOKUP(I236,coffee_types!$A$1:$B$5,2,FALSE))</f>
        <v>Liberica</v>
      </c>
      <c r="O236" t="str">
        <f t="shared" si="7"/>
        <v>Light</v>
      </c>
      <c r="P236" t="str">
        <f>_xlfn.XLOOKUP(Orders[[#This Row],[Customer ID]],customers!$A:$A,customers!$I:$I,,0)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_xlfn.XLOOKUP(C237,customers!$A$1:$A$1001,customers!$G$1:$G$1001,,0)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6"/>
        <v>182.27499999999998</v>
      </c>
      <c r="N237" t="str">
        <f>IF(ISERROR(VLOOKUP(I237,coffee_types!$A$1:$B$5,2,FALSE)),"",VLOOKUP(I237,coffee_types!$A$1:$B$5,2,FALSE))</f>
        <v>Liberica</v>
      </c>
      <c r="O237" t="str">
        <f t="shared" si="7"/>
        <v>Light</v>
      </c>
      <c r="P237" t="str">
        <f>_xlfn.XLOOKUP(Orders[[#This Row],[Customer ID]],customers!$A:$A,customers!$I:$I,,0)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6"/>
        <v>89.35499999999999</v>
      </c>
      <c r="N238" t="str">
        <f>IF(ISERROR(VLOOKUP(I238,coffee_types!$A$1:$B$5,2,FALSE)),"",VLOOKUP(I238,coffee_types!$A$1:$B$5,2,FALSE))</f>
        <v>Liberica</v>
      </c>
      <c r="O238" t="str">
        <f t="shared" si="7"/>
        <v>Dark</v>
      </c>
      <c r="P238" t="str">
        <f>_xlfn.XLOOKUP(Orders[[#This Row],[Customer ID]],customers!$A:$A,customers!$I:$I,,0)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6"/>
        <v>3.5849999999999995</v>
      </c>
      <c r="N239" t="str">
        <f>IF(ISERROR(VLOOKUP(I239,coffee_types!$A$1:$B$5,2,FALSE)),"",VLOOKUP(I239,coffee_types!$A$1:$B$5,2,FALSE))</f>
        <v>Robusta</v>
      </c>
      <c r="O239" t="str">
        <f t="shared" si="7"/>
        <v>Light</v>
      </c>
      <c r="P239" t="str">
        <f>_xlfn.XLOOKUP(Orders[[#This Row],[Customer ID]],customers!$A:$A,customers!$I:$I,,0)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6"/>
        <v>45.769999999999996</v>
      </c>
      <c r="N240" t="str">
        <f>IF(ISERROR(VLOOKUP(I240,coffee_types!$A$1:$B$5,2,FALSE)),"",VLOOKUP(I240,coffee_types!$A$1:$B$5,2,FALSE))</f>
        <v>Robusta</v>
      </c>
      <c r="O240" t="str">
        <f t="shared" si="7"/>
        <v>Medium</v>
      </c>
      <c r="P240" t="str">
        <f>_xlfn.XLOOKUP(Orders[[#This Row],[Customer ID]],customers!$A:$A,customers!$I:$I,,0)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6"/>
        <v>59.4</v>
      </c>
      <c r="N241" t="str">
        <f>IF(ISERROR(VLOOKUP(I241,coffee_types!$A$1:$B$5,2,FALSE)),"",VLOOKUP(I241,coffee_types!$A$1:$B$5,2,FALSE))</f>
        <v>Excelsa</v>
      </c>
      <c r="O241" t="str">
        <f t="shared" si="7"/>
        <v>Light</v>
      </c>
      <c r="P241" t="str">
        <f>_xlfn.XLOOKUP(Orders[[#This Row],[Customer ID]],customers!$A:$A,customers!$I:$I,,0)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6"/>
        <v>155.24999999999997</v>
      </c>
      <c r="N242" t="str">
        <f>IF(ISERROR(VLOOKUP(I242,coffee_types!$A$1:$B$5,2,FALSE)),"",VLOOKUP(I242,coffee_types!$A$1:$B$5,2,FALSE))</f>
        <v>Arabica</v>
      </c>
      <c r="O242" t="str">
        <f t="shared" si="7"/>
        <v>Medium</v>
      </c>
      <c r="P242" t="str">
        <f>_xlfn.XLOOKUP(Orders[[#This Row],[Customer ID]],customers!$A:$A,customers!$I:$I,,0)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6"/>
        <v>45.769999999999996</v>
      </c>
      <c r="N243" t="str">
        <f>IF(ISERROR(VLOOKUP(I243,coffee_types!$A$1:$B$5,2,FALSE)),"",VLOOKUP(I243,coffee_types!$A$1:$B$5,2,FALSE))</f>
        <v>Robusta</v>
      </c>
      <c r="O243" t="str">
        <f t="shared" si="7"/>
        <v>Medium</v>
      </c>
      <c r="P243" t="str">
        <f>_xlfn.XLOOKUP(Orders[[#This Row],[Customer ID]],customers!$A:$A,customers!$I:$I,,0)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6"/>
        <v>36.450000000000003</v>
      </c>
      <c r="N244" t="str">
        <f>IF(ISERROR(VLOOKUP(I244,coffee_types!$A$1:$B$5,2,FALSE)),"",VLOOKUP(I244,coffee_types!$A$1:$B$5,2,FALSE))</f>
        <v>Excelsa</v>
      </c>
      <c r="O244" t="str">
        <f t="shared" si="7"/>
        <v>Dark</v>
      </c>
      <c r="P244" t="str">
        <f>_xlfn.XLOOKUP(Orders[[#This Row],[Customer ID]],customers!$A:$A,customers!$I:$I,,0)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6"/>
        <v>29.16</v>
      </c>
      <c r="N245" t="str">
        <f>IF(ISERROR(VLOOKUP(I245,coffee_types!$A$1:$B$5,2,FALSE)),"",VLOOKUP(I245,coffee_types!$A$1:$B$5,2,FALSE))</f>
        <v>Excelsa</v>
      </c>
      <c r="O245" t="str">
        <f t="shared" si="7"/>
        <v>Dark</v>
      </c>
      <c r="P245" t="str">
        <f>_xlfn.XLOOKUP(Orders[[#This Row],[Customer ID]],customers!$A:$A,customers!$I:$I,,0)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6"/>
        <v>133.85999999999999</v>
      </c>
      <c r="N246" t="str">
        <f>IF(ISERROR(VLOOKUP(I246,coffee_types!$A$1:$B$5,2,FALSE)),"",VLOOKUP(I246,coffee_types!$A$1:$B$5,2,FALSE))</f>
        <v>Liberica</v>
      </c>
      <c r="O246" t="str">
        <f t="shared" si="7"/>
        <v>Medium</v>
      </c>
      <c r="P246" t="str">
        <f>_xlfn.XLOOKUP(Orders[[#This Row],[Customer ID]],customers!$A:$A,customers!$I:$I,,0)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6"/>
        <v>23.774999999999999</v>
      </c>
      <c r="N247" t="str">
        <f>IF(ISERROR(VLOOKUP(I247,coffee_types!$A$1:$B$5,2,FALSE)),"",VLOOKUP(I247,coffee_types!$A$1:$B$5,2,FALSE))</f>
        <v>Liberica</v>
      </c>
      <c r="O247" t="str">
        <f t="shared" si="7"/>
        <v>Light</v>
      </c>
      <c r="P247" t="str">
        <f>_xlfn.XLOOKUP(Orders[[#This Row],[Customer ID]],customers!$A:$A,customers!$I:$I,,0)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6"/>
        <v>38.849999999999994</v>
      </c>
      <c r="N248" t="str">
        <f>IF(ISERROR(VLOOKUP(I248,coffee_types!$A$1:$B$5,2,FALSE)),"",VLOOKUP(I248,coffee_types!$A$1:$B$5,2,FALSE))</f>
        <v>Liberica</v>
      </c>
      <c r="O248" t="str">
        <f t="shared" si="7"/>
        <v>Dark</v>
      </c>
      <c r="P248" t="str">
        <f>_xlfn.XLOOKUP(Orders[[#This Row],[Customer ID]],customers!$A:$A,customers!$I:$I,,0)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_xlfn.XLOOKUP(C249,customers!$A$1:$A$1001,customers!$G$1:$G$1001,,0)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6"/>
        <v>21.509999999999998</v>
      </c>
      <c r="N249" t="str">
        <f>IF(ISERROR(VLOOKUP(I249,coffee_types!$A$1:$B$5,2,FALSE)),"",VLOOKUP(I249,coffee_types!$A$1:$B$5,2,FALSE))</f>
        <v>Robusta</v>
      </c>
      <c r="O249" t="str">
        <f t="shared" si="7"/>
        <v>Light</v>
      </c>
      <c r="P249" t="str">
        <f>_xlfn.XLOOKUP(Orders[[#This Row],[Customer ID]],customers!$A:$A,customers!$I:$I,,0)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6"/>
        <v>9.9499999999999993</v>
      </c>
      <c r="N250" t="str">
        <f>IF(ISERROR(VLOOKUP(I250,coffee_types!$A$1:$B$5,2,FALSE)),"",VLOOKUP(I250,coffee_types!$A$1:$B$5,2,FALSE))</f>
        <v>Arabica</v>
      </c>
      <c r="O250" t="str">
        <f t="shared" si="7"/>
        <v>Dark</v>
      </c>
      <c r="P250" t="str">
        <f>_xlfn.XLOOKUP(Orders[[#This Row],[Customer ID]],customers!$A:$A,customers!$I:$I,,0)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6"/>
        <v>15.85</v>
      </c>
      <c r="N251" t="str">
        <f>IF(ISERROR(VLOOKUP(I251,coffee_types!$A$1:$B$5,2,FALSE)),"",VLOOKUP(I251,coffee_types!$A$1:$B$5,2,FALSE))</f>
        <v>Liberica</v>
      </c>
      <c r="O251" t="str">
        <f t="shared" si="7"/>
        <v>Light</v>
      </c>
      <c r="P251" t="str">
        <f>_xlfn.XLOOKUP(Orders[[#This Row],[Customer ID]],customers!$A:$A,customers!$I:$I,,0)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6"/>
        <v>2.9849999999999999</v>
      </c>
      <c r="N252" t="str">
        <f>IF(ISERROR(VLOOKUP(I252,coffee_types!$A$1:$B$5,2,FALSE)),"",VLOOKUP(I252,coffee_types!$A$1:$B$5,2,FALSE))</f>
        <v>Robusta</v>
      </c>
      <c r="O252" t="str">
        <f t="shared" si="7"/>
        <v>Medium</v>
      </c>
      <c r="P252" t="str">
        <f>_xlfn.XLOOKUP(Orders[[#This Row],[Customer ID]],customers!$A:$A,customers!$I:$I,,0)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6"/>
        <v>68.75</v>
      </c>
      <c r="N253" t="str">
        <f>IF(ISERROR(VLOOKUP(I253,coffee_types!$A$1:$B$5,2,FALSE)),"",VLOOKUP(I253,coffee_types!$A$1:$B$5,2,FALSE))</f>
        <v>Excelsa</v>
      </c>
      <c r="O253" t="str">
        <f t="shared" si="7"/>
        <v>Medium</v>
      </c>
      <c r="P253" t="str">
        <f>_xlfn.XLOOKUP(Orders[[#This Row],[Customer ID]],customers!$A:$A,customers!$I:$I,,0)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6"/>
        <v>29.849999999999998</v>
      </c>
      <c r="N254" t="str">
        <f>IF(ISERROR(VLOOKUP(I254,coffee_types!$A$1:$B$5,2,FALSE)),"",VLOOKUP(I254,coffee_types!$A$1:$B$5,2,FALSE))</f>
        <v>Arabica</v>
      </c>
      <c r="O254" t="str">
        <f t="shared" si="7"/>
        <v>Dark</v>
      </c>
      <c r="P254" t="str">
        <f>_xlfn.XLOOKUP(Orders[[#This Row],[Customer ID]],customers!$A:$A,customers!$I:$I,,0)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6"/>
        <v>58.2</v>
      </c>
      <c r="N255" t="str">
        <f>IF(ISERROR(VLOOKUP(I255,coffee_types!$A$1:$B$5,2,FALSE)),"",VLOOKUP(I255,coffee_types!$A$1:$B$5,2,FALSE))</f>
        <v>Liberica</v>
      </c>
      <c r="O255" t="str">
        <f t="shared" si="7"/>
        <v>Medium</v>
      </c>
      <c r="P255" t="str">
        <f>_xlfn.XLOOKUP(Orders[[#This Row],[Customer ID]],customers!$A:$A,customers!$I:$I,,0)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6"/>
        <v>28.679999999999996</v>
      </c>
      <c r="N256" t="str">
        <f>IF(ISERROR(VLOOKUP(I256,coffee_types!$A$1:$B$5,2,FALSE)),"",VLOOKUP(I256,coffee_types!$A$1:$B$5,2,FALSE))</f>
        <v>Robusta</v>
      </c>
      <c r="O256" t="str">
        <f t="shared" si="7"/>
        <v>Light</v>
      </c>
      <c r="P256" t="str">
        <f>_xlfn.XLOOKUP(Orders[[#This Row],[Customer ID]],customers!$A:$A,customers!$I:$I,,0)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6"/>
        <v>21.509999999999998</v>
      </c>
      <c r="N257" t="str">
        <f>IF(ISERROR(VLOOKUP(I257,coffee_types!$A$1:$B$5,2,FALSE)),"",VLOOKUP(I257,coffee_types!$A$1:$B$5,2,FALSE))</f>
        <v>Robusta</v>
      </c>
      <c r="O257" t="str">
        <f t="shared" si="7"/>
        <v>Light</v>
      </c>
      <c r="P257" t="str">
        <f>_xlfn.XLOOKUP(Orders[[#This Row],[Customer ID]],customers!$A:$A,customers!$I:$I,,0)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6"/>
        <v>17.46</v>
      </c>
      <c r="N258" t="str">
        <f>IF(ISERROR(VLOOKUP(I258,coffee_types!$A$1:$B$5,2,FALSE)),"",VLOOKUP(I258,coffee_types!$A$1:$B$5,2,FALSE))</f>
        <v>Liberica</v>
      </c>
      <c r="O258" t="str">
        <f t="shared" si="7"/>
        <v>Medium</v>
      </c>
      <c r="P258" t="str">
        <f>_xlfn.XLOOKUP(Orders[[#This Row],[Customer ID]],customers!$A:$A,customers!$I:$I,,0)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8">L259*E259</f>
        <v>27.945</v>
      </c>
      <c r="N259" t="str">
        <f>IF(ISERROR(VLOOKUP(I259,coffee_types!$A$1:$B$5,2,FALSE)),"",VLOOKUP(I259,coffee_types!$A$1:$B$5,2,FALSE))</f>
        <v>Excelsa</v>
      </c>
      <c r="O259" t="str">
        <f t="shared" ref="O259:O322" si="9">IF(J259="M", "Medium", IF(J259="L", "Light",IF(J259="D","Dark","")))</f>
        <v>Dark</v>
      </c>
      <c r="P259" t="str">
        <f>_xlfn.XLOOKUP(Orders[[#This Row],[Customer ID]],customers!$A:$A,customers!$I:$I,,0)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8"/>
        <v>139.72499999999999</v>
      </c>
      <c r="N260" t="str">
        <f>IF(ISERROR(VLOOKUP(I260,coffee_types!$A$1:$B$5,2,FALSE)),"",VLOOKUP(I260,coffee_types!$A$1:$B$5,2,FALSE))</f>
        <v>Excelsa</v>
      </c>
      <c r="O260" t="str">
        <f t="shared" si="9"/>
        <v>Dark</v>
      </c>
      <c r="P260" t="str">
        <f>_xlfn.XLOOKUP(Orders[[#This Row],[Customer ID]],customers!$A:$A,customers!$I:$I,,0)</f>
        <v>No</v>
      </c>
    </row>
    <row r="261" spans="1:16" x14ac:dyDescent="0.35">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8"/>
        <v>5.97</v>
      </c>
      <c r="N261" t="str">
        <f>IF(ISERROR(VLOOKUP(I261,coffee_types!$A$1:$B$5,2,FALSE)),"",VLOOKUP(I261,coffee_types!$A$1:$B$5,2,FALSE))</f>
        <v>Robusta</v>
      </c>
      <c r="O261" t="str">
        <f t="shared" si="9"/>
        <v>Medium</v>
      </c>
      <c r="P261" t="str">
        <f>_xlfn.XLOOKUP(Orders[[#This Row],[Customer ID]],customers!$A:$A,customers!$I:$I,,0)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8"/>
        <v>27.484999999999996</v>
      </c>
      <c r="N262" t="str">
        <f>IF(ISERROR(VLOOKUP(I262,coffee_types!$A$1:$B$5,2,FALSE)),"",VLOOKUP(I262,coffee_types!$A$1:$B$5,2,FALSE))</f>
        <v>Robusta</v>
      </c>
      <c r="O262" t="str">
        <f t="shared" si="9"/>
        <v>Light</v>
      </c>
      <c r="P262" t="str">
        <f>_xlfn.XLOOKUP(Orders[[#This Row],[Customer ID]],customers!$A:$A,customers!$I:$I,,0)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8"/>
        <v>59.75</v>
      </c>
      <c r="N263" t="str">
        <f>IF(ISERROR(VLOOKUP(I263,coffee_types!$A$1:$B$5,2,FALSE)),"",VLOOKUP(I263,coffee_types!$A$1:$B$5,2,FALSE))</f>
        <v>Robusta</v>
      </c>
      <c r="O263" t="str">
        <f t="shared" si="9"/>
        <v>Light</v>
      </c>
      <c r="P263" t="str">
        <f>_xlfn.XLOOKUP(Orders[[#This Row],[Customer ID]],customers!$A:$A,customers!$I:$I,,0)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8"/>
        <v>41.25</v>
      </c>
      <c r="N264" t="str">
        <f>IF(ISERROR(VLOOKUP(I264,coffee_types!$A$1:$B$5,2,FALSE)),"",VLOOKUP(I264,coffee_types!$A$1:$B$5,2,FALSE))</f>
        <v>Excelsa</v>
      </c>
      <c r="O264" t="str">
        <f t="shared" si="9"/>
        <v>Medium</v>
      </c>
      <c r="P264" t="str">
        <f>_xlfn.XLOOKUP(Orders[[#This Row],[Customer ID]],customers!$A:$A,customers!$I:$I,,0)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8"/>
        <v>133.85999999999999</v>
      </c>
      <c r="N265" t="str">
        <f>IF(ISERROR(VLOOKUP(I265,coffee_types!$A$1:$B$5,2,FALSE)),"",VLOOKUP(I265,coffee_types!$A$1:$B$5,2,FALSE))</f>
        <v>Liberica</v>
      </c>
      <c r="O265" t="str">
        <f t="shared" si="9"/>
        <v>Medium</v>
      </c>
      <c r="P265" t="str">
        <f>_xlfn.XLOOKUP(Orders[[#This Row],[Customer ID]],customers!$A:$A,customers!$I:$I,,0)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_xlfn.XLOOKUP(C266,customers!$A$1:$A$1001,customers!$G$1:$G$1001,,0)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8"/>
        <v>59.75</v>
      </c>
      <c r="N266" t="str">
        <f>IF(ISERROR(VLOOKUP(I266,coffee_types!$A$1:$B$5,2,FALSE)),"",VLOOKUP(I266,coffee_types!$A$1:$B$5,2,FALSE))</f>
        <v>Robusta</v>
      </c>
      <c r="O266" t="str">
        <f t="shared" si="9"/>
        <v>Light</v>
      </c>
      <c r="P266" t="str">
        <f>_xlfn.XLOOKUP(Orders[[#This Row],[Customer ID]],customers!$A:$A,customers!$I:$I,,0)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8"/>
        <v>5.97</v>
      </c>
      <c r="N267" t="str">
        <f>IF(ISERROR(VLOOKUP(I267,coffee_types!$A$1:$B$5,2,FALSE)),"",VLOOKUP(I267,coffee_types!$A$1:$B$5,2,FALSE))</f>
        <v>Arabica</v>
      </c>
      <c r="O267" t="str">
        <f t="shared" si="9"/>
        <v>Dark</v>
      </c>
      <c r="P267" t="str">
        <f>_xlfn.XLOOKUP(Orders[[#This Row],[Customer ID]],customers!$A:$A,customers!$I:$I,,0)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8"/>
        <v>24.3</v>
      </c>
      <c r="N268" t="str">
        <f>IF(ISERROR(VLOOKUP(I268,coffee_types!$A$1:$B$5,2,FALSE)),"",VLOOKUP(I268,coffee_types!$A$1:$B$5,2,FALSE))</f>
        <v>Excelsa</v>
      </c>
      <c r="O268" t="str">
        <f t="shared" si="9"/>
        <v>Dark</v>
      </c>
      <c r="P268" t="str">
        <f>_xlfn.XLOOKUP(Orders[[#This Row],[Customer ID]],customers!$A:$A,customers!$I:$I,,0)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8"/>
        <v>21.87</v>
      </c>
      <c r="N269" t="str">
        <f>IF(ISERROR(VLOOKUP(I269,coffee_types!$A$1:$B$5,2,FALSE)),"",VLOOKUP(I269,coffee_types!$A$1:$B$5,2,FALSE))</f>
        <v>Excelsa</v>
      </c>
      <c r="O269" t="str">
        <f t="shared" si="9"/>
        <v>Dark</v>
      </c>
      <c r="P269" t="str">
        <f>_xlfn.XLOOKUP(Orders[[#This Row],[Customer ID]],customers!$A:$A,customers!$I:$I,,0)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8"/>
        <v>19.899999999999999</v>
      </c>
      <c r="N270" t="str">
        <f>IF(ISERROR(VLOOKUP(I270,coffee_types!$A$1:$B$5,2,FALSE)),"",VLOOKUP(I270,coffee_types!$A$1:$B$5,2,FALSE))</f>
        <v>Arabica</v>
      </c>
      <c r="O270" t="str">
        <f t="shared" si="9"/>
        <v>Dark</v>
      </c>
      <c r="P270" t="str">
        <f>_xlfn.XLOOKUP(Orders[[#This Row],[Customer ID]],customers!$A:$A,customers!$I:$I,,0)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8"/>
        <v>5.97</v>
      </c>
      <c r="N271" t="str">
        <f>IF(ISERROR(VLOOKUP(I271,coffee_types!$A$1:$B$5,2,FALSE)),"",VLOOKUP(I271,coffee_types!$A$1:$B$5,2,FALSE))</f>
        <v>Arabica</v>
      </c>
      <c r="O271" t="str">
        <f t="shared" si="9"/>
        <v>Dark</v>
      </c>
      <c r="P271" t="str">
        <f>_xlfn.XLOOKUP(Orders[[#This Row],[Customer ID]],customers!$A:$A,customers!$I:$I,,0)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_xlfn.XLOOKUP(C272,customers!$A$1:$A$1001,customers!$G$1:$G$1001,,0)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8"/>
        <v>7.29</v>
      </c>
      <c r="N272" t="str">
        <f>IF(ISERROR(VLOOKUP(I272,coffee_types!$A$1:$B$5,2,FALSE)),"",VLOOKUP(I272,coffee_types!$A$1:$B$5,2,FALSE))</f>
        <v>Excelsa</v>
      </c>
      <c r="O272" t="str">
        <f t="shared" si="9"/>
        <v>Dark</v>
      </c>
      <c r="P272" t="str">
        <f>_xlfn.XLOOKUP(Orders[[#This Row],[Customer ID]],customers!$A:$A,customers!$I:$I,,0)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8"/>
        <v>11.94</v>
      </c>
      <c r="N273" t="str">
        <f>IF(ISERROR(VLOOKUP(I273,coffee_types!$A$1:$B$5,2,FALSE)),"",VLOOKUP(I273,coffee_types!$A$1:$B$5,2,FALSE))</f>
        <v>Arabica</v>
      </c>
      <c r="O273" t="str">
        <f t="shared" si="9"/>
        <v>Dark</v>
      </c>
      <c r="P273" t="str">
        <f>_xlfn.XLOOKUP(Orders[[#This Row],[Customer ID]],customers!$A:$A,customers!$I:$I,,0)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8"/>
        <v>71.699999999999989</v>
      </c>
      <c r="N274" t="str">
        <f>IF(ISERROR(VLOOKUP(I274,coffee_types!$A$1:$B$5,2,FALSE)),"",VLOOKUP(I274,coffee_types!$A$1:$B$5,2,FALSE))</f>
        <v>Robusta</v>
      </c>
      <c r="O274" t="str">
        <f t="shared" si="9"/>
        <v>Light</v>
      </c>
      <c r="P274" t="str">
        <f>_xlfn.XLOOKUP(Orders[[#This Row],[Customer ID]],customers!$A:$A,customers!$I:$I,,0)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8"/>
        <v>7.77</v>
      </c>
      <c r="N275" t="str">
        <f>IF(ISERROR(VLOOKUP(I275,coffee_types!$A$1:$B$5,2,FALSE)),"",VLOOKUP(I275,coffee_types!$A$1:$B$5,2,FALSE))</f>
        <v>Arabica</v>
      </c>
      <c r="O275" t="str">
        <f t="shared" si="9"/>
        <v>Light</v>
      </c>
      <c r="P275" t="str">
        <f>_xlfn.XLOOKUP(Orders[[#This Row],[Customer ID]],customers!$A:$A,customers!$I:$I,,0)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8"/>
        <v>25.874999999999996</v>
      </c>
      <c r="N276" t="str">
        <f>IF(ISERROR(VLOOKUP(I276,coffee_types!$A$1:$B$5,2,FALSE)),"",VLOOKUP(I276,coffee_types!$A$1:$B$5,2,FALSE))</f>
        <v>Arabica</v>
      </c>
      <c r="O276" t="str">
        <f t="shared" si="9"/>
        <v>Medium</v>
      </c>
      <c r="P276" t="str">
        <f>_xlfn.XLOOKUP(Orders[[#This Row],[Customer ID]],customers!$A:$A,customers!$I:$I,,0)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8"/>
        <v>204.92999999999995</v>
      </c>
      <c r="N277" t="str">
        <f>IF(ISERROR(VLOOKUP(I277,coffee_types!$A$1:$B$5,2,FALSE)),"",VLOOKUP(I277,coffee_types!$A$1:$B$5,2,FALSE))</f>
        <v>Excelsa</v>
      </c>
      <c r="O277" t="str">
        <f t="shared" si="9"/>
        <v>Light</v>
      </c>
      <c r="P277" t="str">
        <f>_xlfn.XLOOKUP(Orders[[#This Row],[Customer ID]],customers!$A:$A,customers!$I:$I,,0)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8"/>
        <v>109.93999999999998</v>
      </c>
      <c r="N278" t="str">
        <f>IF(ISERROR(VLOOKUP(I278,coffee_types!$A$1:$B$5,2,FALSE)),"",VLOOKUP(I278,coffee_types!$A$1:$B$5,2,FALSE))</f>
        <v>Robusta</v>
      </c>
      <c r="O278" t="str">
        <f t="shared" si="9"/>
        <v>Light</v>
      </c>
      <c r="P278" t="str">
        <f>_xlfn.XLOOKUP(Orders[[#This Row],[Customer ID]],customers!$A:$A,customers!$I:$I,,0)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8"/>
        <v>89.1</v>
      </c>
      <c r="N279" t="str">
        <f>IF(ISERROR(VLOOKUP(I279,coffee_types!$A$1:$B$5,2,FALSE)),"",VLOOKUP(I279,coffee_types!$A$1:$B$5,2,FALSE))</f>
        <v>Excelsa</v>
      </c>
      <c r="O279" t="str">
        <f t="shared" si="9"/>
        <v>Light</v>
      </c>
      <c r="P279" t="str">
        <f>_xlfn.XLOOKUP(Orders[[#This Row],[Customer ID]],customers!$A:$A,customers!$I:$I,,0)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8"/>
        <v>7.77</v>
      </c>
      <c r="N280" t="str">
        <f>IF(ISERROR(VLOOKUP(I280,coffee_types!$A$1:$B$5,2,FALSE)),"",VLOOKUP(I280,coffee_types!$A$1:$B$5,2,FALSE))</f>
        <v>Arabica</v>
      </c>
      <c r="O280" t="str">
        <f t="shared" si="9"/>
        <v>Light</v>
      </c>
      <c r="P280" t="str">
        <f>_xlfn.XLOOKUP(Orders[[#This Row],[Customer ID]],customers!$A:$A,customers!$I:$I,,0)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8"/>
        <v>33.464999999999996</v>
      </c>
      <c r="N281" t="str">
        <f>IF(ISERROR(VLOOKUP(I281,coffee_types!$A$1:$B$5,2,FALSE)),"",VLOOKUP(I281,coffee_types!$A$1:$B$5,2,FALSE))</f>
        <v>Liberica</v>
      </c>
      <c r="O281" t="str">
        <f t="shared" si="9"/>
        <v>Medium</v>
      </c>
      <c r="P281" t="str">
        <f>_xlfn.XLOOKUP(Orders[[#This Row],[Customer ID]],customers!$A:$A,customers!$I:$I,,0)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8"/>
        <v>41.25</v>
      </c>
      <c r="N282" t="str">
        <f>IF(ISERROR(VLOOKUP(I282,coffee_types!$A$1:$B$5,2,FALSE)),"",VLOOKUP(I282,coffee_types!$A$1:$B$5,2,FALSE))</f>
        <v>Excelsa</v>
      </c>
      <c r="O282" t="str">
        <f t="shared" si="9"/>
        <v>Medium</v>
      </c>
      <c r="P282" t="str">
        <f>_xlfn.XLOOKUP(Orders[[#This Row],[Customer ID]],customers!$A:$A,customers!$I:$I,,0)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8"/>
        <v>59.4</v>
      </c>
      <c r="N283" t="str">
        <f>IF(ISERROR(VLOOKUP(I283,coffee_types!$A$1:$B$5,2,FALSE)),"",VLOOKUP(I283,coffee_types!$A$1:$B$5,2,FALSE))</f>
        <v>Excelsa</v>
      </c>
      <c r="O283" t="str">
        <f t="shared" si="9"/>
        <v>Light</v>
      </c>
      <c r="P283" t="str">
        <f>_xlfn.XLOOKUP(Orders[[#This Row],[Customer ID]],customers!$A:$A,customers!$I:$I,,0)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8"/>
        <v>7.77</v>
      </c>
      <c r="N284" t="str">
        <f>IF(ISERROR(VLOOKUP(I284,coffee_types!$A$1:$B$5,2,FALSE)),"",VLOOKUP(I284,coffee_types!$A$1:$B$5,2,FALSE))</f>
        <v>Arabica</v>
      </c>
      <c r="O284" t="str">
        <f t="shared" si="9"/>
        <v>Light</v>
      </c>
      <c r="P284" t="str">
        <f>_xlfn.XLOOKUP(Orders[[#This Row],[Customer ID]],customers!$A:$A,customers!$I:$I,,0)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8"/>
        <v>5.3699999999999992</v>
      </c>
      <c r="N285" t="str">
        <f>IF(ISERROR(VLOOKUP(I285,coffee_types!$A$1:$B$5,2,FALSE)),"",VLOOKUP(I285,coffee_types!$A$1:$B$5,2,FALSE))</f>
        <v>Robusta</v>
      </c>
      <c r="O285" t="str">
        <f t="shared" si="9"/>
        <v>Dark</v>
      </c>
      <c r="P285" t="str">
        <f>_xlfn.XLOOKUP(Orders[[#This Row],[Customer ID]],customers!$A:$A,customers!$I:$I,,0)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8"/>
        <v>94.874999999999986</v>
      </c>
      <c r="N286" t="str">
        <f>IF(ISERROR(VLOOKUP(I286,coffee_types!$A$1:$B$5,2,FALSE)),"",VLOOKUP(I286,coffee_types!$A$1:$B$5,2,FALSE))</f>
        <v>Excelsa</v>
      </c>
      <c r="O286" t="str">
        <f t="shared" si="9"/>
        <v>Medium</v>
      </c>
      <c r="P286" t="str">
        <f>_xlfn.XLOOKUP(Orders[[#This Row],[Customer ID]],customers!$A:$A,customers!$I:$I,,0)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8"/>
        <v>36.454999999999998</v>
      </c>
      <c r="N287" t="str">
        <f>IF(ISERROR(VLOOKUP(I287,coffee_types!$A$1:$B$5,2,FALSE)),"",VLOOKUP(I287,coffee_types!$A$1:$B$5,2,FALSE))</f>
        <v>Liberica</v>
      </c>
      <c r="O287" t="str">
        <f t="shared" si="9"/>
        <v>Light</v>
      </c>
      <c r="P287" t="str">
        <f>_xlfn.XLOOKUP(Orders[[#This Row],[Customer ID]],customers!$A:$A,customers!$I:$I,,0)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8"/>
        <v>13.5</v>
      </c>
      <c r="N288" t="str">
        <f>IF(ISERROR(VLOOKUP(I288,coffee_types!$A$1:$B$5,2,FALSE)),"",VLOOKUP(I288,coffee_types!$A$1:$B$5,2,FALSE))</f>
        <v>Arabica</v>
      </c>
      <c r="O288" t="str">
        <f t="shared" si="9"/>
        <v>Medium</v>
      </c>
      <c r="P288" t="str">
        <f>_xlfn.XLOOKUP(Orders[[#This Row],[Customer ID]],customers!$A:$A,customers!$I:$I,,0)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8"/>
        <v>14.339999999999998</v>
      </c>
      <c r="N289" t="str">
        <f>IF(ISERROR(VLOOKUP(I289,coffee_types!$A$1:$B$5,2,FALSE)),"",VLOOKUP(I289,coffee_types!$A$1:$B$5,2,FALSE))</f>
        <v>Robusta</v>
      </c>
      <c r="O289" t="str">
        <f t="shared" si="9"/>
        <v>Light</v>
      </c>
      <c r="P289" t="str">
        <f>_xlfn.XLOOKUP(Orders[[#This Row],[Customer ID]],customers!$A:$A,customers!$I:$I,,0)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_xlfn.XLOOKUP(C290,customers!$A$1:$A$1001,customers!$G$1:$G$1001,,0)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8"/>
        <v>8.25</v>
      </c>
      <c r="N290" t="str">
        <f>IF(ISERROR(VLOOKUP(I290,coffee_types!$A$1:$B$5,2,FALSE)),"",VLOOKUP(I290,coffee_types!$A$1:$B$5,2,FALSE))</f>
        <v>Excelsa</v>
      </c>
      <c r="O290" t="str">
        <f t="shared" si="9"/>
        <v>Medium</v>
      </c>
      <c r="P290" t="str">
        <f>_xlfn.XLOOKUP(Orders[[#This Row],[Customer ID]],customers!$A:$A,customers!$I:$I,,0)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8"/>
        <v>13.424999999999997</v>
      </c>
      <c r="N291" t="str">
        <f>IF(ISERROR(VLOOKUP(I291,coffee_types!$A$1:$B$5,2,FALSE)),"",VLOOKUP(I291,coffee_types!$A$1:$B$5,2,FALSE))</f>
        <v>Robusta</v>
      </c>
      <c r="O291" t="str">
        <f t="shared" si="9"/>
        <v>Dark</v>
      </c>
      <c r="P291" t="str">
        <f>_xlfn.XLOOKUP(Orders[[#This Row],[Customer ID]],customers!$A:$A,customers!$I:$I,,0)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8"/>
        <v>49.75</v>
      </c>
      <c r="N292" t="str">
        <f>IF(ISERROR(VLOOKUP(I292,coffee_types!$A$1:$B$5,2,FALSE)),"",VLOOKUP(I292,coffee_types!$A$1:$B$5,2,FALSE))</f>
        <v>Arabica</v>
      </c>
      <c r="O292" t="str">
        <f t="shared" si="9"/>
        <v>Dark</v>
      </c>
      <c r="P292" t="str">
        <f>_xlfn.XLOOKUP(Orders[[#This Row],[Customer ID]],customers!$A:$A,customers!$I:$I,,0)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_xlfn.XLOOKUP(C293,customers!$A$1:$A$1001,customers!$G$1:$G$1001,,0)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8"/>
        <v>16.5</v>
      </c>
      <c r="N293" t="str">
        <f>IF(ISERROR(VLOOKUP(I293,coffee_types!$A$1:$B$5,2,FALSE)),"",VLOOKUP(I293,coffee_types!$A$1:$B$5,2,FALSE))</f>
        <v>Excelsa</v>
      </c>
      <c r="O293" t="str">
        <f t="shared" si="9"/>
        <v>Medium</v>
      </c>
      <c r="P293" t="str">
        <f>_xlfn.XLOOKUP(Orders[[#This Row],[Customer ID]],customers!$A:$A,customers!$I:$I,,0)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8"/>
        <v>17.91</v>
      </c>
      <c r="N294" t="str">
        <f>IF(ISERROR(VLOOKUP(I294,coffee_types!$A$1:$B$5,2,FALSE)),"",VLOOKUP(I294,coffee_types!$A$1:$B$5,2,FALSE))</f>
        <v>Arabica</v>
      </c>
      <c r="O294" t="str">
        <f t="shared" si="9"/>
        <v>Dark</v>
      </c>
      <c r="P294" t="str">
        <f>_xlfn.XLOOKUP(Orders[[#This Row],[Customer ID]],customers!$A:$A,customers!$I:$I,,0)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8"/>
        <v>29.849999999999998</v>
      </c>
      <c r="N295" t="str">
        <f>IF(ISERROR(VLOOKUP(I295,coffee_types!$A$1:$B$5,2,FALSE)),"",VLOOKUP(I295,coffee_types!$A$1:$B$5,2,FALSE))</f>
        <v>Arabica</v>
      </c>
      <c r="O295" t="str">
        <f t="shared" si="9"/>
        <v>Dark</v>
      </c>
      <c r="P295" t="str">
        <f>_xlfn.XLOOKUP(Orders[[#This Row],[Customer ID]],customers!$A:$A,customers!$I:$I,,0)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8"/>
        <v>44.55</v>
      </c>
      <c r="N296" t="str">
        <f>IF(ISERROR(VLOOKUP(I296,coffee_types!$A$1:$B$5,2,FALSE)),"",VLOOKUP(I296,coffee_types!$A$1:$B$5,2,FALSE))</f>
        <v>Excelsa</v>
      </c>
      <c r="O296" t="str">
        <f t="shared" si="9"/>
        <v>Light</v>
      </c>
      <c r="P296" t="str">
        <f>_xlfn.XLOOKUP(Orders[[#This Row],[Customer ID]],customers!$A:$A,customers!$I:$I,,0)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8"/>
        <v>27.5</v>
      </c>
      <c r="N297" t="str">
        <f>IF(ISERROR(VLOOKUP(I297,coffee_types!$A$1:$B$5,2,FALSE)),"",VLOOKUP(I297,coffee_types!$A$1:$B$5,2,FALSE))</f>
        <v>Excelsa</v>
      </c>
      <c r="O297" t="str">
        <f t="shared" si="9"/>
        <v>Medium</v>
      </c>
      <c r="P297" t="str">
        <f>_xlfn.XLOOKUP(Orders[[#This Row],[Customer ID]],customers!$A:$A,customers!$I:$I,,0)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8"/>
        <v>35.82</v>
      </c>
      <c r="N298" t="str">
        <f>IF(ISERROR(VLOOKUP(I298,coffee_types!$A$1:$B$5,2,FALSE)),"",VLOOKUP(I298,coffee_types!$A$1:$B$5,2,FALSE))</f>
        <v>Robusta</v>
      </c>
      <c r="O298" t="str">
        <f t="shared" si="9"/>
        <v>Medium</v>
      </c>
      <c r="P298" t="str">
        <f>_xlfn.XLOOKUP(Orders[[#This Row],[Customer ID]],customers!$A:$A,customers!$I:$I,,0)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8"/>
        <v>16.11</v>
      </c>
      <c r="N299" t="str">
        <f>IF(ISERROR(VLOOKUP(I299,coffee_types!$A$1:$B$5,2,FALSE)),"",VLOOKUP(I299,coffee_types!$A$1:$B$5,2,FALSE))</f>
        <v>Robusta</v>
      </c>
      <c r="O299" t="str">
        <f t="shared" si="9"/>
        <v>Dark</v>
      </c>
      <c r="P299" t="str">
        <f>_xlfn.XLOOKUP(Orders[[#This Row],[Customer ID]],customers!$A:$A,customers!$I:$I,,0)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8"/>
        <v>26.73</v>
      </c>
      <c r="N300" t="str">
        <f>IF(ISERROR(VLOOKUP(I300,coffee_types!$A$1:$B$5,2,FALSE)),"",VLOOKUP(I300,coffee_types!$A$1:$B$5,2,FALSE))</f>
        <v>Excelsa</v>
      </c>
      <c r="O300" t="str">
        <f t="shared" si="9"/>
        <v>Light</v>
      </c>
      <c r="P300" t="str">
        <f>_xlfn.XLOOKUP(Orders[[#This Row],[Customer ID]],customers!$A:$A,customers!$I:$I,,0)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8"/>
        <v>204.92999999999995</v>
      </c>
      <c r="N301" t="str">
        <f>IF(ISERROR(VLOOKUP(I301,coffee_types!$A$1:$B$5,2,FALSE)),"",VLOOKUP(I301,coffee_types!$A$1:$B$5,2,FALSE))</f>
        <v>Excelsa</v>
      </c>
      <c r="O301" t="str">
        <f t="shared" si="9"/>
        <v>Light</v>
      </c>
      <c r="P301" t="str">
        <f>_xlfn.XLOOKUP(Orders[[#This Row],[Customer ID]],customers!$A:$A,customers!$I:$I,,0)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8"/>
        <v>38.849999999999994</v>
      </c>
      <c r="N302" t="str">
        <f>IF(ISERROR(VLOOKUP(I302,coffee_types!$A$1:$B$5,2,FALSE)),"",VLOOKUP(I302,coffee_types!$A$1:$B$5,2,FALSE))</f>
        <v>Arabica</v>
      </c>
      <c r="O302" t="str">
        <f t="shared" si="9"/>
        <v>Light</v>
      </c>
      <c r="P302" t="str">
        <f>_xlfn.XLOOKUP(Orders[[#This Row],[Customer ID]],customers!$A:$A,customers!$I:$I,,0)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8"/>
        <v>15.54</v>
      </c>
      <c r="N303" t="str">
        <f>IF(ISERROR(VLOOKUP(I303,coffee_types!$A$1:$B$5,2,FALSE)),"",VLOOKUP(I303,coffee_types!$A$1:$B$5,2,FALSE))</f>
        <v>Liberica</v>
      </c>
      <c r="O303" t="str">
        <f t="shared" si="9"/>
        <v>Dark</v>
      </c>
      <c r="P303" t="str">
        <f>_xlfn.XLOOKUP(Orders[[#This Row],[Customer ID]],customers!$A:$A,customers!$I:$I,,0)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8"/>
        <v>6.75</v>
      </c>
      <c r="N304" t="str">
        <f>IF(ISERROR(VLOOKUP(I304,coffee_types!$A$1:$B$5,2,FALSE)),"",VLOOKUP(I304,coffee_types!$A$1:$B$5,2,FALSE))</f>
        <v>Arabica</v>
      </c>
      <c r="O304" t="str">
        <f t="shared" si="9"/>
        <v>Medium</v>
      </c>
      <c r="P304" t="str">
        <f>_xlfn.XLOOKUP(Orders[[#This Row],[Customer ID]],customers!$A:$A,customers!$I:$I,,0)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8"/>
        <v>111.78</v>
      </c>
      <c r="N305" t="str">
        <f>IF(ISERROR(VLOOKUP(I305,coffee_types!$A$1:$B$5,2,FALSE)),"",VLOOKUP(I305,coffee_types!$A$1:$B$5,2,FALSE))</f>
        <v>Excelsa</v>
      </c>
      <c r="O305" t="str">
        <f t="shared" si="9"/>
        <v>Dark</v>
      </c>
      <c r="P305" t="str">
        <f>_xlfn.XLOOKUP(Orders[[#This Row],[Customer ID]],customers!$A:$A,customers!$I:$I,,0)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8"/>
        <v>3.8849999999999998</v>
      </c>
      <c r="N306" t="str">
        <f>IF(ISERROR(VLOOKUP(I306,coffee_types!$A$1:$B$5,2,FALSE)),"",VLOOKUP(I306,coffee_types!$A$1:$B$5,2,FALSE))</f>
        <v>Arabica</v>
      </c>
      <c r="O306" t="str">
        <f t="shared" si="9"/>
        <v>Light</v>
      </c>
      <c r="P306" t="str">
        <f>_xlfn.XLOOKUP(Orders[[#This Row],[Customer ID]],customers!$A:$A,customers!$I:$I,,0)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8"/>
        <v>21.825000000000003</v>
      </c>
      <c r="N307" t="str">
        <f>IF(ISERROR(VLOOKUP(I307,coffee_types!$A$1:$B$5,2,FALSE)),"",VLOOKUP(I307,coffee_types!$A$1:$B$5,2,FALSE))</f>
        <v>Liberica</v>
      </c>
      <c r="O307" t="str">
        <f t="shared" si="9"/>
        <v>Medium</v>
      </c>
      <c r="P307" t="str">
        <f>_xlfn.XLOOKUP(Orders[[#This Row],[Customer ID]],customers!$A:$A,customers!$I:$I,,0)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8"/>
        <v>14.924999999999999</v>
      </c>
      <c r="N308" t="str">
        <f>IF(ISERROR(VLOOKUP(I308,coffee_types!$A$1:$B$5,2,FALSE)),"",VLOOKUP(I308,coffee_types!$A$1:$B$5,2,FALSE))</f>
        <v>Robusta</v>
      </c>
      <c r="O308" t="str">
        <f t="shared" si="9"/>
        <v>Medium</v>
      </c>
      <c r="P308" t="str">
        <f>_xlfn.XLOOKUP(Orders[[#This Row],[Customer ID]],customers!$A:$A,customers!$I:$I,,0)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8"/>
        <v>33.75</v>
      </c>
      <c r="N309" t="str">
        <f>IF(ISERROR(VLOOKUP(I309,coffee_types!$A$1:$B$5,2,FALSE)),"",VLOOKUP(I309,coffee_types!$A$1:$B$5,2,FALSE))</f>
        <v>Arabica</v>
      </c>
      <c r="O309" t="str">
        <f t="shared" si="9"/>
        <v>Medium</v>
      </c>
      <c r="P309" t="str">
        <f>_xlfn.XLOOKUP(Orders[[#This Row],[Customer ID]],customers!$A:$A,customers!$I:$I,,0)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8"/>
        <v>33.75</v>
      </c>
      <c r="N310" t="str">
        <f>IF(ISERROR(VLOOKUP(I310,coffee_types!$A$1:$B$5,2,FALSE)),"",VLOOKUP(I310,coffee_types!$A$1:$B$5,2,FALSE))</f>
        <v>Arabica</v>
      </c>
      <c r="O310" t="str">
        <f t="shared" si="9"/>
        <v>Medium</v>
      </c>
      <c r="P310" t="str">
        <f>_xlfn.XLOOKUP(Orders[[#This Row],[Customer ID]],customers!$A:$A,customers!$I:$I,,0)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8"/>
        <v>26.19</v>
      </c>
      <c r="N311" t="str">
        <f>IF(ISERROR(VLOOKUP(I311,coffee_types!$A$1:$B$5,2,FALSE)),"",VLOOKUP(I311,coffee_types!$A$1:$B$5,2,FALSE))</f>
        <v>Liberica</v>
      </c>
      <c r="O311" t="str">
        <f t="shared" si="9"/>
        <v>Medium</v>
      </c>
      <c r="P311" t="str">
        <f>_xlfn.XLOOKUP(Orders[[#This Row],[Customer ID]],customers!$A:$A,customers!$I:$I,,0)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8"/>
        <v>14.85</v>
      </c>
      <c r="N312" t="str">
        <f>IF(ISERROR(VLOOKUP(I312,coffee_types!$A$1:$B$5,2,FALSE)),"",VLOOKUP(I312,coffee_types!$A$1:$B$5,2,FALSE))</f>
        <v>Excelsa</v>
      </c>
      <c r="O312" t="str">
        <f t="shared" si="9"/>
        <v>Light</v>
      </c>
      <c r="P312" t="str">
        <f>_xlfn.XLOOKUP(Orders[[#This Row],[Customer ID]],customers!$A:$A,customers!$I:$I,,0)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8"/>
        <v>189.74999999999997</v>
      </c>
      <c r="N313" t="str">
        <f>IF(ISERROR(VLOOKUP(I313,coffee_types!$A$1:$B$5,2,FALSE)),"",VLOOKUP(I313,coffee_types!$A$1:$B$5,2,FALSE))</f>
        <v>Excelsa</v>
      </c>
      <c r="O313" t="str">
        <f t="shared" si="9"/>
        <v>Medium</v>
      </c>
      <c r="P313" t="str">
        <f>_xlfn.XLOOKUP(Orders[[#This Row],[Customer ID]],customers!$A:$A,customers!$I:$I,,0)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8"/>
        <v>5.97</v>
      </c>
      <c r="N314" t="str">
        <f>IF(ISERROR(VLOOKUP(I314,coffee_types!$A$1:$B$5,2,FALSE)),"",VLOOKUP(I314,coffee_types!$A$1:$B$5,2,FALSE))</f>
        <v>Robusta</v>
      </c>
      <c r="O314" t="str">
        <f t="shared" si="9"/>
        <v>Medium</v>
      </c>
      <c r="P314" t="str">
        <f>_xlfn.XLOOKUP(Orders[[#This Row],[Customer ID]],customers!$A:$A,customers!$I:$I,,0)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8"/>
        <v>29.849999999999998</v>
      </c>
      <c r="N315" t="str">
        <f>IF(ISERROR(VLOOKUP(I315,coffee_types!$A$1:$B$5,2,FALSE)),"",VLOOKUP(I315,coffee_types!$A$1:$B$5,2,FALSE))</f>
        <v>Robusta</v>
      </c>
      <c r="O315" t="str">
        <f t="shared" si="9"/>
        <v>Medium</v>
      </c>
      <c r="P315" t="str">
        <f>_xlfn.XLOOKUP(Orders[[#This Row],[Customer ID]],customers!$A:$A,customers!$I:$I,,0)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8"/>
        <v>44.75</v>
      </c>
      <c r="N316" t="str">
        <f>IF(ISERROR(VLOOKUP(I316,coffee_types!$A$1:$B$5,2,FALSE)),"",VLOOKUP(I316,coffee_types!$A$1:$B$5,2,FALSE))</f>
        <v>Robusta</v>
      </c>
      <c r="O316" t="str">
        <f t="shared" si="9"/>
        <v>Dark</v>
      </c>
      <c r="P316" t="str">
        <f>_xlfn.XLOOKUP(Orders[[#This Row],[Customer ID]],customers!$A:$A,customers!$I:$I,,0)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8"/>
        <v>34.154999999999994</v>
      </c>
      <c r="N317" t="str">
        <f>IF(ISERROR(VLOOKUP(I317,coffee_types!$A$1:$B$5,2,FALSE)),"",VLOOKUP(I317,coffee_types!$A$1:$B$5,2,FALSE))</f>
        <v>Excelsa</v>
      </c>
      <c r="O317" t="str">
        <f t="shared" si="9"/>
        <v>Light</v>
      </c>
      <c r="P317" t="str">
        <f>_xlfn.XLOOKUP(Orders[[#This Row],[Customer ID]],customers!$A:$A,customers!$I:$I,,0)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8"/>
        <v>204.92999999999995</v>
      </c>
      <c r="N318" t="str">
        <f>IF(ISERROR(VLOOKUP(I318,coffee_types!$A$1:$B$5,2,FALSE)),"",VLOOKUP(I318,coffee_types!$A$1:$B$5,2,FALSE))</f>
        <v>Excelsa</v>
      </c>
      <c r="O318" t="str">
        <f t="shared" si="9"/>
        <v>Light</v>
      </c>
      <c r="P318" t="str">
        <f>_xlfn.XLOOKUP(Orders[[#This Row],[Customer ID]],customers!$A:$A,customers!$I:$I,,0)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8"/>
        <v>21.87</v>
      </c>
      <c r="N319" t="str">
        <f>IF(ISERROR(VLOOKUP(I319,coffee_types!$A$1:$B$5,2,FALSE)),"",VLOOKUP(I319,coffee_types!$A$1:$B$5,2,FALSE))</f>
        <v>Excelsa</v>
      </c>
      <c r="O319" t="str">
        <f t="shared" si="9"/>
        <v>Dark</v>
      </c>
      <c r="P319" t="str">
        <f>_xlfn.XLOOKUP(Orders[[#This Row],[Customer ID]],customers!$A:$A,customers!$I:$I,,0)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8"/>
        <v>51.749999999999993</v>
      </c>
      <c r="N320" t="str">
        <f>IF(ISERROR(VLOOKUP(I320,coffee_types!$A$1:$B$5,2,FALSE)),"",VLOOKUP(I320,coffee_types!$A$1:$B$5,2,FALSE))</f>
        <v>Arabica</v>
      </c>
      <c r="O320" t="str">
        <f t="shared" si="9"/>
        <v>Medium</v>
      </c>
      <c r="P320" t="str">
        <f>_xlfn.XLOOKUP(Orders[[#This Row],[Customer ID]],customers!$A:$A,customers!$I:$I,,0)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8"/>
        <v>8.25</v>
      </c>
      <c r="N321" t="str">
        <f>IF(ISERROR(VLOOKUP(I321,coffee_types!$A$1:$B$5,2,FALSE)),"",VLOOKUP(I321,coffee_types!$A$1:$B$5,2,FALSE))</f>
        <v>Excelsa</v>
      </c>
      <c r="O321" t="str">
        <f t="shared" si="9"/>
        <v>Medium</v>
      </c>
      <c r="P321" t="str">
        <f>_xlfn.XLOOKUP(Orders[[#This Row],[Customer ID]],customers!$A:$A,customers!$I:$I,,0)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8"/>
        <v>19.424999999999997</v>
      </c>
      <c r="N322" t="str">
        <f>IF(ISERROR(VLOOKUP(I322,coffee_types!$A$1:$B$5,2,FALSE)),"",VLOOKUP(I322,coffee_types!$A$1:$B$5,2,FALSE))</f>
        <v>Arabica</v>
      </c>
      <c r="O322" t="str">
        <f t="shared" si="9"/>
        <v>Light</v>
      </c>
      <c r="P322" t="str">
        <f>_xlfn.XLOOKUP(Orders[[#This Row],[Customer ID]],customers!$A:$A,customers!$I:$I,,0)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0">L323*E323</f>
        <v>20.25</v>
      </c>
      <c r="N323" t="str">
        <f>IF(ISERROR(VLOOKUP(I323,coffee_types!$A$1:$B$5,2,FALSE)),"",VLOOKUP(I323,coffee_types!$A$1:$B$5,2,FALSE))</f>
        <v>Arabica</v>
      </c>
      <c r="O323" t="str">
        <f t="shared" ref="O323:O386" si="11">IF(J323="M", "Medium", IF(J323="L", "Light",IF(J323="D","Dark","")))</f>
        <v>Medium</v>
      </c>
      <c r="P323" t="str">
        <f>_xlfn.XLOOKUP(Orders[[#This Row],[Customer ID]],customers!$A:$A,customers!$I:$I,,0)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0"/>
        <v>23.31</v>
      </c>
      <c r="N324" t="str">
        <f>IF(ISERROR(VLOOKUP(I324,coffee_types!$A$1:$B$5,2,FALSE)),"",VLOOKUP(I324,coffee_types!$A$1:$B$5,2,FALSE))</f>
        <v>Liberica</v>
      </c>
      <c r="O324" t="str">
        <f t="shared" si="11"/>
        <v>Dark</v>
      </c>
      <c r="P324" t="str">
        <f>_xlfn.XLOOKUP(Orders[[#This Row],[Customer ID]],customers!$A:$A,customers!$I:$I,,0)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0"/>
        <v>18.225000000000001</v>
      </c>
      <c r="N325" t="str">
        <f>IF(ISERROR(VLOOKUP(I325,coffee_types!$A$1:$B$5,2,FALSE)),"",VLOOKUP(I325,coffee_types!$A$1:$B$5,2,FALSE))</f>
        <v>Excelsa</v>
      </c>
      <c r="O325" t="str">
        <f t="shared" si="11"/>
        <v>Dark</v>
      </c>
      <c r="P325" t="str">
        <f>_xlfn.XLOOKUP(Orders[[#This Row],[Customer ID]],customers!$A:$A,customers!$I:$I,,0)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0"/>
        <v>13.75</v>
      </c>
      <c r="N326" t="str">
        <f>IF(ISERROR(VLOOKUP(I326,coffee_types!$A$1:$B$5,2,FALSE)),"",VLOOKUP(I326,coffee_types!$A$1:$B$5,2,FALSE))</f>
        <v>Excelsa</v>
      </c>
      <c r="O326" t="str">
        <f t="shared" si="11"/>
        <v>Medium</v>
      </c>
      <c r="P326" t="str">
        <f>_xlfn.XLOOKUP(Orders[[#This Row],[Customer ID]],customers!$A:$A,customers!$I:$I,,0)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0"/>
        <v>29.784999999999997</v>
      </c>
      <c r="N327" t="str">
        <f>IF(ISERROR(VLOOKUP(I327,coffee_types!$A$1:$B$5,2,FALSE)),"",VLOOKUP(I327,coffee_types!$A$1:$B$5,2,FALSE))</f>
        <v>Arabica</v>
      </c>
      <c r="O327" t="str">
        <f t="shared" si="11"/>
        <v>Light</v>
      </c>
      <c r="P327" t="str">
        <f>_xlfn.XLOOKUP(Orders[[#This Row],[Customer ID]],customers!$A:$A,customers!$I:$I,,0)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0"/>
        <v>44.75</v>
      </c>
      <c r="N328" t="str">
        <f>IF(ISERROR(VLOOKUP(I328,coffee_types!$A$1:$B$5,2,FALSE)),"",VLOOKUP(I328,coffee_types!$A$1:$B$5,2,FALSE))</f>
        <v>Robusta</v>
      </c>
      <c r="O328" t="str">
        <f t="shared" si="11"/>
        <v>Dark</v>
      </c>
      <c r="P328" t="str">
        <f>_xlfn.XLOOKUP(Orders[[#This Row],[Customer ID]],customers!$A:$A,customers!$I:$I,,0)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0"/>
        <v>44.75</v>
      </c>
      <c r="N329" t="str">
        <f>IF(ISERROR(VLOOKUP(I329,coffee_types!$A$1:$B$5,2,FALSE)),"",VLOOKUP(I329,coffee_types!$A$1:$B$5,2,FALSE))</f>
        <v>Robusta</v>
      </c>
      <c r="O329" t="str">
        <f t="shared" si="11"/>
        <v>Dark</v>
      </c>
      <c r="P329" t="str">
        <f>_xlfn.XLOOKUP(Orders[[#This Row],[Customer ID]],customers!$A:$A,customers!$I:$I,,0)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0"/>
        <v>38.04</v>
      </c>
      <c r="N330" t="str">
        <f>IF(ISERROR(VLOOKUP(I330,coffee_types!$A$1:$B$5,2,FALSE)),"",VLOOKUP(I330,coffee_types!$A$1:$B$5,2,FALSE))</f>
        <v>Liberica</v>
      </c>
      <c r="O330" t="str">
        <f t="shared" si="11"/>
        <v>Light</v>
      </c>
      <c r="P330" t="str">
        <f>_xlfn.XLOOKUP(Orders[[#This Row],[Customer ID]],customers!$A:$A,customers!$I:$I,,0)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0"/>
        <v>21.479999999999997</v>
      </c>
      <c r="N331" t="str">
        <f>IF(ISERROR(VLOOKUP(I331,coffee_types!$A$1:$B$5,2,FALSE)),"",VLOOKUP(I331,coffee_types!$A$1:$B$5,2,FALSE))</f>
        <v>Robusta</v>
      </c>
      <c r="O331" t="str">
        <f t="shared" si="11"/>
        <v>Dark</v>
      </c>
      <c r="P331" t="str">
        <f>_xlfn.XLOOKUP(Orders[[#This Row],[Customer ID]],customers!$A:$A,customers!$I:$I,,0)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0"/>
        <v>16.11</v>
      </c>
      <c r="N332" t="str">
        <f>IF(ISERROR(VLOOKUP(I332,coffee_types!$A$1:$B$5,2,FALSE)),"",VLOOKUP(I332,coffee_types!$A$1:$B$5,2,FALSE))</f>
        <v>Robusta</v>
      </c>
      <c r="O332" t="str">
        <f t="shared" si="11"/>
        <v>Dark</v>
      </c>
      <c r="P332" t="str">
        <f>_xlfn.XLOOKUP(Orders[[#This Row],[Customer ID]],customers!$A:$A,customers!$I:$I,,0)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0"/>
        <v>22.884999999999998</v>
      </c>
      <c r="N333" t="str">
        <f>IF(ISERROR(VLOOKUP(I333,coffee_types!$A$1:$B$5,2,FALSE)),"",VLOOKUP(I333,coffee_types!$A$1:$B$5,2,FALSE))</f>
        <v>Robusta</v>
      </c>
      <c r="O333" t="str">
        <f t="shared" si="11"/>
        <v>Medium</v>
      </c>
      <c r="P333" t="str">
        <f>_xlfn.XLOOKUP(Orders[[#This Row],[Customer ID]],customers!$A:$A,customers!$I:$I,,0)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0"/>
        <v>17.91</v>
      </c>
      <c r="N334" t="str">
        <f>IF(ISERROR(VLOOKUP(I334,coffee_types!$A$1:$B$5,2,FALSE)),"",VLOOKUP(I334,coffee_types!$A$1:$B$5,2,FALSE))</f>
        <v>Arabica</v>
      </c>
      <c r="O334" t="str">
        <f t="shared" si="11"/>
        <v>Dark</v>
      </c>
      <c r="P334" t="str">
        <f>_xlfn.XLOOKUP(Orders[[#This Row],[Customer ID]],customers!$A:$A,customers!$I:$I,,0)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0"/>
        <v>23.88</v>
      </c>
      <c r="N335" t="str">
        <f>IF(ISERROR(VLOOKUP(I335,coffee_types!$A$1:$B$5,2,FALSE)),"",VLOOKUP(I335,coffee_types!$A$1:$B$5,2,FALSE))</f>
        <v>Robusta</v>
      </c>
      <c r="O335" t="str">
        <f t="shared" si="11"/>
        <v>Medium</v>
      </c>
      <c r="P335" t="str">
        <f>_xlfn.XLOOKUP(Orders[[#This Row],[Customer ID]],customers!$A:$A,customers!$I:$I,,0)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0"/>
        <v>59.75</v>
      </c>
      <c r="N336" t="str">
        <f>IF(ISERROR(VLOOKUP(I336,coffee_types!$A$1:$B$5,2,FALSE)),"",VLOOKUP(I336,coffee_types!$A$1:$B$5,2,FALSE))</f>
        <v>Robusta</v>
      </c>
      <c r="O336" t="str">
        <f t="shared" si="11"/>
        <v>Light</v>
      </c>
      <c r="P336" t="str">
        <f>_xlfn.XLOOKUP(Orders[[#This Row],[Customer ID]],customers!$A:$A,customers!$I:$I,,0)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0"/>
        <v>28.53</v>
      </c>
      <c r="N337" t="str">
        <f>IF(ISERROR(VLOOKUP(I337,coffee_types!$A$1:$B$5,2,FALSE)),"",VLOOKUP(I337,coffee_types!$A$1:$B$5,2,FALSE))</f>
        <v>Liberica</v>
      </c>
      <c r="O337" t="str">
        <f t="shared" si="11"/>
        <v>Light</v>
      </c>
      <c r="P337" t="str">
        <f>_xlfn.XLOOKUP(Orders[[#This Row],[Customer ID]],customers!$A:$A,customers!$I:$I,,0)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0"/>
        <v>45</v>
      </c>
      <c r="N338" t="str">
        <f>IF(ISERROR(VLOOKUP(I338,coffee_types!$A$1:$B$5,2,FALSE)),"",VLOOKUP(I338,coffee_types!$A$1:$B$5,2,FALSE))</f>
        <v>Arabica</v>
      </c>
      <c r="O338" t="str">
        <f t="shared" si="11"/>
        <v>Medium</v>
      </c>
      <c r="P338" t="str">
        <f>_xlfn.XLOOKUP(Orders[[#This Row],[Customer ID]],customers!$A:$A,customers!$I:$I,,0)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0"/>
        <v>55.89</v>
      </c>
      <c r="N339" t="str">
        <f>IF(ISERROR(VLOOKUP(I339,coffee_types!$A$1:$B$5,2,FALSE)),"",VLOOKUP(I339,coffee_types!$A$1:$B$5,2,FALSE))</f>
        <v>Excelsa</v>
      </c>
      <c r="O339" t="str">
        <f t="shared" si="11"/>
        <v>Dark</v>
      </c>
      <c r="P339" t="str">
        <f>_xlfn.XLOOKUP(Orders[[#This Row],[Customer ID]],customers!$A:$A,customers!$I:$I,,0)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0"/>
        <v>59.4</v>
      </c>
      <c r="N340" t="str">
        <f>IF(ISERROR(VLOOKUP(I340,coffee_types!$A$1:$B$5,2,FALSE)),"",VLOOKUP(I340,coffee_types!$A$1:$B$5,2,FALSE))</f>
        <v>Excelsa</v>
      </c>
      <c r="O340" t="str">
        <f t="shared" si="11"/>
        <v>Light</v>
      </c>
      <c r="P340" t="str">
        <f>_xlfn.XLOOKUP(Orders[[#This Row],[Customer ID]],customers!$A:$A,customers!$I:$I,,0)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0"/>
        <v>7.29</v>
      </c>
      <c r="N341" t="str">
        <f>IF(ISERROR(VLOOKUP(I341,coffee_types!$A$1:$B$5,2,FALSE)),"",VLOOKUP(I341,coffee_types!$A$1:$B$5,2,FALSE))</f>
        <v>Excelsa</v>
      </c>
      <c r="O341" t="str">
        <f t="shared" si="11"/>
        <v>Dark</v>
      </c>
      <c r="P341" t="str">
        <f>_xlfn.XLOOKUP(Orders[[#This Row],[Customer ID]],customers!$A:$A,customers!$I:$I,,0)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0"/>
        <v>7.29</v>
      </c>
      <c r="N342" t="str">
        <f>IF(ISERROR(VLOOKUP(I342,coffee_types!$A$1:$B$5,2,FALSE)),"",VLOOKUP(I342,coffee_types!$A$1:$B$5,2,FALSE))</f>
        <v>Excelsa</v>
      </c>
      <c r="O342" t="str">
        <f t="shared" si="11"/>
        <v>Dark</v>
      </c>
      <c r="P342" t="str">
        <f>_xlfn.XLOOKUP(Orders[[#This Row],[Customer ID]],customers!$A:$A,customers!$I:$I,,0)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0"/>
        <v>17.82</v>
      </c>
      <c r="N343" t="str">
        <f>IF(ISERROR(VLOOKUP(I343,coffee_types!$A$1:$B$5,2,FALSE)),"",VLOOKUP(I343,coffee_types!$A$1:$B$5,2,FALSE))</f>
        <v>Excelsa</v>
      </c>
      <c r="O343" t="str">
        <f t="shared" si="11"/>
        <v>Light</v>
      </c>
      <c r="P343" t="str">
        <f>_xlfn.XLOOKUP(Orders[[#This Row],[Customer ID]],customers!$A:$A,customers!$I:$I,,0)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0"/>
        <v>38.849999999999994</v>
      </c>
      <c r="N344" t="str">
        <f>IF(ISERROR(VLOOKUP(I344,coffee_types!$A$1:$B$5,2,FALSE)),"",VLOOKUP(I344,coffee_types!$A$1:$B$5,2,FALSE))</f>
        <v>Liberica</v>
      </c>
      <c r="O344" t="str">
        <f t="shared" si="11"/>
        <v>Dark</v>
      </c>
      <c r="P344" t="str">
        <f>_xlfn.XLOOKUP(Orders[[#This Row],[Customer ID]],customers!$A:$A,customers!$I:$I,,0)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0"/>
        <v>32.22</v>
      </c>
      <c r="N345" t="str">
        <f>IF(ISERROR(VLOOKUP(I345,coffee_types!$A$1:$B$5,2,FALSE)),"",VLOOKUP(I345,coffee_types!$A$1:$B$5,2,FALSE))</f>
        <v>Robusta</v>
      </c>
      <c r="O345" t="str">
        <f t="shared" si="11"/>
        <v>Dark</v>
      </c>
      <c r="P345" t="str">
        <f>_xlfn.XLOOKUP(Orders[[#This Row],[Customer ID]],customers!$A:$A,customers!$I:$I,,0)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_xlfn.XLOOKUP(C346,customers!$A$1:$A$1001,customers!$G$1:$G$1001,,0)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0"/>
        <v>19.899999999999999</v>
      </c>
      <c r="N346" t="str">
        <f>IF(ISERROR(VLOOKUP(I346,coffee_types!$A$1:$B$5,2,FALSE)),"",VLOOKUP(I346,coffee_types!$A$1:$B$5,2,FALSE))</f>
        <v>Robusta</v>
      </c>
      <c r="O346" t="str">
        <f t="shared" si="11"/>
        <v>Medium</v>
      </c>
      <c r="P346" t="str">
        <f>_xlfn.XLOOKUP(Orders[[#This Row],[Customer ID]],customers!$A:$A,customers!$I:$I,,0)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0"/>
        <v>59.75</v>
      </c>
      <c r="N347" t="str">
        <f>IF(ISERROR(VLOOKUP(I347,coffee_types!$A$1:$B$5,2,FALSE)),"",VLOOKUP(I347,coffee_types!$A$1:$B$5,2,FALSE))</f>
        <v>Robusta</v>
      </c>
      <c r="O347" t="str">
        <f t="shared" si="11"/>
        <v>Light</v>
      </c>
      <c r="P347" t="str">
        <f>_xlfn.XLOOKUP(Orders[[#This Row],[Customer ID]],customers!$A:$A,customers!$I:$I,,0)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0"/>
        <v>23.31</v>
      </c>
      <c r="N348" t="str">
        <f>IF(ISERROR(VLOOKUP(I348,coffee_types!$A$1:$B$5,2,FALSE)),"",VLOOKUP(I348,coffee_types!$A$1:$B$5,2,FALSE))</f>
        <v>Arabica</v>
      </c>
      <c r="O348" t="str">
        <f t="shared" si="11"/>
        <v>Light</v>
      </c>
      <c r="P348" t="str">
        <f>_xlfn.XLOOKUP(Orders[[#This Row],[Customer ID]],customers!$A:$A,customers!$I:$I,,0)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0"/>
        <v>43.650000000000006</v>
      </c>
      <c r="N349" t="str">
        <f>IF(ISERROR(VLOOKUP(I349,coffee_types!$A$1:$B$5,2,FALSE)),"",VLOOKUP(I349,coffee_types!$A$1:$B$5,2,FALSE))</f>
        <v>Liberica</v>
      </c>
      <c r="O349" t="str">
        <f t="shared" si="11"/>
        <v>Medium</v>
      </c>
      <c r="P349" t="str">
        <f>_xlfn.XLOOKUP(Orders[[#This Row],[Customer ID]],customers!$A:$A,customers!$I:$I,,0)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0"/>
        <v>204.92999999999995</v>
      </c>
      <c r="N350" t="str">
        <f>IF(ISERROR(VLOOKUP(I350,coffee_types!$A$1:$B$5,2,FALSE)),"",VLOOKUP(I350,coffee_types!$A$1:$B$5,2,FALSE))</f>
        <v>Excelsa</v>
      </c>
      <c r="O350" t="str">
        <f t="shared" si="11"/>
        <v>Light</v>
      </c>
      <c r="P350" t="str">
        <f>_xlfn.XLOOKUP(Orders[[#This Row],[Customer ID]],customers!$A:$A,customers!$I:$I,,0)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0"/>
        <v>14.339999999999998</v>
      </c>
      <c r="N351" t="str">
        <f>IF(ISERROR(VLOOKUP(I351,coffee_types!$A$1:$B$5,2,FALSE)),"",VLOOKUP(I351,coffee_types!$A$1:$B$5,2,FALSE))</f>
        <v>Robusta</v>
      </c>
      <c r="O351" t="str">
        <f t="shared" si="11"/>
        <v>Light</v>
      </c>
      <c r="P351" t="str">
        <f>_xlfn.XLOOKUP(Orders[[#This Row],[Customer ID]],customers!$A:$A,customers!$I:$I,,0)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0"/>
        <v>23.88</v>
      </c>
      <c r="N352" t="str">
        <f>IF(ISERROR(VLOOKUP(I352,coffee_types!$A$1:$B$5,2,FALSE)),"",VLOOKUP(I352,coffee_types!$A$1:$B$5,2,FALSE))</f>
        <v>Arabica</v>
      </c>
      <c r="O352" t="str">
        <f t="shared" si="11"/>
        <v>Dark</v>
      </c>
      <c r="P352" t="str">
        <f>_xlfn.XLOOKUP(Orders[[#This Row],[Customer ID]],customers!$A:$A,customers!$I:$I,,0)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0"/>
        <v>22.5</v>
      </c>
      <c r="N353" t="str">
        <f>IF(ISERROR(VLOOKUP(I353,coffee_types!$A$1:$B$5,2,FALSE)),"",VLOOKUP(I353,coffee_types!$A$1:$B$5,2,FALSE))</f>
        <v>Arabica</v>
      </c>
      <c r="O353" t="str">
        <f t="shared" si="11"/>
        <v>Medium</v>
      </c>
      <c r="P353" t="str">
        <f>_xlfn.XLOOKUP(Orders[[#This Row],[Customer ID]],customers!$A:$A,customers!$I:$I,,0)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0"/>
        <v>36.450000000000003</v>
      </c>
      <c r="N354" t="str">
        <f>IF(ISERROR(VLOOKUP(I354,coffee_types!$A$1:$B$5,2,FALSE)),"",VLOOKUP(I354,coffee_types!$A$1:$B$5,2,FALSE))</f>
        <v>Excelsa</v>
      </c>
      <c r="O354" t="str">
        <f t="shared" si="11"/>
        <v>Dark</v>
      </c>
      <c r="P354" t="str">
        <f>_xlfn.XLOOKUP(Orders[[#This Row],[Customer ID]],customers!$A:$A,customers!$I:$I,,0)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0"/>
        <v>27</v>
      </c>
      <c r="N355" t="str">
        <f>IF(ISERROR(VLOOKUP(I355,coffee_types!$A$1:$B$5,2,FALSE)),"",VLOOKUP(I355,coffee_types!$A$1:$B$5,2,FALSE))</f>
        <v>Arabica</v>
      </c>
      <c r="O355" t="str">
        <f t="shared" si="11"/>
        <v>Medium</v>
      </c>
      <c r="P355" t="str">
        <f>_xlfn.XLOOKUP(Orders[[#This Row],[Customer ID]],customers!$A:$A,customers!$I:$I,,0)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0"/>
        <v>155.24999999999997</v>
      </c>
      <c r="N356" t="str">
        <f>IF(ISERROR(VLOOKUP(I356,coffee_types!$A$1:$B$5,2,FALSE)),"",VLOOKUP(I356,coffee_types!$A$1:$B$5,2,FALSE))</f>
        <v>Arabica</v>
      </c>
      <c r="O356" t="str">
        <f t="shared" si="11"/>
        <v>Medium</v>
      </c>
      <c r="P356" t="str">
        <f>_xlfn.XLOOKUP(Orders[[#This Row],[Customer ID]],customers!$A:$A,customers!$I:$I,,0)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0"/>
        <v>114.42499999999998</v>
      </c>
      <c r="N357" t="str">
        <f>IF(ISERROR(VLOOKUP(I357,coffee_types!$A$1:$B$5,2,FALSE)),"",VLOOKUP(I357,coffee_types!$A$1:$B$5,2,FALSE))</f>
        <v>Arabica</v>
      </c>
      <c r="O357" t="str">
        <f t="shared" si="11"/>
        <v>Dark</v>
      </c>
      <c r="P357" t="str">
        <f>_xlfn.XLOOKUP(Orders[[#This Row],[Customer ID]],customers!$A:$A,customers!$I:$I,,0)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0"/>
        <v>51.8</v>
      </c>
      <c r="N358" t="str">
        <f>IF(ISERROR(VLOOKUP(I358,coffee_types!$A$1:$B$5,2,FALSE)),"",VLOOKUP(I358,coffee_types!$A$1:$B$5,2,FALSE))</f>
        <v>Liberica</v>
      </c>
      <c r="O358" t="str">
        <f t="shared" si="11"/>
        <v>Dark</v>
      </c>
      <c r="P358" t="str">
        <f>_xlfn.XLOOKUP(Orders[[#This Row],[Customer ID]],customers!$A:$A,customers!$I:$I,,0)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0"/>
        <v>155.24999999999997</v>
      </c>
      <c r="N359" t="str">
        <f>IF(ISERROR(VLOOKUP(I359,coffee_types!$A$1:$B$5,2,FALSE)),"",VLOOKUP(I359,coffee_types!$A$1:$B$5,2,FALSE))</f>
        <v>Arabica</v>
      </c>
      <c r="O359" t="str">
        <f t="shared" si="11"/>
        <v>Medium</v>
      </c>
      <c r="P359" t="str">
        <f>_xlfn.XLOOKUP(Orders[[#This Row],[Customer ID]],customers!$A:$A,customers!$I:$I,,0)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0"/>
        <v>29.784999999999997</v>
      </c>
      <c r="N360" t="str">
        <f>IF(ISERROR(VLOOKUP(I360,coffee_types!$A$1:$B$5,2,FALSE)),"",VLOOKUP(I360,coffee_types!$A$1:$B$5,2,FALSE))</f>
        <v>Arabica</v>
      </c>
      <c r="O360" t="str">
        <f t="shared" si="11"/>
        <v>Light</v>
      </c>
      <c r="P360" t="str">
        <f>_xlfn.XLOOKUP(Orders[[#This Row],[Customer ID]],customers!$A:$A,customers!$I:$I,,0)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0"/>
        <v>21.509999999999998</v>
      </c>
      <c r="N361" t="str">
        <f>IF(ISERROR(VLOOKUP(I361,coffee_types!$A$1:$B$5,2,FALSE)),"",VLOOKUP(I361,coffee_types!$A$1:$B$5,2,FALSE))</f>
        <v>Robusta</v>
      </c>
      <c r="O361" t="str">
        <f t="shared" si="11"/>
        <v>Light</v>
      </c>
      <c r="P361" t="str">
        <f>_xlfn.XLOOKUP(Orders[[#This Row],[Customer ID]],customers!$A:$A,customers!$I:$I,,0)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0"/>
        <v>41.169999999999995</v>
      </c>
      <c r="N362" t="str">
        <f>IF(ISERROR(VLOOKUP(I362,coffee_types!$A$1:$B$5,2,FALSE)),"",VLOOKUP(I362,coffee_types!$A$1:$B$5,2,FALSE))</f>
        <v>Robusta</v>
      </c>
      <c r="O362" t="str">
        <f t="shared" si="11"/>
        <v>Dark</v>
      </c>
      <c r="P362" t="str">
        <f>_xlfn.XLOOKUP(Orders[[#This Row],[Customer ID]],customers!$A:$A,customers!$I:$I,,0)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0"/>
        <v>5.97</v>
      </c>
      <c r="N363" t="str">
        <f>IF(ISERROR(VLOOKUP(I363,coffee_types!$A$1:$B$5,2,FALSE)),"",VLOOKUP(I363,coffee_types!$A$1:$B$5,2,FALSE))</f>
        <v>Robusta</v>
      </c>
      <c r="O363" t="str">
        <f t="shared" si="11"/>
        <v>Medium</v>
      </c>
      <c r="P363" t="str">
        <f>_xlfn.XLOOKUP(Orders[[#This Row],[Customer ID]],customers!$A:$A,customers!$I:$I,,0)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0"/>
        <v>74.25</v>
      </c>
      <c r="N364" t="str">
        <f>IF(ISERROR(VLOOKUP(I364,coffee_types!$A$1:$B$5,2,FALSE)),"",VLOOKUP(I364,coffee_types!$A$1:$B$5,2,FALSE))</f>
        <v>Excelsa</v>
      </c>
      <c r="O364" t="str">
        <f t="shared" si="11"/>
        <v>Light</v>
      </c>
      <c r="P364" t="str">
        <f>_xlfn.XLOOKUP(Orders[[#This Row],[Customer ID]],customers!$A:$A,customers!$I:$I,,0)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0"/>
        <v>87.300000000000011</v>
      </c>
      <c r="N365" t="str">
        <f>IF(ISERROR(VLOOKUP(I365,coffee_types!$A$1:$B$5,2,FALSE)),"",VLOOKUP(I365,coffee_types!$A$1:$B$5,2,FALSE))</f>
        <v>Liberica</v>
      </c>
      <c r="O365" t="str">
        <f t="shared" si="11"/>
        <v>Medium</v>
      </c>
      <c r="P365" t="str">
        <f>_xlfn.XLOOKUP(Orders[[#This Row],[Customer ID]],customers!$A:$A,customers!$I:$I,,0)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0"/>
        <v>72.900000000000006</v>
      </c>
      <c r="N366" t="str">
        <f>IF(ISERROR(VLOOKUP(I366,coffee_types!$A$1:$B$5,2,FALSE)),"",VLOOKUP(I366,coffee_types!$A$1:$B$5,2,FALSE))</f>
        <v>Excelsa</v>
      </c>
      <c r="O366" t="str">
        <f t="shared" si="11"/>
        <v>Dark</v>
      </c>
      <c r="P366" t="str">
        <f>_xlfn.XLOOKUP(Orders[[#This Row],[Customer ID]],customers!$A:$A,customers!$I:$I,,0)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0"/>
        <v>7.77</v>
      </c>
      <c r="N367" t="str">
        <f>IF(ISERROR(VLOOKUP(I367,coffee_types!$A$1:$B$5,2,FALSE)),"",VLOOKUP(I367,coffee_types!$A$1:$B$5,2,FALSE))</f>
        <v>Liberica</v>
      </c>
      <c r="O367" t="str">
        <f t="shared" si="11"/>
        <v>Dark</v>
      </c>
      <c r="P367" t="str">
        <f>_xlfn.XLOOKUP(Orders[[#This Row],[Customer ID]],customers!$A:$A,customers!$I:$I,,0)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0"/>
        <v>43.74</v>
      </c>
      <c r="N368" t="str">
        <f>IF(ISERROR(VLOOKUP(I368,coffee_types!$A$1:$B$5,2,FALSE)),"",VLOOKUP(I368,coffee_types!$A$1:$B$5,2,FALSE))</f>
        <v>Excelsa</v>
      </c>
      <c r="O368" t="str">
        <f t="shared" si="11"/>
        <v>Dark</v>
      </c>
      <c r="P368" t="str">
        <f>_xlfn.XLOOKUP(Orders[[#This Row],[Customer ID]],customers!$A:$A,customers!$I:$I,,0)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0"/>
        <v>8.73</v>
      </c>
      <c r="N369" t="str">
        <f>IF(ISERROR(VLOOKUP(I369,coffee_types!$A$1:$B$5,2,FALSE)),"",VLOOKUP(I369,coffee_types!$A$1:$B$5,2,FALSE))</f>
        <v>Liberica</v>
      </c>
      <c r="O369" t="str">
        <f t="shared" si="11"/>
        <v>Medium</v>
      </c>
      <c r="P369" t="str">
        <f>_xlfn.XLOOKUP(Orders[[#This Row],[Customer ID]],customers!$A:$A,customers!$I:$I,,0)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0"/>
        <v>63.249999999999993</v>
      </c>
      <c r="N370" t="str">
        <f>IF(ISERROR(VLOOKUP(I370,coffee_types!$A$1:$B$5,2,FALSE)),"",VLOOKUP(I370,coffee_types!$A$1:$B$5,2,FALSE))</f>
        <v>Excelsa</v>
      </c>
      <c r="O370" t="str">
        <f t="shared" si="11"/>
        <v>Medium</v>
      </c>
      <c r="P370" t="str">
        <f>_xlfn.XLOOKUP(Orders[[#This Row],[Customer ID]],customers!$A:$A,customers!$I:$I,,0)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0"/>
        <v>8.91</v>
      </c>
      <c r="N371" t="str">
        <f>IF(ISERROR(VLOOKUP(I371,coffee_types!$A$1:$B$5,2,FALSE)),"",VLOOKUP(I371,coffee_types!$A$1:$B$5,2,FALSE))</f>
        <v>Excelsa</v>
      </c>
      <c r="O371" t="str">
        <f t="shared" si="11"/>
        <v>Light</v>
      </c>
      <c r="P371" t="str">
        <f>_xlfn.XLOOKUP(Orders[[#This Row],[Customer ID]],customers!$A:$A,customers!$I:$I,,0)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0"/>
        <v>24.3</v>
      </c>
      <c r="N372" t="str">
        <f>IF(ISERROR(VLOOKUP(I372,coffee_types!$A$1:$B$5,2,FALSE)),"",VLOOKUP(I372,coffee_types!$A$1:$B$5,2,FALSE))</f>
        <v>Excelsa</v>
      </c>
      <c r="O372" t="str">
        <f t="shared" si="11"/>
        <v>Dark</v>
      </c>
      <c r="P372" t="str">
        <f>_xlfn.XLOOKUP(Orders[[#This Row],[Customer ID]],customers!$A:$A,customers!$I:$I,,0)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0"/>
        <v>46.62</v>
      </c>
      <c r="N373" t="str">
        <f>IF(ISERROR(VLOOKUP(I373,coffee_types!$A$1:$B$5,2,FALSE)),"",VLOOKUP(I373,coffee_types!$A$1:$B$5,2,FALSE))</f>
        <v>Arabica</v>
      </c>
      <c r="O373" t="str">
        <f t="shared" si="11"/>
        <v>Light</v>
      </c>
      <c r="P373" t="str">
        <f>_xlfn.XLOOKUP(Orders[[#This Row],[Customer ID]],customers!$A:$A,customers!$I:$I,,0)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0"/>
        <v>43.019999999999996</v>
      </c>
      <c r="N374" t="str">
        <f>IF(ISERROR(VLOOKUP(I374,coffee_types!$A$1:$B$5,2,FALSE)),"",VLOOKUP(I374,coffee_types!$A$1:$B$5,2,FALSE))</f>
        <v>Robusta</v>
      </c>
      <c r="O374" t="str">
        <f t="shared" si="11"/>
        <v>Light</v>
      </c>
      <c r="P374" t="str">
        <f>_xlfn.XLOOKUP(Orders[[#This Row],[Customer ID]],customers!$A:$A,customers!$I:$I,,0)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_xlfn.XLOOKUP(C375,customers!$A$1:$A$1001,customers!$G$1:$G$1001,,0)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0"/>
        <v>17.91</v>
      </c>
      <c r="N375" t="str">
        <f>IF(ISERROR(VLOOKUP(I375,coffee_types!$A$1:$B$5,2,FALSE)),"",VLOOKUP(I375,coffee_types!$A$1:$B$5,2,FALSE))</f>
        <v>Arabica</v>
      </c>
      <c r="O375" t="str">
        <f t="shared" si="11"/>
        <v>Dark</v>
      </c>
      <c r="P375" t="str">
        <f>_xlfn.XLOOKUP(Orders[[#This Row],[Customer ID]],customers!$A:$A,customers!$I:$I,,0)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0"/>
        <v>38.04</v>
      </c>
      <c r="N376" t="str">
        <f>IF(ISERROR(VLOOKUP(I376,coffee_types!$A$1:$B$5,2,FALSE)),"",VLOOKUP(I376,coffee_types!$A$1:$B$5,2,FALSE))</f>
        <v>Liberica</v>
      </c>
      <c r="O376" t="str">
        <f t="shared" si="11"/>
        <v>Light</v>
      </c>
      <c r="P376" t="str">
        <f>_xlfn.XLOOKUP(Orders[[#This Row],[Customer ID]],customers!$A:$A,customers!$I:$I,,0)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0"/>
        <v>6.75</v>
      </c>
      <c r="N377" t="str">
        <f>IF(ISERROR(VLOOKUP(I377,coffee_types!$A$1:$B$5,2,FALSE)),"",VLOOKUP(I377,coffee_types!$A$1:$B$5,2,FALSE))</f>
        <v>Arabica</v>
      </c>
      <c r="O377" t="str">
        <f t="shared" si="11"/>
        <v>Medium</v>
      </c>
      <c r="P377" t="str">
        <f>_xlfn.XLOOKUP(Orders[[#This Row],[Customer ID]],customers!$A:$A,customers!$I:$I,,0)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0"/>
        <v>5.97</v>
      </c>
      <c r="N378" t="str">
        <f>IF(ISERROR(VLOOKUP(I378,coffee_types!$A$1:$B$5,2,FALSE)),"",VLOOKUP(I378,coffee_types!$A$1:$B$5,2,FALSE))</f>
        <v>Robusta</v>
      </c>
      <c r="O378" t="str">
        <f t="shared" si="11"/>
        <v>Medium</v>
      </c>
      <c r="P378" t="str">
        <f>_xlfn.XLOOKUP(Orders[[#This Row],[Customer ID]],customers!$A:$A,customers!$I:$I,,0)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0"/>
        <v>8.0549999999999997</v>
      </c>
      <c r="N379" t="str">
        <f>IF(ISERROR(VLOOKUP(I379,coffee_types!$A$1:$B$5,2,FALSE)),"",VLOOKUP(I379,coffee_types!$A$1:$B$5,2,FALSE))</f>
        <v>Robusta</v>
      </c>
      <c r="O379" t="str">
        <f t="shared" si="11"/>
        <v>Dark</v>
      </c>
      <c r="P379" t="str">
        <f>_xlfn.XLOOKUP(Orders[[#This Row],[Customer ID]],customers!$A:$A,customers!$I:$I,,0)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0"/>
        <v>23.31</v>
      </c>
      <c r="N380" t="str">
        <f>IF(ISERROR(VLOOKUP(I380,coffee_types!$A$1:$B$5,2,FALSE)),"",VLOOKUP(I380,coffee_types!$A$1:$B$5,2,FALSE))</f>
        <v>Arabica</v>
      </c>
      <c r="O380" t="str">
        <f t="shared" si="11"/>
        <v>Light</v>
      </c>
      <c r="P380" t="str">
        <f>_xlfn.XLOOKUP(Orders[[#This Row],[Customer ID]],customers!$A:$A,customers!$I:$I,,0)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0"/>
        <v>43.019999999999996</v>
      </c>
      <c r="N381" t="str">
        <f>IF(ISERROR(VLOOKUP(I381,coffee_types!$A$1:$B$5,2,FALSE)),"",VLOOKUP(I381,coffee_types!$A$1:$B$5,2,FALSE))</f>
        <v>Robusta</v>
      </c>
      <c r="O381" t="str">
        <f t="shared" si="11"/>
        <v>Light</v>
      </c>
      <c r="P381" t="str">
        <f>_xlfn.XLOOKUP(Orders[[#This Row],[Customer ID]],customers!$A:$A,customers!$I:$I,,0)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0"/>
        <v>23.31</v>
      </c>
      <c r="N382" t="str">
        <f>IF(ISERROR(VLOOKUP(I382,coffee_types!$A$1:$B$5,2,FALSE)),"",VLOOKUP(I382,coffee_types!$A$1:$B$5,2,FALSE))</f>
        <v>Liberica</v>
      </c>
      <c r="O382" t="str">
        <f t="shared" si="11"/>
        <v>Dark</v>
      </c>
      <c r="P382" t="str">
        <f>_xlfn.XLOOKUP(Orders[[#This Row],[Customer ID]],customers!$A:$A,customers!$I:$I,,0)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0"/>
        <v>14.924999999999999</v>
      </c>
      <c r="N383" t="str">
        <f>IF(ISERROR(VLOOKUP(I383,coffee_types!$A$1:$B$5,2,FALSE)),"",VLOOKUP(I383,coffee_types!$A$1:$B$5,2,FALSE))</f>
        <v>Arabica</v>
      </c>
      <c r="O383" t="str">
        <f t="shared" si="11"/>
        <v>Dark</v>
      </c>
      <c r="P383" t="str">
        <f>_xlfn.XLOOKUP(Orders[[#This Row],[Customer ID]],customers!$A:$A,customers!$I:$I,,0)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0"/>
        <v>21.87</v>
      </c>
      <c r="N384" t="str">
        <f>IF(ISERROR(VLOOKUP(I384,coffee_types!$A$1:$B$5,2,FALSE)),"",VLOOKUP(I384,coffee_types!$A$1:$B$5,2,FALSE))</f>
        <v>Excelsa</v>
      </c>
      <c r="O384" t="str">
        <f t="shared" si="11"/>
        <v>Dark</v>
      </c>
      <c r="P384" t="str">
        <f>_xlfn.XLOOKUP(Orders[[#This Row],[Customer ID]],customers!$A:$A,customers!$I:$I,,0)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0"/>
        <v>53.46</v>
      </c>
      <c r="N385" t="str">
        <f>IF(ISERROR(VLOOKUP(I385,coffee_types!$A$1:$B$5,2,FALSE)),"",VLOOKUP(I385,coffee_types!$A$1:$B$5,2,FALSE))</f>
        <v>Excelsa</v>
      </c>
      <c r="O385" t="str">
        <f t="shared" si="11"/>
        <v>Light</v>
      </c>
      <c r="P385" t="str">
        <f>_xlfn.XLOOKUP(Orders[[#This Row],[Customer ID]],customers!$A:$A,customers!$I:$I,,0)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0"/>
        <v>119.13999999999999</v>
      </c>
      <c r="N386" t="str">
        <f>IF(ISERROR(VLOOKUP(I386,coffee_types!$A$1:$B$5,2,FALSE)),"",VLOOKUP(I386,coffee_types!$A$1:$B$5,2,FALSE))</f>
        <v>Arabica</v>
      </c>
      <c r="O386" t="str">
        <f t="shared" si="11"/>
        <v>Light</v>
      </c>
      <c r="P386" t="str">
        <f>_xlfn.XLOOKUP(Orders[[#This Row],[Customer ID]],customers!$A:$A,customers!$I:$I,,0)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2">L387*E387</f>
        <v>43.650000000000006</v>
      </c>
      <c r="N387" t="str">
        <f>IF(ISERROR(VLOOKUP(I387,coffee_types!$A$1:$B$5,2,FALSE)),"",VLOOKUP(I387,coffee_types!$A$1:$B$5,2,FALSE))</f>
        <v>Liberica</v>
      </c>
      <c r="O387" t="str">
        <f t="shared" ref="O387:O450" si="13">IF(J387="M", "Medium", IF(J387="L", "Light",IF(J387="D","Dark","")))</f>
        <v>Medium</v>
      </c>
      <c r="P387" t="str">
        <f>_xlfn.XLOOKUP(Orders[[#This Row],[Customer ID]],customers!$A:$A,customers!$I:$I,,0)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2"/>
        <v>17.91</v>
      </c>
      <c r="N388" t="str">
        <f>IF(ISERROR(VLOOKUP(I388,coffee_types!$A$1:$B$5,2,FALSE)),"",VLOOKUP(I388,coffee_types!$A$1:$B$5,2,FALSE))</f>
        <v>Arabica</v>
      </c>
      <c r="O388" t="str">
        <f t="shared" si="13"/>
        <v>Dark</v>
      </c>
      <c r="P388" t="str">
        <f>_xlfn.XLOOKUP(Orders[[#This Row],[Customer ID]],customers!$A:$A,customers!$I:$I,,0)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2"/>
        <v>74.25</v>
      </c>
      <c r="N389" t="str">
        <f>IF(ISERROR(VLOOKUP(I389,coffee_types!$A$1:$B$5,2,FALSE)),"",VLOOKUP(I389,coffee_types!$A$1:$B$5,2,FALSE))</f>
        <v>Excelsa</v>
      </c>
      <c r="O389" t="str">
        <f t="shared" si="13"/>
        <v>Light</v>
      </c>
      <c r="P389" t="str">
        <f>_xlfn.XLOOKUP(Orders[[#This Row],[Customer ID]],customers!$A:$A,customers!$I:$I,,0)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2"/>
        <v>11.654999999999999</v>
      </c>
      <c r="N390" t="str">
        <f>IF(ISERROR(VLOOKUP(I390,coffee_types!$A$1:$B$5,2,FALSE)),"",VLOOKUP(I390,coffee_types!$A$1:$B$5,2,FALSE))</f>
        <v>Liberica</v>
      </c>
      <c r="O390" t="str">
        <f t="shared" si="13"/>
        <v>Dark</v>
      </c>
      <c r="P390" t="str">
        <f>_xlfn.XLOOKUP(Orders[[#This Row],[Customer ID]],customers!$A:$A,customers!$I:$I,,0)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2"/>
        <v>23.31</v>
      </c>
      <c r="N391" t="str">
        <f>IF(ISERROR(VLOOKUP(I391,coffee_types!$A$1:$B$5,2,FALSE)),"",VLOOKUP(I391,coffee_types!$A$1:$B$5,2,FALSE))</f>
        <v>Liberica</v>
      </c>
      <c r="O391" t="str">
        <f t="shared" si="13"/>
        <v>Dark</v>
      </c>
      <c r="P391" t="str">
        <f>_xlfn.XLOOKUP(Orders[[#This Row],[Customer ID]],customers!$A:$A,customers!$I:$I,,0)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2"/>
        <v>14.58</v>
      </c>
      <c r="N392" t="str">
        <f>IF(ISERROR(VLOOKUP(I392,coffee_types!$A$1:$B$5,2,FALSE)),"",VLOOKUP(I392,coffee_types!$A$1:$B$5,2,FALSE))</f>
        <v>Excelsa</v>
      </c>
      <c r="O392" t="str">
        <f t="shared" si="13"/>
        <v>Dark</v>
      </c>
      <c r="P392" t="str">
        <f>_xlfn.XLOOKUP(Orders[[#This Row],[Customer ID]],customers!$A:$A,customers!$I:$I,,0)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2"/>
        <v>13.5</v>
      </c>
      <c r="N393" t="str">
        <f>IF(ISERROR(VLOOKUP(I393,coffee_types!$A$1:$B$5,2,FALSE)),"",VLOOKUP(I393,coffee_types!$A$1:$B$5,2,FALSE))</f>
        <v>Arabica</v>
      </c>
      <c r="O393" t="str">
        <f t="shared" si="13"/>
        <v>Medium</v>
      </c>
      <c r="P393" t="str">
        <f>_xlfn.XLOOKUP(Orders[[#This Row],[Customer ID]],customers!$A:$A,customers!$I:$I,,0)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2"/>
        <v>89.1</v>
      </c>
      <c r="N394" t="str">
        <f>IF(ISERROR(VLOOKUP(I394,coffee_types!$A$1:$B$5,2,FALSE)),"",VLOOKUP(I394,coffee_types!$A$1:$B$5,2,FALSE))</f>
        <v>Excelsa</v>
      </c>
      <c r="O394" t="str">
        <f t="shared" si="13"/>
        <v>Light</v>
      </c>
      <c r="P394" t="str">
        <f>_xlfn.XLOOKUP(Orders[[#This Row],[Customer ID]],customers!$A:$A,customers!$I:$I,,0)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2"/>
        <v>3.8849999999999998</v>
      </c>
      <c r="N395" t="str">
        <f>IF(ISERROR(VLOOKUP(I395,coffee_types!$A$1:$B$5,2,FALSE)),"",VLOOKUP(I395,coffee_types!$A$1:$B$5,2,FALSE))</f>
        <v>Arabica</v>
      </c>
      <c r="O395" t="str">
        <f t="shared" si="13"/>
        <v>Light</v>
      </c>
      <c r="P395" t="str">
        <f>_xlfn.XLOOKUP(Orders[[#This Row],[Customer ID]],customers!$A:$A,customers!$I:$I,,0)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2"/>
        <v>109.93999999999998</v>
      </c>
      <c r="N396" t="str">
        <f>IF(ISERROR(VLOOKUP(I396,coffee_types!$A$1:$B$5,2,FALSE)),"",VLOOKUP(I396,coffee_types!$A$1:$B$5,2,FALSE))</f>
        <v>Robusta</v>
      </c>
      <c r="O396" t="str">
        <f t="shared" si="13"/>
        <v>Light</v>
      </c>
      <c r="P396" t="str">
        <f>_xlfn.XLOOKUP(Orders[[#This Row],[Customer ID]],customers!$A:$A,customers!$I:$I,,0)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2"/>
        <v>46.62</v>
      </c>
      <c r="N397" t="str">
        <f>IF(ISERROR(VLOOKUP(I397,coffee_types!$A$1:$B$5,2,FALSE)),"",VLOOKUP(I397,coffee_types!$A$1:$B$5,2,FALSE))</f>
        <v>Liberica</v>
      </c>
      <c r="O397" t="str">
        <f t="shared" si="13"/>
        <v>Dark</v>
      </c>
      <c r="P397" t="str">
        <f>_xlfn.XLOOKUP(Orders[[#This Row],[Customer ID]],customers!$A:$A,customers!$I:$I,,0)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2"/>
        <v>38.849999999999994</v>
      </c>
      <c r="N398" t="str">
        <f>IF(ISERROR(VLOOKUP(I398,coffee_types!$A$1:$B$5,2,FALSE)),"",VLOOKUP(I398,coffee_types!$A$1:$B$5,2,FALSE))</f>
        <v>Arabica</v>
      </c>
      <c r="O398" t="str">
        <f t="shared" si="13"/>
        <v>Light</v>
      </c>
      <c r="P398" t="str">
        <f>_xlfn.XLOOKUP(Orders[[#This Row],[Customer ID]],customers!$A:$A,customers!$I:$I,,0)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2"/>
        <v>31.08</v>
      </c>
      <c r="N399" t="str">
        <f>IF(ISERROR(VLOOKUP(I399,coffee_types!$A$1:$B$5,2,FALSE)),"",VLOOKUP(I399,coffee_types!$A$1:$B$5,2,FALSE))</f>
        <v>Liberica</v>
      </c>
      <c r="O399" t="str">
        <f t="shared" si="13"/>
        <v>Dark</v>
      </c>
      <c r="P399" t="str">
        <f>_xlfn.XLOOKUP(Orders[[#This Row],[Customer ID]],customers!$A:$A,customers!$I:$I,,0)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2"/>
        <v>17.91</v>
      </c>
      <c r="N400" t="str">
        <f>IF(ISERROR(VLOOKUP(I400,coffee_types!$A$1:$B$5,2,FALSE)),"",VLOOKUP(I400,coffee_types!$A$1:$B$5,2,FALSE))</f>
        <v>Arabica</v>
      </c>
      <c r="O400" t="str">
        <f t="shared" si="13"/>
        <v>Dark</v>
      </c>
      <c r="P400" t="str">
        <f>_xlfn.XLOOKUP(Orders[[#This Row],[Customer ID]],customers!$A:$A,customers!$I:$I,,0)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2"/>
        <v>167.67000000000002</v>
      </c>
      <c r="N401" t="str">
        <f>IF(ISERROR(VLOOKUP(I401,coffee_types!$A$1:$B$5,2,FALSE)),"",VLOOKUP(I401,coffee_types!$A$1:$B$5,2,FALSE))</f>
        <v>Excelsa</v>
      </c>
      <c r="O401" t="str">
        <f t="shared" si="13"/>
        <v>Dark</v>
      </c>
      <c r="P401" t="str">
        <f>_xlfn.XLOOKUP(Orders[[#This Row],[Customer ID]],customers!$A:$A,customers!$I:$I,,0)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2"/>
        <v>63.4</v>
      </c>
      <c r="N402" t="str">
        <f>IF(ISERROR(VLOOKUP(I402,coffee_types!$A$1:$B$5,2,FALSE)),"",VLOOKUP(I402,coffee_types!$A$1:$B$5,2,FALSE))</f>
        <v>Liberica</v>
      </c>
      <c r="O402" t="str">
        <f t="shared" si="13"/>
        <v>Light</v>
      </c>
      <c r="P402" t="str">
        <f>_xlfn.XLOOKUP(Orders[[#This Row],[Customer ID]],customers!$A:$A,customers!$I:$I,,0)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2"/>
        <v>8.73</v>
      </c>
      <c r="N403" t="str">
        <f>IF(ISERROR(VLOOKUP(I403,coffee_types!$A$1:$B$5,2,FALSE)),"",VLOOKUP(I403,coffee_types!$A$1:$B$5,2,FALSE))</f>
        <v>Liberica</v>
      </c>
      <c r="O403" t="str">
        <f t="shared" si="13"/>
        <v>Medium</v>
      </c>
      <c r="P403" t="str">
        <f>_xlfn.XLOOKUP(Orders[[#This Row],[Customer ID]],customers!$A:$A,customers!$I:$I,,0)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2"/>
        <v>26.849999999999998</v>
      </c>
      <c r="N404" t="str">
        <f>IF(ISERROR(VLOOKUP(I404,coffee_types!$A$1:$B$5,2,FALSE)),"",VLOOKUP(I404,coffee_types!$A$1:$B$5,2,FALSE))</f>
        <v>Robusta</v>
      </c>
      <c r="O404" t="str">
        <f t="shared" si="13"/>
        <v>Dark</v>
      </c>
      <c r="P404" t="str">
        <f>_xlfn.XLOOKUP(Orders[[#This Row],[Customer ID]],customers!$A:$A,customers!$I:$I,,0)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2"/>
        <v>9.51</v>
      </c>
      <c r="N405" t="str">
        <f>IF(ISERROR(VLOOKUP(I405,coffee_types!$A$1:$B$5,2,FALSE)),"",VLOOKUP(I405,coffee_types!$A$1:$B$5,2,FALSE))</f>
        <v>Liberica</v>
      </c>
      <c r="O405" t="str">
        <f t="shared" si="13"/>
        <v>Light</v>
      </c>
      <c r="P405" t="str">
        <f>_xlfn.XLOOKUP(Orders[[#This Row],[Customer ID]],customers!$A:$A,customers!$I:$I,,0)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2"/>
        <v>39.799999999999997</v>
      </c>
      <c r="N406" t="str">
        <f>IF(ISERROR(VLOOKUP(I406,coffee_types!$A$1:$B$5,2,FALSE)),"",VLOOKUP(I406,coffee_types!$A$1:$B$5,2,FALSE))</f>
        <v>Arabica</v>
      </c>
      <c r="O406" t="str">
        <f t="shared" si="13"/>
        <v>Dark</v>
      </c>
      <c r="P406" t="str">
        <f>_xlfn.XLOOKUP(Orders[[#This Row],[Customer ID]],customers!$A:$A,customers!$I:$I,,0)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2"/>
        <v>24.75</v>
      </c>
      <c r="N407" t="str">
        <f>IF(ISERROR(VLOOKUP(I407,coffee_types!$A$1:$B$5,2,FALSE)),"",VLOOKUP(I407,coffee_types!$A$1:$B$5,2,FALSE))</f>
        <v>Excelsa</v>
      </c>
      <c r="O407" t="str">
        <f t="shared" si="13"/>
        <v>Medium</v>
      </c>
      <c r="P407" t="str">
        <f>_xlfn.XLOOKUP(Orders[[#This Row],[Customer ID]],customers!$A:$A,customers!$I:$I,,0)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2"/>
        <v>68.75</v>
      </c>
      <c r="N408" t="str">
        <f>IF(ISERROR(VLOOKUP(I408,coffee_types!$A$1:$B$5,2,FALSE)),"",VLOOKUP(I408,coffee_types!$A$1:$B$5,2,FALSE))</f>
        <v>Excelsa</v>
      </c>
      <c r="O408" t="str">
        <f t="shared" si="13"/>
        <v>Medium</v>
      </c>
      <c r="P408" t="str">
        <f>_xlfn.XLOOKUP(Orders[[#This Row],[Customer ID]],customers!$A:$A,customers!$I:$I,,0)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_xlfn.XLOOKUP(C409,customers!$A$1:$A$1001,customers!$G$1:$G$1001,,0)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2"/>
        <v>49.5</v>
      </c>
      <c r="N409" t="str">
        <f>IF(ISERROR(VLOOKUP(I409,coffee_types!$A$1:$B$5,2,FALSE)),"",VLOOKUP(I409,coffee_types!$A$1:$B$5,2,FALSE))</f>
        <v>Excelsa</v>
      </c>
      <c r="O409" t="str">
        <f t="shared" si="13"/>
        <v>Medium</v>
      </c>
      <c r="P409" t="str">
        <f>_xlfn.XLOOKUP(Orders[[#This Row],[Customer ID]],customers!$A:$A,customers!$I:$I,,0)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2"/>
        <v>51.749999999999993</v>
      </c>
      <c r="N410" t="str">
        <f>IF(ISERROR(VLOOKUP(I410,coffee_types!$A$1:$B$5,2,FALSE)),"",VLOOKUP(I410,coffee_types!$A$1:$B$5,2,FALSE))</f>
        <v>Arabica</v>
      </c>
      <c r="O410" t="str">
        <f t="shared" si="13"/>
        <v>Medium</v>
      </c>
      <c r="P410" t="str">
        <f>_xlfn.XLOOKUP(Orders[[#This Row],[Customer ID]],customers!$A:$A,customers!$I:$I,,0)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_xlfn.XLOOKUP(C411,customers!$A$1:$A$1001,customers!$G$1:$G$1001,,0)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2"/>
        <v>47.55</v>
      </c>
      <c r="N411" t="str">
        <f>IF(ISERROR(VLOOKUP(I411,coffee_types!$A$1:$B$5,2,FALSE)),"",VLOOKUP(I411,coffee_types!$A$1:$B$5,2,FALSE))</f>
        <v>Liberica</v>
      </c>
      <c r="O411" t="str">
        <f t="shared" si="13"/>
        <v>Light</v>
      </c>
      <c r="P411" t="str">
        <f>_xlfn.XLOOKUP(Orders[[#This Row],[Customer ID]],customers!$A:$A,customers!$I:$I,,0)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2"/>
        <v>15.54</v>
      </c>
      <c r="N412" t="str">
        <f>IF(ISERROR(VLOOKUP(I412,coffee_types!$A$1:$B$5,2,FALSE)),"",VLOOKUP(I412,coffee_types!$A$1:$B$5,2,FALSE))</f>
        <v>Arabica</v>
      </c>
      <c r="O412" t="str">
        <f t="shared" si="13"/>
        <v>Light</v>
      </c>
      <c r="P412" t="str">
        <f>_xlfn.XLOOKUP(Orders[[#This Row],[Customer ID]],customers!$A:$A,customers!$I:$I,,0)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2"/>
        <v>87.300000000000011</v>
      </c>
      <c r="N413" t="str">
        <f>IF(ISERROR(VLOOKUP(I413,coffee_types!$A$1:$B$5,2,FALSE)),"",VLOOKUP(I413,coffee_types!$A$1:$B$5,2,FALSE))</f>
        <v>Liberica</v>
      </c>
      <c r="O413" t="str">
        <f t="shared" si="13"/>
        <v>Medium</v>
      </c>
      <c r="P413" t="str">
        <f>_xlfn.XLOOKUP(Orders[[#This Row],[Customer ID]],customers!$A:$A,customers!$I:$I,,0)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2"/>
        <v>56.25</v>
      </c>
      <c r="N414" t="str">
        <f>IF(ISERROR(VLOOKUP(I414,coffee_types!$A$1:$B$5,2,FALSE)),"",VLOOKUP(I414,coffee_types!$A$1:$B$5,2,FALSE))</f>
        <v>Arabica</v>
      </c>
      <c r="O414" t="str">
        <f t="shared" si="13"/>
        <v>Medium</v>
      </c>
      <c r="P414" t="str">
        <f>_xlfn.XLOOKUP(Orders[[#This Row],[Customer ID]],customers!$A:$A,customers!$I:$I,,0)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2"/>
        <v>36.454999999999998</v>
      </c>
      <c r="N415" t="str">
        <f>IF(ISERROR(VLOOKUP(I415,coffee_types!$A$1:$B$5,2,FALSE)),"",VLOOKUP(I415,coffee_types!$A$1:$B$5,2,FALSE))</f>
        <v>Liberica</v>
      </c>
      <c r="O415" t="str">
        <f t="shared" si="13"/>
        <v>Light</v>
      </c>
      <c r="P415" t="str">
        <f>_xlfn.XLOOKUP(Orders[[#This Row],[Customer ID]],customers!$A:$A,customers!$I:$I,,0)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2"/>
        <v>10.754999999999999</v>
      </c>
      <c r="N416" t="str">
        <f>IF(ISERROR(VLOOKUP(I416,coffee_types!$A$1:$B$5,2,FALSE)),"",VLOOKUP(I416,coffee_types!$A$1:$B$5,2,FALSE))</f>
        <v>Robusta</v>
      </c>
      <c r="O416" t="str">
        <f t="shared" si="13"/>
        <v>Light</v>
      </c>
      <c r="P416" t="str">
        <f>_xlfn.XLOOKUP(Orders[[#This Row],[Customer ID]],customers!$A:$A,customers!$I:$I,,0)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2"/>
        <v>8.9550000000000001</v>
      </c>
      <c r="N417" t="str">
        <f>IF(ISERROR(VLOOKUP(I417,coffee_types!$A$1:$B$5,2,FALSE)),"",VLOOKUP(I417,coffee_types!$A$1:$B$5,2,FALSE))</f>
        <v>Robusta</v>
      </c>
      <c r="O417" t="str">
        <f t="shared" si="13"/>
        <v>Medium</v>
      </c>
      <c r="P417" t="str">
        <f>_xlfn.XLOOKUP(Orders[[#This Row],[Customer ID]],customers!$A:$A,customers!$I:$I,,0)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2"/>
        <v>23.31</v>
      </c>
      <c r="N418" t="str">
        <f>IF(ISERROR(VLOOKUP(I418,coffee_types!$A$1:$B$5,2,FALSE)),"",VLOOKUP(I418,coffee_types!$A$1:$B$5,2,FALSE))</f>
        <v>Arabica</v>
      </c>
      <c r="O418" t="str">
        <f t="shared" si="13"/>
        <v>Light</v>
      </c>
      <c r="P418" t="str">
        <f>_xlfn.XLOOKUP(Orders[[#This Row],[Customer ID]],customers!$A:$A,customers!$I:$I,,0)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2"/>
        <v>29.784999999999997</v>
      </c>
      <c r="N419" t="str">
        <f>IF(ISERROR(VLOOKUP(I419,coffee_types!$A$1:$B$5,2,FALSE)),"",VLOOKUP(I419,coffee_types!$A$1:$B$5,2,FALSE))</f>
        <v>Arabica</v>
      </c>
      <c r="O419" t="str">
        <f t="shared" si="13"/>
        <v>Light</v>
      </c>
      <c r="P419" t="str">
        <f>_xlfn.XLOOKUP(Orders[[#This Row],[Customer ID]],customers!$A:$A,customers!$I:$I,,0)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2"/>
        <v>148.92499999999998</v>
      </c>
      <c r="N420" t="str">
        <f>IF(ISERROR(VLOOKUP(I420,coffee_types!$A$1:$B$5,2,FALSE)),"",VLOOKUP(I420,coffee_types!$A$1:$B$5,2,FALSE))</f>
        <v>Arabica</v>
      </c>
      <c r="O420" t="str">
        <f t="shared" si="13"/>
        <v>Light</v>
      </c>
      <c r="P420" t="str">
        <f>_xlfn.XLOOKUP(Orders[[#This Row],[Customer ID]],customers!$A:$A,customers!$I:$I,,0)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2"/>
        <v>8.73</v>
      </c>
      <c r="N421" t="str">
        <f>IF(ISERROR(VLOOKUP(I421,coffee_types!$A$1:$B$5,2,FALSE)),"",VLOOKUP(I421,coffee_types!$A$1:$B$5,2,FALSE))</f>
        <v>Liberica</v>
      </c>
      <c r="O421" t="str">
        <f t="shared" si="13"/>
        <v>Medium</v>
      </c>
      <c r="P421" t="str">
        <f>_xlfn.XLOOKUP(Orders[[#This Row],[Customer ID]],customers!$A:$A,customers!$I:$I,,0)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2"/>
        <v>31.08</v>
      </c>
      <c r="N422" t="str">
        <f>IF(ISERROR(VLOOKUP(I422,coffee_types!$A$1:$B$5,2,FALSE)),"",VLOOKUP(I422,coffee_types!$A$1:$B$5,2,FALSE))</f>
        <v>Liberica</v>
      </c>
      <c r="O422" t="str">
        <f t="shared" si="13"/>
        <v>Dark</v>
      </c>
      <c r="P422" t="str">
        <f>_xlfn.XLOOKUP(Orders[[#This Row],[Customer ID]],customers!$A:$A,customers!$I:$I,,0)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2"/>
        <v>137.31</v>
      </c>
      <c r="N423" t="str">
        <f>IF(ISERROR(VLOOKUP(I423,coffee_types!$A$1:$B$5,2,FALSE)),"",VLOOKUP(I423,coffee_types!$A$1:$B$5,2,FALSE))</f>
        <v>Arabica</v>
      </c>
      <c r="O423" t="str">
        <f t="shared" si="13"/>
        <v>Dark</v>
      </c>
      <c r="P423" t="str">
        <f>_xlfn.XLOOKUP(Orders[[#This Row],[Customer ID]],customers!$A:$A,customers!$I:$I,,0)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2"/>
        <v>29.849999999999998</v>
      </c>
      <c r="N424" t="str">
        <f>IF(ISERROR(VLOOKUP(I424,coffee_types!$A$1:$B$5,2,FALSE)),"",VLOOKUP(I424,coffee_types!$A$1:$B$5,2,FALSE))</f>
        <v>Arabica</v>
      </c>
      <c r="O424" t="str">
        <f t="shared" si="13"/>
        <v>Dark</v>
      </c>
      <c r="P424" t="str">
        <f>_xlfn.XLOOKUP(Orders[[#This Row],[Customer ID]],customers!$A:$A,customers!$I:$I,,0)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2"/>
        <v>17.91</v>
      </c>
      <c r="N425" t="str">
        <f>IF(ISERROR(VLOOKUP(I425,coffee_types!$A$1:$B$5,2,FALSE)),"",VLOOKUP(I425,coffee_types!$A$1:$B$5,2,FALSE))</f>
        <v>Robusta</v>
      </c>
      <c r="O425" t="str">
        <f t="shared" si="13"/>
        <v>Medium</v>
      </c>
      <c r="P425" t="str">
        <f>_xlfn.XLOOKUP(Orders[[#This Row],[Customer ID]],customers!$A:$A,customers!$I:$I,,0)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2"/>
        <v>26.73</v>
      </c>
      <c r="N426" t="str">
        <f>IF(ISERROR(VLOOKUP(I426,coffee_types!$A$1:$B$5,2,FALSE)),"",VLOOKUP(I426,coffee_types!$A$1:$B$5,2,FALSE))</f>
        <v>Excelsa</v>
      </c>
      <c r="O426" t="str">
        <f t="shared" si="13"/>
        <v>Light</v>
      </c>
      <c r="P426" t="str">
        <f>_xlfn.XLOOKUP(Orders[[#This Row],[Customer ID]],customers!$A:$A,customers!$I:$I,,0)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2"/>
        <v>17.899999999999999</v>
      </c>
      <c r="N427" t="str">
        <f>IF(ISERROR(VLOOKUP(I427,coffee_types!$A$1:$B$5,2,FALSE)),"",VLOOKUP(I427,coffee_types!$A$1:$B$5,2,FALSE))</f>
        <v>Robusta</v>
      </c>
      <c r="O427" t="str">
        <f t="shared" si="13"/>
        <v>Dark</v>
      </c>
      <c r="P427" t="str">
        <f>_xlfn.XLOOKUP(Orders[[#This Row],[Customer ID]],customers!$A:$A,customers!$I:$I,,0)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2"/>
        <v>14.339999999999998</v>
      </c>
      <c r="N428" t="str">
        <f>IF(ISERROR(VLOOKUP(I428,coffee_types!$A$1:$B$5,2,FALSE)),"",VLOOKUP(I428,coffee_types!$A$1:$B$5,2,FALSE))</f>
        <v>Robusta</v>
      </c>
      <c r="O428" t="str">
        <f t="shared" si="13"/>
        <v>Light</v>
      </c>
      <c r="P428" t="str">
        <f>_xlfn.XLOOKUP(Orders[[#This Row],[Customer ID]],customers!$A:$A,customers!$I:$I,,0)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2"/>
        <v>77.624999999999986</v>
      </c>
      <c r="N429" t="str">
        <f>IF(ISERROR(VLOOKUP(I429,coffee_types!$A$1:$B$5,2,FALSE)),"",VLOOKUP(I429,coffee_types!$A$1:$B$5,2,FALSE))</f>
        <v>Arabica</v>
      </c>
      <c r="O429" t="str">
        <f t="shared" si="13"/>
        <v>Medium</v>
      </c>
      <c r="P429" t="str">
        <f>_xlfn.XLOOKUP(Orders[[#This Row],[Customer ID]],customers!$A:$A,customers!$I:$I,,0)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2"/>
        <v>59.75</v>
      </c>
      <c r="N430" t="str">
        <f>IF(ISERROR(VLOOKUP(I430,coffee_types!$A$1:$B$5,2,FALSE)),"",VLOOKUP(I430,coffee_types!$A$1:$B$5,2,FALSE))</f>
        <v>Robusta</v>
      </c>
      <c r="O430" t="str">
        <f t="shared" si="13"/>
        <v>Light</v>
      </c>
      <c r="P430" t="str">
        <f>_xlfn.XLOOKUP(Orders[[#This Row],[Customer ID]],customers!$A:$A,customers!$I:$I,,0)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2"/>
        <v>77.699999999999989</v>
      </c>
      <c r="N431" t="str">
        <f>IF(ISERROR(VLOOKUP(I431,coffee_types!$A$1:$B$5,2,FALSE)),"",VLOOKUP(I431,coffee_types!$A$1:$B$5,2,FALSE))</f>
        <v>Arabica</v>
      </c>
      <c r="O431" t="str">
        <f t="shared" si="13"/>
        <v>Light</v>
      </c>
      <c r="P431" t="str">
        <f>_xlfn.XLOOKUP(Orders[[#This Row],[Customer ID]],customers!$A:$A,customers!$I:$I,,0)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2"/>
        <v>5.3699999999999992</v>
      </c>
      <c r="N432" t="str">
        <f>IF(ISERROR(VLOOKUP(I432,coffee_types!$A$1:$B$5,2,FALSE)),"",VLOOKUP(I432,coffee_types!$A$1:$B$5,2,FALSE))</f>
        <v>Robusta</v>
      </c>
      <c r="O432" t="str">
        <f t="shared" si="13"/>
        <v>Dark</v>
      </c>
      <c r="P432" t="str">
        <f>_xlfn.XLOOKUP(Orders[[#This Row],[Customer ID]],customers!$A:$A,customers!$I:$I,,0)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2"/>
        <v>83.835000000000008</v>
      </c>
      <c r="N433" t="str">
        <f>IF(ISERROR(VLOOKUP(I433,coffee_types!$A$1:$B$5,2,FALSE)),"",VLOOKUP(I433,coffee_types!$A$1:$B$5,2,FALSE))</f>
        <v>Excelsa</v>
      </c>
      <c r="O433" t="str">
        <f t="shared" si="13"/>
        <v>Dark</v>
      </c>
      <c r="P433" t="str">
        <f>_xlfn.XLOOKUP(Orders[[#This Row],[Customer ID]],customers!$A:$A,customers!$I:$I,,0)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2"/>
        <v>22.5</v>
      </c>
      <c r="N434" t="str">
        <f>IF(ISERROR(VLOOKUP(I434,coffee_types!$A$1:$B$5,2,FALSE)),"",VLOOKUP(I434,coffee_types!$A$1:$B$5,2,FALSE))</f>
        <v>Arabica</v>
      </c>
      <c r="O434" t="str">
        <f t="shared" si="13"/>
        <v>Medium</v>
      </c>
      <c r="P434" t="str">
        <f>_xlfn.XLOOKUP(Orders[[#This Row],[Customer ID]],customers!$A:$A,customers!$I:$I,,0)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2"/>
        <v>200.78999999999996</v>
      </c>
      <c r="N435" t="str">
        <f>IF(ISERROR(VLOOKUP(I435,coffee_types!$A$1:$B$5,2,FALSE)),"",VLOOKUP(I435,coffee_types!$A$1:$B$5,2,FALSE))</f>
        <v>Liberica</v>
      </c>
      <c r="O435" t="str">
        <f t="shared" si="13"/>
        <v>Medium</v>
      </c>
      <c r="P435" t="str">
        <f>_xlfn.XLOOKUP(Orders[[#This Row],[Customer ID]],customers!$A:$A,customers!$I:$I,,0)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2"/>
        <v>67.5</v>
      </c>
      <c r="N436" t="str">
        <f>IF(ISERROR(VLOOKUP(I436,coffee_types!$A$1:$B$5,2,FALSE)),"",VLOOKUP(I436,coffee_types!$A$1:$B$5,2,FALSE))</f>
        <v>Arabica</v>
      </c>
      <c r="O436" t="str">
        <f t="shared" si="13"/>
        <v>Medium</v>
      </c>
      <c r="P436" t="str">
        <f>_xlfn.XLOOKUP(Orders[[#This Row],[Customer ID]],customers!$A:$A,customers!$I:$I,,0)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2"/>
        <v>8.25</v>
      </c>
      <c r="N437" t="str">
        <f>IF(ISERROR(VLOOKUP(I437,coffee_types!$A$1:$B$5,2,FALSE)),"",VLOOKUP(I437,coffee_types!$A$1:$B$5,2,FALSE))</f>
        <v>Excelsa</v>
      </c>
      <c r="O437" t="str">
        <f t="shared" si="13"/>
        <v>Medium</v>
      </c>
      <c r="P437" t="str">
        <f>_xlfn.XLOOKUP(Orders[[#This Row],[Customer ID]],customers!$A:$A,customers!$I:$I,,0)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2"/>
        <v>9.51</v>
      </c>
      <c r="N438" t="str">
        <f>IF(ISERROR(VLOOKUP(I438,coffee_types!$A$1:$B$5,2,FALSE)),"",VLOOKUP(I438,coffee_types!$A$1:$B$5,2,FALSE))</f>
        <v>Liberica</v>
      </c>
      <c r="O438" t="str">
        <f t="shared" si="13"/>
        <v>Light</v>
      </c>
      <c r="P438" t="str">
        <f>_xlfn.XLOOKUP(Orders[[#This Row],[Customer ID]],customers!$A:$A,customers!$I:$I,,0)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2"/>
        <v>29.784999999999997</v>
      </c>
      <c r="N439" t="str">
        <f>IF(ISERROR(VLOOKUP(I439,coffee_types!$A$1:$B$5,2,FALSE)),"",VLOOKUP(I439,coffee_types!$A$1:$B$5,2,FALSE))</f>
        <v>Liberica</v>
      </c>
      <c r="O439" t="str">
        <f t="shared" si="13"/>
        <v>Dark</v>
      </c>
      <c r="P439" t="str">
        <f>_xlfn.XLOOKUP(Orders[[#This Row],[Customer ID]],customers!$A:$A,customers!$I:$I,,0)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2"/>
        <v>15.54</v>
      </c>
      <c r="N440" t="str">
        <f>IF(ISERROR(VLOOKUP(I440,coffee_types!$A$1:$B$5,2,FALSE)),"",VLOOKUP(I440,coffee_types!$A$1:$B$5,2,FALSE))</f>
        <v>Liberica</v>
      </c>
      <c r="O440" t="str">
        <f t="shared" si="13"/>
        <v>Dark</v>
      </c>
      <c r="P440" t="str">
        <f>_xlfn.XLOOKUP(Orders[[#This Row],[Customer ID]],customers!$A:$A,customers!$I:$I,,0)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2"/>
        <v>35.64</v>
      </c>
      <c r="N441" t="str">
        <f>IF(ISERROR(VLOOKUP(I441,coffee_types!$A$1:$B$5,2,FALSE)),"",VLOOKUP(I441,coffee_types!$A$1:$B$5,2,FALSE))</f>
        <v>Excelsa</v>
      </c>
      <c r="O441" t="str">
        <f t="shared" si="13"/>
        <v>Light</v>
      </c>
      <c r="P441" t="str">
        <f>_xlfn.XLOOKUP(Orders[[#This Row],[Customer ID]],customers!$A:$A,customers!$I:$I,,0)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2"/>
        <v>103.49999999999999</v>
      </c>
      <c r="N442" t="str">
        <f>IF(ISERROR(VLOOKUP(I442,coffee_types!$A$1:$B$5,2,FALSE)),"",VLOOKUP(I442,coffee_types!$A$1:$B$5,2,FALSE))</f>
        <v>Arabica</v>
      </c>
      <c r="O442" t="str">
        <f t="shared" si="13"/>
        <v>Medium</v>
      </c>
      <c r="P442" t="str">
        <f>_xlfn.XLOOKUP(Orders[[#This Row],[Customer ID]],customers!$A:$A,customers!$I:$I,,0)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2"/>
        <v>36.450000000000003</v>
      </c>
      <c r="N443" t="str">
        <f>IF(ISERROR(VLOOKUP(I443,coffee_types!$A$1:$B$5,2,FALSE)),"",VLOOKUP(I443,coffee_types!$A$1:$B$5,2,FALSE))</f>
        <v>Excelsa</v>
      </c>
      <c r="O443" t="str">
        <f t="shared" si="13"/>
        <v>Dark</v>
      </c>
      <c r="P443" t="str">
        <f>_xlfn.XLOOKUP(Orders[[#This Row],[Customer ID]],customers!$A:$A,customers!$I:$I,,0)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2"/>
        <v>35.849999999999994</v>
      </c>
      <c r="N444" t="str">
        <f>IF(ISERROR(VLOOKUP(I444,coffee_types!$A$1:$B$5,2,FALSE)),"",VLOOKUP(I444,coffee_types!$A$1:$B$5,2,FALSE))</f>
        <v>Robusta</v>
      </c>
      <c r="O444" t="str">
        <f t="shared" si="13"/>
        <v>Light</v>
      </c>
      <c r="P444" t="str">
        <f>_xlfn.XLOOKUP(Orders[[#This Row],[Customer ID]],customers!$A:$A,customers!$I:$I,,0)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2"/>
        <v>22.274999999999999</v>
      </c>
      <c r="N445" t="str">
        <f>IF(ISERROR(VLOOKUP(I445,coffee_types!$A$1:$B$5,2,FALSE)),"",VLOOKUP(I445,coffee_types!$A$1:$B$5,2,FALSE))</f>
        <v>Excelsa</v>
      </c>
      <c r="O445" t="str">
        <f t="shared" si="13"/>
        <v>Light</v>
      </c>
      <c r="P445" t="str">
        <f>_xlfn.XLOOKUP(Orders[[#This Row],[Customer ID]],customers!$A:$A,customers!$I:$I,,0)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2"/>
        <v>24.75</v>
      </c>
      <c r="N446" t="str">
        <f>IF(ISERROR(VLOOKUP(I446,coffee_types!$A$1:$B$5,2,FALSE)),"",VLOOKUP(I446,coffee_types!$A$1:$B$5,2,FALSE))</f>
        <v>Excelsa</v>
      </c>
      <c r="O446" t="str">
        <f t="shared" si="13"/>
        <v>Medium</v>
      </c>
      <c r="P446" t="str">
        <f>_xlfn.XLOOKUP(Orders[[#This Row],[Customer ID]],customers!$A:$A,customers!$I:$I,,0)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2"/>
        <v>66.929999999999993</v>
      </c>
      <c r="N447" t="str">
        <f>IF(ISERROR(VLOOKUP(I447,coffee_types!$A$1:$B$5,2,FALSE)),"",VLOOKUP(I447,coffee_types!$A$1:$B$5,2,FALSE))</f>
        <v>Liberica</v>
      </c>
      <c r="O447" t="str">
        <f t="shared" si="13"/>
        <v>Medium</v>
      </c>
      <c r="P447" t="str">
        <f>_xlfn.XLOOKUP(Orders[[#This Row],[Customer ID]],customers!$A:$A,customers!$I:$I,,0)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2"/>
        <v>8.73</v>
      </c>
      <c r="N448" t="str">
        <f>IF(ISERROR(VLOOKUP(I448,coffee_types!$A$1:$B$5,2,FALSE)),"",VLOOKUP(I448,coffee_types!$A$1:$B$5,2,FALSE))</f>
        <v>Liberica</v>
      </c>
      <c r="O448" t="str">
        <f t="shared" si="13"/>
        <v>Medium</v>
      </c>
      <c r="P448" t="str">
        <f>_xlfn.XLOOKUP(Orders[[#This Row],[Customer ID]],customers!$A:$A,customers!$I:$I,,0)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2"/>
        <v>17.91</v>
      </c>
      <c r="N449" t="str">
        <f>IF(ISERROR(VLOOKUP(I449,coffee_types!$A$1:$B$5,2,FALSE)),"",VLOOKUP(I449,coffee_types!$A$1:$B$5,2,FALSE))</f>
        <v>Robusta</v>
      </c>
      <c r="O449" t="str">
        <f t="shared" si="13"/>
        <v>Medium</v>
      </c>
      <c r="P449" t="str">
        <f>_xlfn.XLOOKUP(Orders[[#This Row],[Customer ID]],customers!$A:$A,customers!$I:$I,,0)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2"/>
        <v>7.169999999999999</v>
      </c>
      <c r="N450" t="str">
        <f>IF(ISERROR(VLOOKUP(I450,coffee_types!$A$1:$B$5,2,FALSE)),"",VLOOKUP(I450,coffee_types!$A$1:$B$5,2,FALSE))</f>
        <v>Robusta</v>
      </c>
      <c r="O450" t="str">
        <f t="shared" si="13"/>
        <v>Light</v>
      </c>
      <c r="P450" t="str">
        <f>_xlfn.XLOOKUP(Orders[[#This Row],[Customer ID]],customers!$A:$A,customers!$I:$I,,0)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14">L451*E451</f>
        <v>5.3699999999999992</v>
      </c>
      <c r="N451" t="str">
        <f>IF(ISERROR(VLOOKUP(I451,coffee_types!$A$1:$B$5,2,FALSE)),"",VLOOKUP(I451,coffee_types!$A$1:$B$5,2,FALSE))</f>
        <v>Robusta</v>
      </c>
      <c r="O451" t="str">
        <f t="shared" ref="O451:O514" si="15">IF(J451="M", "Medium", IF(J451="L", "Light",IF(J451="D","Dark","")))</f>
        <v>Dark</v>
      </c>
      <c r="P451" t="str">
        <f>_xlfn.XLOOKUP(Orders[[#This Row],[Customer ID]],customers!$A:$A,customers!$I:$I,,0)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14"/>
        <v>23.774999999999999</v>
      </c>
      <c r="N452" t="str">
        <f>IF(ISERROR(VLOOKUP(I452,coffee_types!$A$1:$B$5,2,FALSE)),"",VLOOKUP(I452,coffee_types!$A$1:$B$5,2,FALSE))</f>
        <v>Liberica</v>
      </c>
      <c r="O452" t="str">
        <f t="shared" si="15"/>
        <v>Light</v>
      </c>
      <c r="P452" t="str">
        <f>_xlfn.XLOOKUP(Orders[[#This Row],[Customer ID]],customers!$A:$A,customers!$I:$I,,0)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14"/>
        <v>41.169999999999995</v>
      </c>
      <c r="N453" t="str">
        <f>IF(ISERROR(VLOOKUP(I453,coffee_types!$A$1:$B$5,2,FALSE)),"",VLOOKUP(I453,coffee_types!$A$1:$B$5,2,FALSE))</f>
        <v>Robusta</v>
      </c>
      <c r="O453" t="str">
        <f t="shared" si="15"/>
        <v>Dark</v>
      </c>
      <c r="P453" t="str">
        <f>_xlfn.XLOOKUP(Orders[[#This Row],[Customer ID]],customers!$A:$A,customers!$I:$I,,0)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14"/>
        <v>11.654999999999999</v>
      </c>
      <c r="N454" t="str">
        <f>IF(ISERROR(VLOOKUP(I454,coffee_types!$A$1:$B$5,2,FALSE)),"",VLOOKUP(I454,coffee_types!$A$1:$B$5,2,FALSE))</f>
        <v>Arabica</v>
      </c>
      <c r="O454" t="str">
        <f t="shared" si="15"/>
        <v>Light</v>
      </c>
      <c r="P454" t="str">
        <f>_xlfn.XLOOKUP(Orders[[#This Row],[Customer ID]],customers!$A:$A,customers!$I:$I,,0)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14"/>
        <v>38.04</v>
      </c>
      <c r="N455" t="str">
        <f>IF(ISERROR(VLOOKUP(I455,coffee_types!$A$1:$B$5,2,FALSE)),"",VLOOKUP(I455,coffee_types!$A$1:$B$5,2,FALSE))</f>
        <v>Liberica</v>
      </c>
      <c r="O455" t="str">
        <f t="shared" si="15"/>
        <v>Light</v>
      </c>
      <c r="P455" t="str">
        <f>_xlfn.XLOOKUP(Orders[[#This Row],[Customer ID]],customers!$A:$A,customers!$I:$I,,0)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14"/>
        <v>82.339999999999989</v>
      </c>
      <c r="N456" t="str">
        <f>IF(ISERROR(VLOOKUP(I456,coffee_types!$A$1:$B$5,2,FALSE)),"",VLOOKUP(I456,coffee_types!$A$1:$B$5,2,FALSE))</f>
        <v>Robusta</v>
      </c>
      <c r="O456" t="str">
        <f t="shared" si="15"/>
        <v>Dark</v>
      </c>
      <c r="P456" t="str">
        <f>_xlfn.XLOOKUP(Orders[[#This Row],[Customer ID]],customers!$A:$A,customers!$I:$I,,0)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14"/>
        <v>9.51</v>
      </c>
      <c r="N457" t="str">
        <f>IF(ISERROR(VLOOKUP(I457,coffee_types!$A$1:$B$5,2,FALSE)),"",VLOOKUP(I457,coffee_types!$A$1:$B$5,2,FALSE))</f>
        <v>Liberica</v>
      </c>
      <c r="O457" t="str">
        <f t="shared" si="15"/>
        <v>Light</v>
      </c>
      <c r="P457" t="str">
        <f>_xlfn.XLOOKUP(Orders[[#This Row],[Customer ID]],customers!$A:$A,customers!$I:$I,,0)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14"/>
        <v>41.169999999999995</v>
      </c>
      <c r="N458" t="str">
        <f>IF(ISERROR(VLOOKUP(I458,coffee_types!$A$1:$B$5,2,FALSE)),"",VLOOKUP(I458,coffee_types!$A$1:$B$5,2,FALSE))</f>
        <v>Robusta</v>
      </c>
      <c r="O458" t="str">
        <f t="shared" si="15"/>
        <v>Dark</v>
      </c>
      <c r="P458" t="str">
        <f>_xlfn.XLOOKUP(Orders[[#This Row],[Customer ID]],customers!$A:$A,customers!$I:$I,,0)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14"/>
        <v>47.55</v>
      </c>
      <c r="N459" t="str">
        <f>IF(ISERROR(VLOOKUP(I459,coffee_types!$A$1:$B$5,2,FALSE)),"",VLOOKUP(I459,coffee_types!$A$1:$B$5,2,FALSE))</f>
        <v>Liberica</v>
      </c>
      <c r="O459" t="str">
        <f t="shared" si="15"/>
        <v>Light</v>
      </c>
      <c r="P459" t="str">
        <f>_xlfn.XLOOKUP(Orders[[#This Row],[Customer ID]],customers!$A:$A,customers!$I:$I,,0)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14"/>
        <v>45</v>
      </c>
      <c r="N460" t="str">
        <f>IF(ISERROR(VLOOKUP(I460,coffee_types!$A$1:$B$5,2,FALSE)),"",VLOOKUP(I460,coffee_types!$A$1:$B$5,2,FALSE))</f>
        <v>Arabica</v>
      </c>
      <c r="O460" t="str">
        <f t="shared" si="15"/>
        <v>Medium</v>
      </c>
      <c r="P460" t="str">
        <f>_xlfn.XLOOKUP(Orders[[#This Row],[Customer ID]],customers!$A:$A,customers!$I:$I,,0)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14"/>
        <v>23.774999999999999</v>
      </c>
      <c r="N461" t="str">
        <f>IF(ISERROR(VLOOKUP(I461,coffee_types!$A$1:$B$5,2,FALSE)),"",VLOOKUP(I461,coffee_types!$A$1:$B$5,2,FALSE))</f>
        <v>Liberica</v>
      </c>
      <c r="O461" t="str">
        <f t="shared" si="15"/>
        <v>Light</v>
      </c>
      <c r="P461" t="str">
        <f>_xlfn.XLOOKUP(Orders[[#This Row],[Customer ID]],customers!$A:$A,customers!$I:$I,,0)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14"/>
        <v>16.11</v>
      </c>
      <c r="N462" t="str">
        <f>IF(ISERROR(VLOOKUP(I462,coffee_types!$A$1:$B$5,2,FALSE)),"",VLOOKUP(I462,coffee_types!$A$1:$B$5,2,FALSE))</f>
        <v>Robusta</v>
      </c>
      <c r="O462" t="str">
        <f t="shared" si="15"/>
        <v>Dark</v>
      </c>
      <c r="P462" t="str">
        <f>_xlfn.XLOOKUP(Orders[[#This Row],[Customer ID]],customers!$A:$A,customers!$I:$I,,0)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14"/>
        <v>10.739999999999998</v>
      </c>
      <c r="N463" t="str">
        <f>IF(ISERROR(VLOOKUP(I463,coffee_types!$A$1:$B$5,2,FALSE)),"",VLOOKUP(I463,coffee_types!$A$1:$B$5,2,FALSE))</f>
        <v>Robusta</v>
      </c>
      <c r="O463" t="str">
        <f t="shared" si="15"/>
        <v>Dark</v>
      </c>
      <c r="P463" t="str">
        <f>_xlfn.XLOOKUP(Orders[[#This Row],[Customer ID]],customers!$A:$A,customers!$I:$I,,0)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14"/>
        <v>49.75</v>
      </c>
      <c r="N464" t="str">
        <f>IF(ISERROR(VLOOKUP(I464,coffee_types!$A$1:$B$5,2,FALSE)),"",VLOOKUP(I464,coffee_types!$A$1:$B$5,2,FALSE))</f>
        <v>Arabica</v>
      </c>
      <c r="O464" t="str">
        <f t="shared" si="15"/>
        <v>Dark</v>
      </c>
      <c r="P464" t="str">
        <f>_xlfn.XLOOKUP(Orders[[#This Row],[Customer ID]],customers!$A:$A,customers!$I:$I,,0)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14"/>
        <v>27.5</v>
      </c>
      <c r="N465" t="str">
        <f>IF(ISERROR(VLOOKUP(I465,coffee_types!$A$1:$B$5,2,FALSE)),"",VLOOKUP(I465,coffee_types!$A$1:$B$5,2,FALSE))</f>
        <v>Excelsa</v>
      </c>
      <c r="O465" t="str">
        <f t="shared" si="15"/>
        <v>Medium</v>
      </c>
      <c r="P465" t="str">
        <f>_xlfn.XLOOKUP(Orders[[#This Row],[Customer ID]],customers!$A:$A,customers!$I:$I,,0)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14"/>
        <v>119.13999999999999</v>
      </c>
      <c r="N466" t="str">
        <f>IF(ISERROR(VLOOKUP(I466,coffee_types!$A$1:$B$5,2,FALSE)),"",VLOOKUP(I466,coffee_types!$A$1:$B$5,2,FALSE))</f>
        <v>Liberica</v>
      </c>
      <c r="O466" t="str">
        <f t="shared" si="15"/>
        <v>Dark</v>
      </c>
      <c r="P466" t="str">
        <f>_xlfn.XLOOKUP(Orders[[#This Row],[Customer ID]],customers!$A:$A,customers!$I:$I,,0)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14"/>
        <v>20.584999999999997</v>
      </c>
      <c r="N467" t="str">
        <f>IF(ISERROR(VLOOKUP(I467,coffee_types!$A$1:$B$5,2,FALSE)),"",VLOOKUP(I467,coffee_types!$A$1:$B$5,2,FALSE))</f>
        <v>Robusta</v>
      </c>
      <c r="O467" t="str">
        <f t="shared" si="15"/>
        <v>Dark</v>
      </c>
      <c r="P467" t="str">
        <f>_xlfn.XLOOKUP(Orders[[#This Row],[Customer ID]],customers!$A:$A,customers!$I:$I,,0)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14"/>
        <v>8.9550000000000001</v>
      </c>
      <c r="N468" t="str">
        <f>IF(ISERROR(VLOOKUP(I468,coffee_types!$A$1:$B$5,2,FALSE)),"",VLOOKUP(I468,coffee_types!$A$1:$B$5,2,FALSE))</f>
        <v>Arabica</v>
      </c>
      <c r="O468" t="str">
        <f t="shared" si="15"/>
        <v>Dark</v>
      </c>
      <c r="P468" t="str">
        <f>_xlfn.XLOOKUP(Orders[[#This Row],[Customer ID]],customers!$A:$A,customers!$I:$I,,0)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14"/>
        <v>5.97</v>
      </c>
      <c r="N469" t="str">
        <f>IF(ISERROR(VLOOKUP(I469,coffee_types!$A$1:$B$5,2,FALSE)),"",VLOOKUP(I469,coffee_types!$A$1:$B$5,2,FALSE))</f>
        <v>Arabica</v>
      </c>
      <c r="O469" t="str">
        <f t="shared" si="15"/>
        <v>Dark</v>
      </c>
      <c r="P469" t="str">
        <f>_xlfn.XLOOKUP(Orders[[#This Row],[Customer ID]],customers!$A:$A,customers!$I:$I,,0)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14"/>
        <v>41.25</v>
      </c>
      <c r="N470" t="str">
        <f>IF(ISERROR(VLOOKUP(I470,coffee_types!$A$1:$B$5,2,FALSE)),"",VLOOKUP(I470,coffee_types!$A$1:$B$5,2,FALSE))</f>
        <v>Excelsa</v>
      </c>
      <c r="O470" t="str">
        <f t="shared" si="15"/>
        <v>Medium</v>
      </c>
      <c r="P470" t="str">
        <f>_xlfn.XLOOKUP(Orders[[#This Row],[Customer ID]],customers!$A:$A,customers!$I:$I,,0)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14"/>
        <v>22.274999999999999</v>
      </c>
      <c r="N471" t="str">
        <f>IF(ISERROR(VLOOKUP(I471,coffee_types!$A$1:$B$5,2,FALSE)),"",VLOOKUP(I471,coffee_types!$A$1:$B$5,2,FALSE))</f>
        <v>Excelsa</v>
      </c>
      <c r="O471" t="str">
        <f t="shared" si="15"/>
        <v>Light</v>
      </c>
      <c r="P471" t="str">
        <f>_xlfn.XLOOKUP(Orders[[#This Row],[Customer ID]],customers!$A:$A,customers!$I:$I,,0)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14"/>
        <v>6.75</v>
      </c>
      <c r="N472" t="str">
        <f>IF(ISERROR(VLOOKUP(I472,coffee_types!$A$1:$B$5,2,FALSE)),"",VLOOKUP(I472,coffee_types!$A$1:$B$5,2,FALSE))</f>
        <v>Arabica</v>
      </c>
      <c r="O472" t="str">
        <f t="shared" si="15"/>
        <v>Medium</v>
      </c>
      <c r="P472" t="str">
        <f>_xlfn.XLOOKUP(Orders[[#This Row],[Customer ID]],customers!$A:$A,customers!$I:$I,,0)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14"/>
        <v>133.85999999999999</v>
      </c>
      <c r="N473" t="str">
        <f>IF(ISERROR(VLOOKUP(I473,coffee_types!$A$1:$B$5,2,FALSE)),"",VLOOKUP(I473,coffee_types!$A$1:$B$5,2,FALSE))</f>
        <v>Liberica</v>
      </c>
      <c r="O473" t="str">
        <f t="shared" si="15"/>
        <v>Medium</v>
      </c>
      <c r="P473" t="str">
        <f>_xlfn.XLOOKUP(Orders[[#This Row],[Customer ID]],customers!$A:$A,customers!$I:$I,,0)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14"/>
        <v>5.97</v>
      </c>
      <c r="N474" t="str">
        <f>IF(ISERROR(VLOOKUP(I474,coffee_types!$A$1:$B$5,2,FALSE)),"",VLOOKUP(I474,coffee_types!$A$1:$B$5,2,FALSE))</f>
        <v>Arabica</v>
      </c>
      <c r="O474" t="str">
        <f t="shared" si="15"/>
        <v>Dark</v>
      </c>
      <c r="P474" t="str">
        <f>_xlfn.XLOOKUP(Orders[[#This Row],[Customer ID]],customers!$A:$A,customers!$I:$I,,0)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14"/>
        <v>25.9</v>
      </c>
      <c r="N475" t="str">
        <f>IF(ISERROR(VLOOKUP(I475,coffee_types!$A$1:$B$5,2,FALSE)),"",VLOOKUP(I475,coffee_types!$A$1:$B$5,2,FALSE))</f>
        <v>Arabica</v>
      </c>
      <c r="O475" t="str">
        <f t="shared" si="15"/>
        <v>Light</v>
      </c>
      <c r="P475" t="str">
        <f>_xlfn.XLOOKUP(Orders[[#This Row],[Customer ID]],customers!$A:$A,customers!$I:$I,,0)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14"/>
        <v>31.624999999999996</v>
      </c>
      <c r="N476" t="str">
        <f>IF(ISERROR(VLOOKUP(I476,coffee_types!$A$1:$B$5,2,FALSE)),"",VLOOKUP(I476,coffee_types!$A$1:$B$5,2,FALSE))</f>
        <v>Excelsa</v>
      </c>
      <c r="O476" t="str">
        <f t="shared" si="15"/>
        <v>Medium</v>
      </c>
      <c r="P476" t="str">
        <f>_xlfn.XLOOKUP(Orders[[#This Row],[Customer ID]],customers!$A:$A,customers!$I:$I,,0)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14"/>
        <v>8.73</v>
      </c>
      <c r="N477" t="str">
        <f>IF(ISERROR(VLOOKUP(I477,coffee_types!$A$1:$B$5,2,FALSE)),"",VLOOKUP(I477,coffee_types!$A$1:$B$5,2,FALSE))</f>
        <v>Liberica</v>
      </c>
      <c r="O477" t="str">
        <f t="shared" si="15"/>
        <v>Medium</v>
      </c>
      <c r="P477" t="str">
        <f>_xlfn.XLOOKUP(Orders[[#This Row],[Customer ID]],customers!$A:$A,customers!$I:$I,,0)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14"/>
        <v>26.73</v>
      </c>
      <c r="N478" t="str">
        <f>IF(ISERROR(VLOOKUP(I478,coffee_types!$A$1:$B$5,2,FALSE)),"",VLOOKUP(I478,coffee_types!$A$1:$B$5,2,FALSE))</f>
        <v>Excelsa</v>
      </c>
      <c r="O478" t="str">
        <f t="shared" si="15"/>
        <v>Light</v>
      </c>
      <c r="P478" t="str">
        <f>_xlfn.XLOOKUP(Orders[[#This Row],[Customer ID]],customers!$A:$A,customers!$I:$I,,0)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14"/>
        <v>26.19</v>
      </c>
      <c r="N479" t="str">
        <f>IF(ISERROR(VLOOKUP(I479,coffee_types!$A$1:$B$5,2,FALSE)),"",VLOOKUP(I479,coffee_types!$A$1:$B$5,2,FALSE))</f>
        <v>Liberica</v>
      </c>
      <c r="O479" t="str">
        <f t="shared" si="15"/>
        <v>Medium</v>
      </c>
      <c r="P479" t="str">
        <f>_xlfn.XLOOKUP(Orders[[#This Row],[Customer ID]],customers!$A:$A,customers!$I:$I,,0)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14"/>
        <v>53.699999999999996</v>
      </c>
      <c r="N480" t="str">
        <f>IF(ISERROR(VLOOKUP(I480,coffee_types!$A$1:$B$5,2,FALSE)),"",VLOOKUP(I480,coffee_types!$A$1:$B$5,2,FALSE))</f>
        <v>Robusta</v>
      </c>
      <c r="O480" t="str">
        <f t="shared" si="15"/>
        <v>Dark</v>
      </c>
      <c r="P480" t="str">
        <f>_xlfn.XLOOKUP(Orders[[#This Row],[Customer ID]],customers!$A:$A,customers!$I:$I,,0)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14"/>
        <v>126.49999999999999</v>
      </c>
      <c r="N481" t="str">
        <f>IF(ISERROR(VLOOKUP(I481,coffee_types!$A$1:$B$5,2,FALSE)),"",VLOOKUP(I481,coffee_types!$A$1:$B$5,2,FALSE))</f>
        <v>Excelsa</v>
      </c>
      <c r="O481" t="str">
        <f t="shared" si="15"/>
        <v>Medium</v>
      </c>
      <c r="P481" t="str">
        <f>_xlfn.XLOOKUP(Orders[[#This Row],[Customer ID]],customers!$A:$A,customers!$I:$I,,0)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14"/>
        <v>4.125</v>
      </c>
      <c r="N482" t="str">
        <f>IF(ISERROR(VLOOKUP(I482,coffee_types!$A$1:$B$5,2,FALSE)),"",VLOOKUP(I482,coffee_types!$A$1:$B$5,2,FALSE))</f>
        <v>Excelsa</v>
      </c>
      <c r="O482" t="str">
        <f t="shared" si="15"/>
        <v>Medium</v>
      </c>
      <c r="P482" t="str">
        <f>_xlfn.XLOOKUP(Orders[[#This Row],[Customer ID]],customers!$A:$A,customers!$I:$I,,0)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14"/>
        <v>23.9</v>
      </c>
      <c r="N483" t="str">
        <f>IF(ISERROR(VLOOKUP(I483,coffee_types!$A$1:$B$5,2,FALSE)),"",VLOOKUP(I483,coffee_types!$A$1:$B$5,2,FALSE))</f>
        <v>Robusta</v>
      </c>
      <c r="O483" t="str">
        <f t="shared" si="15"/>
        <v>Light</v>
      </c>
      <c r="P483" t="str">
        <f>_xlfn.XLOOKUP(Orders[[#This Row],[Customer ID]],customers!$A:$A,customers!$I:$I,,0)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14"/>
        <v>139.72499999999999</v>
      </c>
      <c r="N484" t="str">
        <f>IF(ISERROR(VLOOKUP(I484,coffee_types!$A$1:$B$5,2,FALSE)),"",VLOOKUP(I484,coffee_types!$A$1:$B$5,2,FALSE))</f>
        <v>Excelsa</v>
      </c>
      <c r="O484" t="str">
        <f t="shared" si="15"/>
        <v>Dark</v>
      </c>
      <c r="P484" t="str">
        <f>_xlfn.XLOOKUP(Orders[[#This Row],[Customer ID]],customers!$A:$A,customers!$I:$I,,0)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14"/>
        <v>59.569999999999993</v>
      </c>
      <c r="N485" t="str">
        <f>IF(ISERROR(VLOOKUP(I485,coffee_types!$A$1:$B$5,2,FALSE)),"",VLOOKUP(I485,coffee_types!$A$1:$B$5,2,FALSE))</f>
        <v>Liberica</v>
      </c>
      <c r="O485" t="str">
        <f t="shared" si="15"/>
        <v>Dark</v>
      </c>
      <c r="P485" t="str">
        <f>_xlfn.XLOOKUP(Orders[[#This Row],[Customer ID]],customers!$A:$A,customers!$I:$I,,0)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14"/>
        <v>57.06</v>
      </c>
      <c r="N486" t="str">
        <f>IF(ISERROR(VLOOKUP(I486,coffee_types!$A$1:$B$5,2,FALSE)),"",VLOOKUP(I486,coffee_types!$A$1:$B$5,2,FALSE))</f>
        <v>Liberica</v>
      </c>
      <c r="O486" t="str">
        <f t="shared" si="15"/>
        <v>Light</v>
      </c>
      <c r="P486" t="str">
        <f>_xlfn.XLOOKUP(Orders[[#This Row],[Customer ID]],customers!$A:$A,customers!$I:$I,,0)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14"/>
        <v>21.509999999999998</v>
      </c>
      <c r="N487" t="str">
        <f>IF(ISERROR(VLOOKUP(I487,coffee_types!$A$1:$B$5,2,FALSE)),"",VLOOKUP(I487,coffee_types!$A$1:$B$5,2,FALSE))</f>
        <v>Robusta</v>
      </c>
      <c r="O487" t="str">
        <f t="shared" si="15"/>
        <v>Light</v>
      </c>
      <c r="P487" t="str">
        <f>_xlfn.XLOOKUP(Orders[[#This Row],[Customer ID]],customers!$A:$A,customers!$I:$I,,0)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14"/>
        <v>52.38</v>
      </c>
      <c r="N488" t="str">
        <f>IF(ISERROR(VLOOKUP(I488,coffee_types!$A$1:$B$5,2,FALSE)),"",VLOOKUP(I488,coffee_types!$A$1:$B$5,2,FALSE))</f>
        <v>Liberica</v>
      </c>
      <c r="O488" t="str">
        <f t="shared" si="15"/>
        <v>Medium</v>
      </c>
      <c r="P488" t="str">
        <f>_xlfn.XLOOKUP(Orders[[#This Row],[Customer ID]],customers!$A:$A,customers!$I:$I,,0)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14"/>
        <v>72.900000000000006</v>
      </c>
      <c r="N489" t="str">
        <f>IF(ISERROR(VLOOKUP(I489,coffee_types!$A$1:$B$5,2,FALSE)),"",VLOOKUP(I489,coffee_types!$A$1:$B$5,2,FALSE))</f>
        <v>Excelsa</v>
      </c>
      <c r="O489" t="str">
        <f t="shared" si="15"/>
        <v>Dark</v>
      </c>
      <c r="P489" t="str">
        <f>_xlfn.XLOOKUP(Orders[[#This Row],[Customer ID]],customers!$A:$A,customers!$I:$I,,0)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14"/>
        <v>14.924999999999999</v>
      </c>
      <c r="N490" t="str">
        <f>IF(ISERROR(VLOOKUP(I490,coffee_types!$A$1:$B$5,2,FALSE)),"",VLOOKUP(I490,coffee_types!$A$1:$B$5,2,FALSE))</f>
        <v>Robusta</v>
      </c>
      <c r="O490" t="str">
        <f t="shared" si="15"/>
        <v>Medium</v>
      </c>
      <c r="P490" t="str">
        <f>_xlfn.XLOOKUP(Orders[[#This Row],[Customer ID]],customers!$A:$A,customers!$I:$I,,0)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14"/>
        <v>95.1</v>
      </c>
      <c r="N491" t="str">
        <f>IF(ISERROR(VLOOKUP(I491,coffee_types!$A$1:$B$5,2,FALSE)),"",VLOOKUP(I491,coffee_types!$A$1:$B$5,2,FALSE))</f>
        <v>Liberica</v>
      </c>
      <c r="O491" t="str">
        <f t="shared" si="15"/>
        <v>Light</v>
      </c>
      <c r="P491" t="str">
        <f>_xlfn.XLOOKUP(Orders[[#This Row],[Customer ID]],customers!$A:$A,customers!$I:$I,,0)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14"/>
        <v>15.54</v>
      </c>
      <c r="N492" t="str">
        <f>IF(ISERROR(VLOOKUP(I492,coffee_types!$A$1:$B$5,2,FALSE)),"",VLOOKUP(I492,coffee_types!$A$1:$B$5,2,FALSE))</f>
        <v>Liberica</v>
      </c>
      <c r="O492" t="str">
        <f t="shared" si="15"/>
        <v>Dark</v>
      </c>
      <c r="P492" t="str">
        <f>_xlfn.XLOOKUP(Orders[[#This Row],[Customer ID]],customers!$A:$A,customers!$I:$I,,0)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14"/>
        <v>23.31</v>
      </c>
      <c r="N493" t="str">
        <f>IF(ISERROR(VLOOKUP(I493,coffee_types!$A$1:$B$5,2,FALSE)),"",VLOOKUP(I493,coffee_types!$A$1:$B$5,2,FALSE))</f>
        <v>Liberica</v>
      </c>
      <c r="O493" t="str">
        <f t="shared" si="15"/>
        <v>Dark</v>
      </c>
      <c r="P493" t="str">
        <f>_xlfn.XLOOKUP(Orders[[#This Row],[Customer ID]],customers!$A:$A,customers!$I:$I,,0)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14"/>
        <v>4.125</v>
      </c>
      <c r="N494" t="str">
        <f>IF(ISERROR(VLOOKUP(I494,coffee_types!$A$1:$B$5,2,FALSE)),"",VLOOKUP(I494,coffee_types!$A$1:$B$5,2,FALSE))</f>
        <v>Excelsa</v>
      </c>
      <c r="O494" t="str">
        <f t="shared" si="15"/>
        <v>Medium</v>
      </c>
      <c r="P494" t="str">
        <f>_xlfn.XLOOKUP(Orders[[#This Row],[Customer ID]],customers!$A:$A,customers!$I:$I,,0)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14"/>
        <v>35.82</v>
      </c>
      <c r="N495" t="str">
        <f>IF(ISERROR(VLOOKUP(I495,coffee_types!$A$1:$B$5,2,FALSE)),"",VLOOKUP(I495,coffee_types!$A$1:$B$5,2,FALSE))</f>
        <v>Robusta</v>
      </c>
      <c r="O495" t="str">
        <f t="shared" si="15"/>
        <v>Medium</v>
      </c>
      <c r="P495" t="str">
        <f>_xlfn.XLOOKUP(Orders[[#This Row],[Customer ID]],customers!$A:$A,customers!$I:$I,,0)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14"/>
        <v>31.7</v>
      </c>
      <c r="N496" t="str">
        <f>IF(ISERROR(VLOOKUP(I496,coffee_types!$A$1:$B$5,2,FALSE)),"",VLOOKUP(I496,coffee_types!$A$1:$B$5,2,FALSE))</f>
        <v>Liberica</v>
      </c>
      <c r="O496" t="str">
        <f t="shared" si="15"/>
        <v>Light</v>
      </c>
      <c r="P496" t="str">
        <f>_xlfn.XLOOKUP(Orders[[#This Row],[Customer ID]],customers!$A:$A,customers!$I:$I,,0)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14"/>
        <v>79.25</v>
      </c>
      <c r="N497" t="str">
        <f>IF(ISERROR(VLOOKUP(I497,coffee_types!$A$1:$B$5,2,FALSE)),"",VLOOKUP(I497,coffee_types!$A$1:$B$5,2,FALSE))</f>
        <v>Liberica</v>
      </c>
      <c r="O497" t="str">
        <f t="shared" si="15"/>
        <v>Light</v>
      </c>
      <c r="P497" t="str">
        <f>_xlfn.XLOOKUP(Orders[[#This Row],[Customer ID]],customers!$A:$A,customers!$I:$I,,0)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14"/>
        <v>10.935</v>
      </c>
      <c r="N498" t="str">
        <f>IF(ISERROR(VLOOKUP(I498,coffee_types!$A$1:$B$5,2,FALSE)),"",VLOOKUP(I498,coffee_types!$A$1:$B$5,2,FALSE))</f>
        <v>Excelsa</v>
      </c>
      <c r="O498" t="str">
        <f t="shared" si="15"/>
        <v>Dark</v>
      </c>
      <c r="P498" t="str">
        <f>_xlfn.XLOOKUP(Orders[[#This Row],[Customer ID]],customers!$A:$A,customers!$I:$I,,0)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14"/>
        <v>39.799999999999997</v>
      </c>
      <c r="N499" t="str">
        <f>IF(ISERROR(VLOOKUP(I499,coffee_types!$A$1:$B$5,2,FALSE)),"",VLOOKUP(I499,coffee_types!$A$1:$B$5,2,FALSE))</f>
        <v>Arabica</v>
      </c>
      <c r="O499" t="str">
        <f t="shared" si="15"/>
        <v>Dark</v>
      </c>
      <c r="P499" t="str">
        <f>_xlfn.XLOOKUP(Orders[[#This Row],[Customer ID]],customers!$A:$A,customers!$I:$I,,0)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14"/>
        <v>49.75</v>
      </c>
      <c r="N500" t="str">
        <f>IF(ISERROR(VLOOKUP(I500,coffee_types!$A$1:$B$5,2,FALSE)),"",VLOOKUP(I500,coffee_types!$A$1:$B$5,2,FALSE))</f>
        <v>Robusta</v>
      </c>
      <c r="O500" t="str">
        <f t="shared" si="15"/>
        <v>Medium</v>
      </c>
      <c r="P500" t="str">
        <f>_xlfn.XLOOKUP(Orders[[#This Row],[Customer ID]],customers!$A:$A,customers!$I:$I,,0)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_xlfn.XLOOKUP(C501,customers!$A$1:$A$1001,customers!$G$1:$G$1001,,0)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14"/>
        <v>8.0549999999999997</v>
      </c>
      <c r="N501" t="str">
        <f>IF(ISERROR(VLOOKUP(I501,coffee_types!$A$1:$B$5,2,FALSE)),"",VLOOKUP(I501,coffee_types!$A$1:$B$5,2,FALSE))</f>
        <v>Robusta</v>
      </c>
      <c r="O501" t="str">
        <f t="shared" si="15"/>
        <v>Dark</v>
      </c>
      <c r="P501" t="str">
        <f>_xlfn.XLOOKUP(Orders[[#This Row],[Customer ID]],customers!$A:$A,customers!$I:$I,,0)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14"/>
        <v>47.8</v>
      </c>
      <c r="N502" t="str">
        <f>IF(ISERROR(VLOOKUP(I502,coffee_types!$A$1:$B$5,2,FALSE)),"",VLOOKUP(I502,coffee_types!$A$1:$B$5,2,FALSE))</f>
        <v>Robusta</v>
      </c>
      <c r="O502" t="str">
        <f t="shared" si="15"/>
        <v>Light</v>
      </c>
      <c r="P502" t="str">
        <f>_xlfn.XLOOKUP(Orders[[#This Row],[Customer ID]],customers!$A:$A,customers!$I:$I,,0)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14"/>
        <v>11.94</v>
      </c>
      <c r="N503" t="str">
        <f>IF(ISERROR(VLOOKUP(I503,coffee_types!$A$1:$B$5,2,FALSE)),"",VLOOKUP(I503,coffee_types!$A$1:$B$5,2,FALSE))</f>
        <v>Robusta</v>
      </c>
      <c r="O503" t="str">
        <f t="shared" si="15"/>
        <v>Medium</v>
      </c>
      <c r="P503" t="str">
        <f>_xlfn.XLOOKUP(Orders[[#This Row],[Customer ID]],customers!$A:$A,customers!$I:$I,,0)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14"/>
        <v>16.5</v>
      </c>
      <c r="N504" t="str">
        <f>IF(ISERROR(VLOOKUP(I504,coffee_types!$A$1:$B$5,2,FALSE)),"",VLOOKUP(I504,coffee_types!$A$1:$B$5,2,FALSE))</f>
        <v>Excelsa</v>
      </c>
      <c r="O504" t="str">
        <f t="shared" si="15"/>
        <v>Medium</v>
      </c>
      <c r="P504" t="str">
        <f>_xlfn.XLOOKUP(Orders[[#This Row],[Customer ID]],customers!$A:$A,customers!$I:$I,,0)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14"/>
        <v>51.8</v>
      </c>
      <c r="N505" t="str">
        <f>IF(ISERROR(VLOOKUP(I505,coffee_types!$A$1:$B$5,2,FALSE)),"",VLOOKUP(I505,coffee_types!$A$1:$B$5,2,FALSE))</f>
        <v>Liberica</v>
      </c>
      <c r="O505" t="str">
        <f t="shared" si="15"/>
        <v>Dark</v>
      </c>
      <c r="P505" t="str">
        <f>_xlfn.XLOOKUP(Orders[[#This Row],[Customer ID]],customers!$A:$A,customers!$I:$I,,0)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14"/>
        <v>14.265000000000001</v>
      </c>
      <c r="N506" t="str">
        <f>IF(ISERROR(VLOOKUP(I506,coffee_types!$A$1:$B$5,2,FALSE)),"",VLOOKUP(I506,coffee_types!$A$1:$B$5,2,FALSE))</f>
        <v>Liberica</v>
      </c>
      <c r="O506" t="str">
        <f t="shared" si="15"/>
        <v>Light</v>
      </c>
      <c r="P506" t="str">
        <f>_xlfn.XLOOKUP(Orders[[#This Row],[Customer ID]],customers!$A:$A,customers!$I:$I,,0)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14"/>
        <v>26.19</v>
      </c>
      <c r="N507" t="str">
        <f>IF(ISERROR(VLOOKUP(I507,coffee_types!$A$1:$B$5,2,FALSE)),"",VLOOKUP(I507,coffee_types!$A$1:$B$5,2,FALSE))</f>
        <v>Liberica</v>
      </c>
      <c r="O507" t="str">
        <f t="shared" si="15"/>
        <v>Medium</v>
      </c>
      <c r="P507" t="str">
        <f>_xlfn.XLOOKUP(Orders[[#This Row],[Customer ID]],customers!$A:$A,customers!$I:$I,,0)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14"/>
        <v>25.9</v>
      </c>
      <c r="N508" t="str">
        <f>IF(ISERROR(VLOOKUP(I508,coffee_types!$A$1:$B$5,2,FALSE)),"",VLOOKUP(I508,coffee_types!$A$1:$B$5,2,FALSE))</f>
        <v>Arabica</v>
      </c>
      <c r="O508" t="str">
        <f t="shared" si="15"/>
        <v>Light</v>
      </c>
      <c r="P508" t="str">
        <f>_xlfn.XLOOKUP(Orders[[#This Row],[Customer ID]],customers!$A:$A,customers!$I:$I,,0)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14"/>
        <v>89.35499999999999</v>
      </c>
      <c r="N509" t="str">
        <f>IF(ISERROR(VLOOKUP(I509,coffee_types!$A$1:$B$5,2,FALSE)),"",VLOOKUP(I509,coffee_types!$A$1:$B$5,2,FALSE))</f>
        <v>Arabica</v>
      </c>
      <c r="O509" t="str">
        <f t="shared" si="15"/>
        <v>Light</v>
      </c>
      <c r="P509" t="str">
        <f>_xlfn.XLOOKUP(Orders[[#This Row],[Customer ID]],customers!$A:$A,customers!$I:$I,,0)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14"/>
        <v>46.62</v>
      </c>
      <c r="N510" t="str">
        <f>IF(ISERROR(VLOOKUP(I510,coffee_types!$A$1:$B$5,2,FALSE)),"",VLOOKUP(I510,coffee_types!$A$1:$B$5,2,FALSE))</f>
        <v>Liberica</v>
      </c>
      <c r="O510" t="str">
        <f t="shared" si="15"/>
        <v>Dark</v>
      </c>
      <c r="P510" t="str">
        <f>_xlfn.XLOOKUP(Orders[[#This Row],[Customer ID]],customers!$A:$A,customers!$I:$I,,0)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14"/>
        <v>29.849999999999998</v>
      </c>
      <c r="N511" t="str">
        <f>IF(ISERROR(VLOOKUP(I511,coffee_types!$A$1:$B$5,2,FALSE)),"",VLOOKUP(I511,coffee_types!$A$1:$B$5,2,FALSE))</f>
        <v>Arabica</v>
      </c>
      <c r="O511" t="str">
        <f t="shared" si="15"/>
        <v>Dark</v>
      </c>
      <c r="P511" t="str">
        <f>_xlfn.XLOOKUP(Orders[[#This Row],[Customer ID]],customers!$A:$A,customers!$I:$I,,0)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14"/>
        <v>10.754999999999999</v>
      </c>
      <c r="N512" t="str">
        <f>IF(ISERROR(VLOOKUP(I512,coffee_types!$A$1:$B$5,2,FALSE)),"",VLOOKUP(I512,coffee_types!$A$1:$B$5,2,FALSE))</f>
        <v>Robusta</v>
      </c>
      <c r="O512" t="str">
        <f t="shared" si="15"/>
        <v>Light</v>
      </c>
      <c r="P512" t="str">
        <f>_xlfn.XLOOKUP(Orders[[#This Row],[Customer ID]],customers!$A:$A,customers!$I:$I,,0)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14"/>
        <v>13.5</v>
      </c>
      <c r="N513" t="str">
        <f>IF(ISERROR(VLOOKUP(I513,coffee_types!$A$1:$B$5,2,FALSE)),"",VLOOKUP(I513,coffee_types!$A$1:$B$5,2,FALSE))</f>
        <v>Arabica</v>
      </c>
      <c r="O513" t="str">
        <f t="shared" si="15"/>
        <v>Medium</v>
      </c>
      <c r="P513" t="str">
        <f>_xlfn.XLOOKUP(Orders[[#This Row],[Customer ID]],customers!$A:$A,customers!$I:$I,,0)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14"/>
        <v>47.55</v>
      </c>
      <c r="N514" t="str">
        <f>IF(ISERROR(VLOOKUP(I514,coffee_types!$A$1:$B$5,2,FALSE)),"",VLOOKUP(I514,coffee_types!$A$1:$B$5,2,FALSE))</f>
        <v>Liberica</v>
      </c>
      <c r="O514" t="str">
        <f t="shared" si="15"/>
        <v>Light</v>
      </c>
      <c r="P514" t="str">
        <f>_xlfn.XLOOKUP(Orders[[#This Row],[Customer ID]],customers!$A:$A,customers!$I:$I,,0)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16">L515*E515</f>
        <v>79.25</v>
      </c>
      <c r="N515" t="str">
        <f>IF(ISERROR(VLOOKUP(I515,coffee_types!$A$1:$B$5,2,FALSE)),"",VLOOKUP(I515,coffee_types!$A$1:$B$5,2,FALSE))</f>
        <v>Liberica</v>
      </c>
      <c r="O515" t="str">
        <f t="shared" ref="O515:O578" si="17">IF(J515="M", "Medium", IF(J515="L", "Light",IF(J515="D","Dark","")))</f>
        <v>Light</v>
      </c>
      <c r="P515" t="str">
        <f>_xlfn.XLOOKUP(Orders[[#This Row],[Customer ID]],customers!$A:$A,customers!$I:$I,,0)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16"/>
        <v>26.19</v>
      </c>
      <c r="N516" t="str">
        <f>IF(ISERROR(VLOOKUP(I516,coffee_types!$A$1:$B$5,2,FALSE)),"",VLOOKUP(I516,coffee_types!$A$1:$B$5,2,FALSE))</f>
        <v>Liberica</v>
      </c>
      <c r="O516" t="str">
        <f t="shared" si="17"/>
        <v>Medium</v>
      </c>
      <c r="P516" t="str">
        <f>_xlfn.XLOOKUP(Orders[[#This Row],[Customer ID]],customers!$A:$A,customers!$I:$I,,0)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16"/>
        <v>21.509999999999998</v>
      </c>
      <c r="N517" t="str">
        <f>IF(ISERROR(VLOOKUP(I517,coffee_types!$A$1:$B$5,2,FALSE)),"",VLOOKUP(I517,coffee_types!$A$1:$B$5,2,FALSE))</f>
        <v>Robusta</v>
      </c>
      <c r="O517" t="str">
        <f t="shared" si="17"/>
        <v>Light</v>
      </c>
      <c r="P517" t="str">
        <f>_xlfn.XLOOKUP(Orders[[#This Row],[Customer ID]],customers!$A:$A,customers!$I:$I,,0)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16"/>
        <v>102.92499999999998</v>
      </c>
      <c r="N518" t="str">
        <f>IF(ISERROR(VLOOKUP(I518,coffee_types!$A$1:$B$5,2,FALSE)),"",VLOOKUP(I518,coffee_types!$A$1:$B$5,2,FALSE))</f>
        <v>Robusta</v>
      </c>
      <c r="O518" t="str">
        <f t="shared" si="17"/>
        <v>Dark</v>
      </c>
      <c r="P518" t="str">
        <f>_xlfn.XLOOKUP(Orders[[#This Row],[Customer ID]],customers!$A:$A,customers!$I:$I,,0)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16"/>
        <v>7.77</v>
      </c>
      <c r="N519" t="str">
        <f>IF(ISERROR(VLOOKUP(I519,coffee_types!$A$1:$B$5,2,FALSE)),"",VLOOKUP(I519,coffee_types!$A$1:$B$5,2,FALSE))</f>
        <v>Liberica</v>
      </c>
      <c r="O519" t="str">
        <f t="shared" si="17"/>
        <v>Dark</v>
      </c>
      <c r="P519" t="str">
        <f>_xlfn.XLOOKUP(Orders[[#This Row],[Customer ID]],customers!$A:$A,customers!$I:$I,,0)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16"/>
        <v>139.72499999999999</v>
      </c>
      <c r="N520" t="str">
        <f>IF(ISERROR(VLOOKUP(I520,coffee_types!$A$1:$B$5,2,FALSE)),"",VLOOKUP(I520,coffee_types!$A$1:$B$5,2,FALSE))</f>
        <v>Excelsa</v>
      </c>
      <c r="O520" t="str">
        <f t="shared" si="17"/>
        <v>Dark</v>
      </c>
      <c r="P520" t="str">
        <f>_xlfn.XLOOKUP(Orders[[#This Row],[Customer ID]],customers!$A:$A,customers!$I:$I,,0)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16"/>
        <v>11.94</v>
      </c>
      <c r="N521" t="str">
        <f>IF(ISERROR(VLOOKUP(I521,coffee_types!$A$1:$B$5,2,FALSE)),"",VLOOKUP(I521,coffee_types!$A$1:$B$5,2,FALSE))</f>
        <v>Arabica</v>
      </c>
      <c r="O521" t="str">
        <f t="shared" si="17"/>
        <v>Dark</v>
      </c>
      <c r="P521" t="str">
        <f>_xlfn.XLOOKUP(Orders[[#This Row],[Customer ID]],customers!$A:$A,customers!$I:$I,,0)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16"/>
        <v>3.8849999999999998</v>
      </c>
      <c r="N522" t="str">
        <f>IF(ISERROR(VLOOKUP(I522,coffee_types!$A$1:$B$5,2,FALSE)),"",VLOOKUP(I522,coffee_types!$A$1:$B$5,2,FALSE))</f>
        <v>Liberica</v>
      </c>
      <c r="O522" t="str">
        <f t="shared" si="17"/>
        <v>Dark</v>
      </c>
      <c r="P522" t="str">
        <f>_xlfn.XLOOKUP(Orders[[#This Row],[Customer ID]],customers!$A:$A,customers!$I:$I,,0)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16"/>
        <v>39.799999999999997</v>
      </c>
      <c r="N523" t="str">
        <f>IF(ISERROR(VLOOKUP(I523,coffee_types!$A$1:$B$5,2,FALSE)),"",VLOOKUP(I523,coffee_types!$A$1:$B$5,2,FALSE))</f>
        <v>Robusta</v>
      </c>
      <c r="O523" t="str">
        <f t="shared" si="17"/>
        <v>Medium</v>
      </c>
      <c r="P523" t="str">
        <f>_xlfn.XLOOKUP(Orders[[#This Row],[Customer ID]],customers!$A:$A,customers!$I:$I,,0)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16"/>
        <v>29.849999999999998</v>
      </c>
      <c r="N524" t="str">
        <f>IF(ISERROR(VLOOKUP(I524,coffee_types!$A$1:$B$5,2,FALSE)),"",VLOOKUP(I524,coffee_types!$A$1:$B$5,2,FALSE))</f>
        <v>Robusta</v>
      </c>
      <c r="O524" t="str">
        <f t="shared" si="17"/>
        <v>Medium</v>
      </c>
      <c r="P524" t="str">
        <f>_xlfn.XLOOKUP(Orders[[#This Row],[Customer ID]],customers!$A:$A,customers!$I:$I,,0)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16"/>
        <v>29.784999999999997</v>
      </c>
      <c r="N525" t="str">
        <f>IF(ISERROR(VLOOKUP(I525,coffee_types!$A$1:$B$5,2,FALSE)),"",VLOOKUP(I525,coffee_types!$A$1:$B$5,2,FALSE))</f>
        <v>Liberica</v>
      </c>
      <c r="O525" t="str">
        <f t="shared" si="17"/>
        <v>Dark</v>
      </c>
      <c r="P525" t="str">
        <f>_xlfn.XLOOKUP(Orders[[#This Row],[Customer ID]],customers!$A:$A,customers!$I:$I,,0)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16"/>
        <v>72.91</v>
      </c>
      <c r="N526" t="str">
        <f>IF(ISERROR(VLOOKUP(I526,coffee_types!$A$1:$B$5,2,FALSE)),"",VLOOKUP(I526,coffee_types!$A$1:$B$5,2,FALSE))</f>
        <v>Liberica</v>
      </c>
      <c r="O526" t="str">
        <f t="shared" si="17"/>
        <v>Light</v>
      </c>
      <c r="P526" t="str">
        <f>_xlfn.XLOOKUP(Orders[[#This Row],[Customer ID]],customers!$A:$A,customers!$I:$I,,0)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16"/>
        <v>13.424999999999997</v>
      </c>
      <c r="N527" t="str">
        <f>IF(ISERROR(VLOOKUP(I527,coffee_types!$A$1:$B$5,2,FALSE)),"",VLOOKUP(I527,coffee_types!$A$1:$B$5,2,FALSE))</f>
        <v>Robusta</v>
      </c>
      <c r="O527" t="str">
        <f t="shared" si="17"/>
        <v>Dark</v>
      </c>
      <c r="P527" t="str">
        <f>_xlfn.XLOOKUP(Orders[[#This Row],[Customer ID]],customers!$A:$A,customers!$I:$I,,0)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16"/>
        <v>126.49999999999999</v>
      </c>
      <c r="N528" t="str">
        <f>IF(ISERROR(VLOOKUP(I528,coffee_types!$A$1:$B$5,2,FALSE)),"",VLOOKUP(I528,coffee_types!$A$1:$B$5,2,FALSE))</f>
        <v>Excelsa</v>
      </c>
      <c r="O528" t="str">
        <f t="shared" si="17"/>
        <v>Medium</v>
      </c>
      <c r="P528" t="str">
        <f>_xlfn.XLOOKUP(Orders[[#This Row],[Customer ID]],customers!$A:$A,customers!$I:$I,,0)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16"/>
        <v>41.25</v>
      </c>
      <c r="N529" t="str">
        <f>IF(ISERROR(VLOOKUP(I529,coffee_types!$A$1:$B$5,2,FALSE)),"",VLOOKUP(I529,coffee_types!$A$1:$B$5,2,FALSE))</f>
        <v>Excelsa</v>
      </c>
      <c r="O529" t="str">
        <f t="shared" si="17"/>
        <v>Medium</v>
      </c>
      <c r="P529" t="str">
        <f>_xlfn.XLOOKUP(Orders[[#This Row],[Customer ID]],customers!$A:$A,customers!$I:$I,,0)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16"/>
        <v>53.46</v>
      </c>
      <c r="N530" t="str">
        <f>IF(ISERROR(VLOOKUP(I530,coffee_types!$A$1:$B$5,2,FALSE)),"",VLOOKUP(I530,coffee_types!$A$1:$B$5,2,FALSE))</f>
        <v>Excelsa</v>
      </c>
      <c r="O530" t="str">
        <f t="shared" si="17"/>
        <v>Light</v>
      </c>
      <c r="P530" t="str">
        <f>_xlfn.XLOOKUP(Orders[[#This Row],[Customer ID]],customers!$A:$A,customers!$I:$I,,0)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16"/>
        <v>59.699999999999996</v>
      </c>
      <c r="N531" t="str">
        <f>IF(ISERROR(VLOOKUP(I531,coffee_types!$A$1:$B$5,2,FALSE)),"",VLOOKUP(I531,coffee_types!$A$1:$B$5,2,FALSE))</f>
        <v>Robusta</v>
      </c>
      <c r="O531" t="str">
        <f t="shared" si="17"/>
        <v>Medium</v>
      </c>
      <c r="P531" t="str">
        <f>_xlfn.XLOOKUP(Orders[[#This Row],[Customer ID]],customers!$A:$A,customers!$I:$I,,0)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16"/>
        <v>59.699999999999996</v>
      </c>
      <c r="N532" t="str">
        <f>IF(ISERROR(VLOOKUP(I532,coffee_types!$A$1:$B$5,2,FALSE)),"",VLOOKUP(I532,coffee_types!$A$1:$B$5,2,FALSE))</f>
        <v>Robusta</v>
      </c>
      <c r="O532" t="str">
        <f t="shared" si="17"/>
        <v>Medium</v>
      </c>
      <c r="P532" t="str">
        <f>_xlfn.XLOOKUP(Orders[[#This Row],[Customer ID]],customers!$A:$A,customers!$I:$I,,0)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16"/>
        <v>44.75</v>
      </c>
      <c r="N533" t="str">
        <f>IF(ISERROR(VLOOKUP(I533,coffee_types!$A$1:$B$5,2,FALSE)),"",VLOOKUP(I533,coffee_types!$A$1:$B$5,2,FALSE))</f>
        <v>Robusta</v>
      </c>
      <c r="O533" t="str">
        <f t="shared" si="17"/>
        <v>Dark</v>
      </c>
      <c r="P533" t="str">
        <f>_xlfn.XLOOKUP(Orders[[#This Row],[Customer ID]],customers!$A:$A,customers!$I:$I,,0)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16"/>
        <v>16.5</v>
      </c>
      <c r="N534" t="str">
        <f>IF(ISERROR(VLOOKUP(I534,coffee_types!$A$1:$B$5,2,FALSE)),"",VLOOKUP(I534,coffee_types!$A$1:$B$5,2,FALSE))</f>
        <v>Excelsa</v>
      </c>
      <c r="O534" t="str">
        <f t="shared" si="17"/>
        <v>Medium</v>
      </c>
      <c r="P534" t="str">
        <f>_xlfn.XLOOKUP(Orders[[#This Row],[Customer ID]],customers!$A:$A,customers!$I:$I,,0)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16"/>
        <v>21.479999999999997</v>
      </c>
      <c r="N535" t="str">
        <f>IF(ISERROR(VLOOKUP(I535,coffee_types!$A$1:$B$5,2,FALSE)),"",VLOOKUP(I535,coffee_types!$A$1:$B$5,2,FALSE))</f>
        <v>Robusta</v>
      </c>
      <c r="O535" t="str">
        <f t="shared" si="17"/>
        <v>Dark</v>
      </c>
      <c r="P535" t="str">
        <f>_xlfn.XLOOKUP(Orders[[#This Row],[Customer ID]],customers!$A:$A,customers!$I:$I,,0)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16"/>
        <v>45.769999999999996</v>
      </c>
      <c r="N536" t="str">
        <f>IF(ISERROR(VLOOKUP(I536,coffee_types!$A$1:$B$5,2,FALSE)),"",VLOOKUP(I536,coffee_types!$A$1:$B$5,2,FALSE))</f>
        <v>Robusta</v>
      </c>
      <c r="O536" t="str">
        <f t="shared" si="17"/>
        <v>Medium</v>
      </c>
      <c r="P536" t="str">
        <f>_xlfn.XLOOKUP(Orders[[#This Row],[Customer ID]],customers!$A:$A,customers!$I:$I,,0)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_xlfn.XLOOKUP(C537,customers!$A$1:$A$1001,customers!$G$1:$G$1001,,0)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16"/>
        <v>9.51</v>
      </c>
      <c r="N537" t="str">
        <f>IF(ISERROR(VLOOKUP(I537,coffee_types!$A$1:$B$5,2,FALSE)),"",VLOOKUP(I537,coffee_types!$A$1:$B$5,2,FALSE))</f>
        <v>Liberica</v>
      </c>
      <c r="O537" t="str">
        <f t="shared" si="17"/>
        <v>Light</v>
      </c>
      <c r="P537" t="str">
        <f>_xlfn.XLOOKUP(Orders[[#This Row],[Customer ID]],customers!$A:$A,customers!$I:$I,,0)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16"/>
        <v>8.0549999999999997</v>
      </c>
      <c r="N538" t="str">
        <f>IF(ISERROR(VLOOKUP(I538,coffee_types!$A$1:$B$5,2,FALSE)),"",VLOOKUP(I538,coffee_types!$A$1:$B$5,2,FALSE))</f>
        <v>Robusta</v>
      </c>
      <c r="O538" t="str">
        <f t="shared" si="17"/>
        <v>Dark</v>
      </c>
      <c r="P538" t="str">
        <f>_xlfn.XLOOKUP(Orders[[#This Row],[Customer ID]],customers!$A:$A,customers!$I:$I,,0)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16"/>
        <v>111.78</v>
      </c>
      <c r="N539" t="str">
        <f>IF(ISERROR(VLOOKUP(I539,coffee_types!$A$1:$B$5,2,FALSE)),"",VLOOKUP(I539,coffee_types!$A$1:$B$5,2,FALSE))</f>
        <v>Excelsa</v>
      </c>
      <c r="O539" t="str">
        <f t="shared" si="17"/>
        <v>Dark</v>
      </c>
      <c r="P539" t="str">
        <f>_xlfn.XLOOKUP(Orders[[#This Row],[Customer ID]],customers!$A:$A,customers!$I:$I,,0)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16"/>
        <v>10.739999999999998</v>
      </c>
      <c r="N540" t="str">
        <f>IF(ISERROR(VLOOKUP(I540,coffee_types!$A$1:$B$5,2,FALSE)),"",VLOOKUP(I540,coffee_types!$A$1:$B$5,2,FALSE))</f>
        <v>Robusta</v>
      </c>
      <c r="O540" t="str">
        <f t="shared" si="17"/>
        <v>Dark</v>
      </c>
      <c r="P540" t="str">
        <f>_xlfn.XLOOKUP(Orders[[#This Row],[Customer ID]],customers!$A:$A,customers!$I:$I,,0)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16"/>
        <v>26.849999999999994</v>
      </c>
      <c r="N541" t="str">
        <f>IF(ISERROR(VLOOKUP(I541,coffee_types!$A$1:$B$5,2,FALSE)),"",VLOOKUP(I541,coffee_types!$A$1:$B$5,2,FALSE))</f>
        <v>Robusta</v>
      </c>
      <c r="O541" t="str">
        <f t="shared" si="17"/>
        <v>Dark</v>
      </c>
      <c r="P541" t="str">
        <f>_xlfn.XLOOKUP(Orders[[#This Row],[Customer ID]],customers!$A:$A,customers!$I:$I,,0)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16"/>
        <v>63.4</v>
      </c>
      <c r="N542" t="str">
        <f>IF(ISERROR(VLOOKUP(I542,coffee_types!$A$1:$B$5,2,FALSE)),"",VLOOKUP(I542,coffee_types!$A$1:$B$5,2,FALSE))</f>
        <v>Liberica</v>
      </c>
      <c r="O542" t="str">
        <f t="shared" si="17"/>
        <v>Light</v>
      </c>
      <c r="P542" t="str">
        <f>_xlfn.XLOOKUP(Orders[[#This Row],[Customer ID]],customers!$A:$A,customers!$I:$I,,0)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_xlfn.XLOOKUP(C543,customers!$A$1:$A$1001,customers!$G$1:$G$1001,,0)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16"/>
        <v>22.884999999999998</v>
      </c>
      <c r="N543" t="str">
        <f>IF(ISERROR(VLOOKUP(I543,coffee_types!$A$1:$B$5,2,FALSE)),"",VLOOKUP(I543,coffee_types!$A$1:$B$5,2,FALSE))</f>
        <v>Arabica</v>
      </c>
      <c r="O543" t="str">
        <f t="shared" si="17"/>
        <v>Dark</v>
      </c>
      <c r="P543" t="str">
        <f>_xlfn.XLOOKUP(Orders[[#This Row],[Customer ID]],customers!$A:$A,customers!$I:$I,,0)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16"/>
        <v>103.49999999999999</v>
      </c>
      <c r="N544" t="str">
        <f>IF(ISERROR(VLOOKUP(I544,coffee_types!$A$1:$B$5,2,FALSE)),"",VLOOKUP(I544,coffee_types!$A$1:$B$5,2,FALSE))</f>
        <v>Arabica</v>
      </c>
      <c r="O544" t="str">
        <f t="shared" si="17"/>
        <v>Medium</v>
      </c>
      <c r="P544" t="str">
        <f>_xlfn.XLOOKUP(Orders[[#This Row],[Customer ID]],customers!$A:$A,customers!$I:$I,,0)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16"/>
        <v>54.969999999999992</v>
      </c>
      <c r="N545" t="str">
        <f>IF(ISERROR(VLOOKUP(I545,coffee_types!$A$1:$B$5,2,FALSE)),"",VLOOKUP(I545,coffee_types!$A$1:$B$5,2,FALSE))</f>
        <v>Robusta</v>
      </c>
      <c r="O545" t="str">
        <f t="shared" si="17"/>
        <v>Light</v>
      </c>
      <c r="P545" t="str">
        <f>_xlfn.XLOOKUP(Orders[[#This Row],[Customer ID]],customers!$A:$A,customers!$I:$I,,0)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16"/>
        <v>15.54</v>
      </c>
      <c r="N546" t="str">
        <f>IF(ISERROR(VLOOKUP(I546,coffee_types!$A$1:$B$5,2,FALSE)),"",VLOOKUP(I546,coffee_types!$A$1:$B$5,2,FALSE))</f>
        <v>Arabica</v>
      </c>
      <c r="O546" t="str">
        <f t="shared" si="17"/>
        <v>Light</v>
      </c>
      <c r="P546" t="str">
        <f>_xlfn.XLOOKUP(Orders[[#This Row],[Customer ID]],customers!$A:$A,customers!$I:$I,,0)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16"/>
        <v>15.54</v>
      </c>
      <c r="N547" t="str">
        <f>IF(ISERROR(VLOOKUP(I547,coffee_types!$A$1:$B$5,2,FALSE)),"",VLOOKUP(I547,coffee_types!$A$1:$B$5,2,FALSE))</f>
        <v>Liberica</v>
      </c>
      <c r="O547" t="str">
        <f t="shared" si="17"/>
        <v>Dark</v>
      </c>
      <c r="P547" t="str">
        <f>_xlfn.XLOOKUP(Orders[[#This Row],[Customer ID]],customers!$A:$A,customers!$I:$I,,0)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_xlfn.XLOOKUP(C548,customers!$A$1:$A$1001,customers!$G$1:$G$1001,,0)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16"/>
        <v>83.835000000000008</v>
      </c>
      <c r="N548" t="str">
        <f>IF(ISERROR(VLOOKUP(I548,coffee_types!$A$1:$B$5,2,FALSE)),"",VLOOKUP(I548,coffee_types!$A$1:$B$5,2,FALSE))</f>
        <v>Excelsa</v>
      </c>
      <c r="O548" t="str">
        <f t="shared" si="17"/>
        <v>Dark</v>
      </c>
      <c r="P548" t="str">
        <f>_xlfn.XLOOKUP(Orders[[#This Row],[Customer ID]],customers!$A:$A,customers!$I:$I,,0)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16"/>
        <v>10.754999999999999</v>
      </c>
      <c r="N549" t="str">
        <f>IF(ISERROR(VLOOKUP(I549,coffee_types!$A$1:$B$5,2,FALSE)),"",VLOOKUP(I549,coffee_types!$A$1:$B$5,2,FALSE))</f>
        <v>Robusta</v>
      </c>
      <c r="O549" t="str">
        <f t="shared" si="17"/>
        <v>Light</v>
      </c>
      <c r="P549" t="str">
        <f>_xlfn.XLOOKUP(Orders[[#This Row],[Customer ID]],customers!$A:$A,customers!$I:$I,,0)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16"/>
        <v>13.365</v>
      </c>
      <c r="N550" t="str">
        <f>IF(ISERROR(VLOOKUP(I550,coffee_types!$A$1:$B$5,2,FALSE)),"",VLOOKUP(I550,coffee_types!$A$1:$B$5,2,FALSE))</f>
        <v>Excelsa</v>
      </c>
      <c r="O550" t="str">
        <f t="shared" si="17"/>
        <v>Light</v>
      </c>
      <c r="P550" t="str">
        <f>_xlfn.XLOOKUP(Orders[[#This Row],[Customer ID]],customers!$A:$A,customers!$I:$I,,0)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16"/>
        <v>17.82</v>
      </c>
      <c r="N551" t="str">
        <f>IF(ISERROR(VLOOKUP(I551,coffee_types!$A$1:$B$5,2,FALSE)),"",VLOOKUP(I551,coffee_types!$A$1:$B$5,2,FALSE))</f>
        <v>Excelsa</v>
      </c>
      <c r="O551" t="str">
        <f t="shared" si="17"/>
        <v>Light</v>
      </c>
      <c r="P551" t="str">
        <f>_xlfn.XLOOKUP(Orders[[#This Row],[Customer ID]],customers!$A:$A,customers!$I:$I,,0)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16"/>
        <v>23.31</v>
      </c>
      <c r="N552" t="str">
        <f>IF(ISERROR(VLOOKUP(I552,coffee_types!$A$1:$B$5,2,FALSE)),"",VLOOKUP(I552,coffee_types!$A$1:$B$5,2,FALSE))</f>
        <v>Liberica</v>
      </c>
      <c r="O552" t="str">
        <f t="shared" si="17"/>
        <v>Dark</v>
      </c>
      <c r="P552" t="str">
        <f>_xlfn.XLOOKUP(Orders[[#This Row],[Customer ID]],customers!$A:$A,customers!$I:$I,,0)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16"/>
        <v>7.29</v>
      </c>
      <c r="N553" t="str">
        <f>IF(ISERROR(VLOOKUP(I553,coffee_types!$A$1:$B$5,2,FALSE)),"",VLOOKUP(I553,coffee_types!$A$1:$B$5,2,FALSE))</f>
        <v>Excelsa</v>
      </c>
      <c r="O553" t="str">
        <f t="shared" si="17"/>
        <v>Dark</v>
      </c>
      <c r="P553" t="str">
        <f>_xlfn.XLOOKUP(Orders[[#This Row],[Customer ID]],customers!$A:$A,customers!$I:$I,,0)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16"/>
        <v>17.82</v>
      </c>
      <c r="N554" t="str">
        <f>IF(ISERROR(VLOOKUP(I554,coffee_types!$A$1:$B$5,2,FALSE)),"",VLOOKUP(I554,coffee_types!$A$1:$B$5,2,FALSE))</f>
        <v>Excelsa</v>
      </c>
      <c r="O554" t="str">
        <f t="shared" si="17"/>
        <v>Light</v>
      </c>
      <c r="P554" t="str">
        <f>_xlfn.XLOOKUP(Orders[[#This Row],[Customer ID]],customers!$A:$A,customers!$I:$I,,0)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16"/>
        <v>68.75</v>
      </c>
      <c r="N555" t="str">
        <f>IF(ISERROR(VLOOKUP(I555,coffee_types!$A$1:$B$5,2,FALSE)),"",VLOOKUP(I555,coffee_types!$A$1:$B$5,2,FALSE))</f>
        <v>Excelsa</v>
      </c>
      <c r="O555" t="str">
        <f t="shared" si="17"/>
        <v>Medium</v>
      </c>
      <c r="P555" t="str">
        <f>_xlfn.XLOOKUP(Orders[[#This Row],[Customer ID]],customers!$A:$A,customers!$I:$I,,0)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16"/>
        <v>54.969999999999992</v>
      </c>
      <c r="N556" t="str">
        <f>IF(ISERROR(VLOOKUP(I556,coffee_types!$A$1:$B$5,2,FALSE)),"",VLOOKUP(I556,coffee_types!$A$1:$B$5,2,FALSE))</f>
        <v>Robusta</v>
      </c>
      <c r="O556" t="str">
        <f t="shared" si="17"/>
        <v>Light</v>
      </c>
      <c r="P556" t="str">
        <f>_xlfn.XLOOKUP(Orders[[#This Row],[Customer ID]],customers!$A:$A,customers!$I:$I,,0)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16"/>
        <v>82.5</v>
      </c>
      <c r="N557" t="str">
        <f>IF(ISERROR(VLOOKUP(I557,coffee_types!$A$1:$B$5,2,FALSE)),"",VLOOKUP(I557,coffee_types!$A$1:$B$5,2,FALSE))</f>
        <v>Excelsa</v>
      </c>
      <c r="O557" t="str">
        <f t="shared" si="17"/>
        <v>Medium</v>
      </c>
      <c r="P557" t="str">
        <f>_xlfn.XLOOKUP(Orders[[#This Row],[Customer ID]],customers!$A:$A,customers!$I:$I,,0)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16"/>
        <v>8.73</v>
      </c>
      <c r="N558" t="str">
        <f>IF(ISERROR(VLOOKUP(I558,coffee_types!$A$1:$B$5,2,FALSE)),"",VLOOKUP(I558,coffee_types!$A$1:$B$5,2,FALSE))</f>
        <v>Liberica</v>
      </c>
      <c r="O558" t="str">
        <f t="shared" si="17"/>
        <v>Medium</v>
      </c>
      <c r="P558" t="str">
        <f>_xlfn.XLOOKUP(Orders[[#This Row],[Customer ID]],customers!$A:$A,customers!$I:$I,,0)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16"/>
        <v>59.4</v>
      </c>
      <c r="N559" t="str">
        <f>IF(ISERROR(VLOOKUP(I559,coffee_types!$A$1:$B$5,2,FALSE)),"",VLOOKUP(I559,coffee_types!$A$1:$B$5,2,FALSE))</f>
        <v>Excelsa</v>
      </c>
      <c r="O559" t="str">
        <f t="shared" si="17"/>
        <v>Light</v>
      </c>
      <c r="P559" t="str">
        <f>_xlfn.XLOOKUP(Orders[[#This Row],[Customer ID]],customers!$A:$A,customers!$I:$I,,0)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16"/>
        <v>15.54</v>
      </c>
      <c r="N560" t="str">
        <f>IF(ISERROR(VLOOKUP(I560,coffee_types!$A$1:$B$5,2,FALSE)),"",VLOOKUP(I560,coffee_types!$A$1:$B$5,2,FALSE))</f>
        <v>Liberica</v>
      </c>
      <c r="O560" t="str">
        <f t="shared" si="17"/>
        <v>Dark</v>
      </c>
      <c r="P560" t="str">
        <f>_xlfn.XLOOKUP(Orders[[#This Row],[Customer ID]],customers!$A:$A,customers!$I:$I,,0)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16"/>
        <v>38.849999999999994</v>
      </c>
      <c r="N561" t="str">
        <f>IF(ISERROR(VLOOKUP(I561,coffee_types!$A$1:$B$5,2,FALSE)),"",VLOOKUP(I561,coffee_types!$A$1:$B$5,2,FALSE))</f>
        <v>Arabica</v>
      </c>
      <c r="O561" t="str">
        <f t="shared" si="17"/>
        <v>Light</v>
      </c>
      <c r="P561" t="str">
        <f>_xlfn.XLOOKUP(Orders[[#This Row],[Customer ID]],customers!$A:$A,customers!$I:$I,,0)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16"/>
        <v>189.74999999999997</v>
      </c>
      <c r="N562" t="str">
        <f>IF(ISERROR(VLOOKUP(I562,coffee_types!$A$1:$B$5,2,FALSE)),"",VLOOKUP(I562,coffee_types!$A$1:$B$5,2,FALSE))</f>
        <v>Excelsa</v>
      </c>
      <c r="O562" t="str">
        <f t="shared" si="17"/>
        <v>Medium</v>
      </c>
      <c r="P562" t="str">
        <f>_xlfn.XLOOKUP(Orders[[#This Row],[Customer ID]],customers!$A:$A,customers!$I:$I,,0)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_xlfn.XLOOKUP(C563,customers!$A$1:$A$1001,customers!$G$1:$G$1001,,0)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16"/>
        <v>17.91</v>
      </c>
      <c r="N563" t="str">
        <f>IF(ISERROR(VLOOKUP(I563,coffee_types!$A$1:$B$5,2,FALSE)),"",VLOOKUP(I563,coffee_types!$A$1:$B$5,2,FALSE))</f>
        <v>Arabica</v>
      </c>
      <c r="O563" t="str">
        <f t="shared" si="17"/>
        <v>Dark</v>
      </c>
      <c r="P563" t="str">
        <f>_xlfn.XLOOKUP(Orders[[#This Row],[Customer ID]],customers!$A:$A,customers!$I:$I,,0)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16"/>
        <v>28.53</v>
      </c>
      <c r="N564" t="str">
        <f>IF(ISERROR(VLOOKUP(I564,coffee_types!$A$1:$B$5,2,FALSE)),"",VLOOKUP(I564,coffee_types!$A$1:$B$5,2,FALSE))</f>
        <v>Liberica</v>
      </c>
      <c r="O564" t="str">
        <f t="shared" si="17"/>
        <v>Light</v>
      </c>
      <c r="P564" t="str">
        <f>_xlfn.XLOOKUP(Orders[[#This Row],[Customer ID]],customers!$A:$A,customers!$I:$I,,0)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16"/>
        <v>82.5</v>
      </c>
      <c r="N565" t="str">
        <f>IF(ISERROR(VLOOKUP(I565,coffee_types!$A$1:$B$5,2,FALSE)),"",VLOOKUP(I565,coffee_types!$A$1:$B$5,2,FALSE))</f>
        <v>Excelsa</v>
      </c>
      <c r="O565" t="str">
        <f t="shared" si="17"/>
        <v>Medium</v>
      </c>
      <c r="P565" t="str">
        <f>_xlfn.XLOOKUP(Orders[[#This Row],[Customer ID]],customers!$A:$A,customers!$I:$I,,0)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16"/>
        <v>14.339999999999998</v>
      </c>
      <c r="N566" t="str">
        <f>IF(ISERROR(VLOOKUP(I566,coffee_types!$A$1:$B$5,2,FALSE)),"",VLOOKUP(I566,coffee_types!$A$1:$B$5,2,FALSE))</f>
        <v>Robusta</v>
      </c>
      <c r="O566" t="str">
        <f t="shared" si="17"/>
        <v>Light</v>
      </c>
      <c r="P566" t="str">
        <f>_xlfn.XLOOKUP(Orders[[#This Row],[Customer ID]],customers!$A:$A,customers!$I:$I,,0)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16"/>
        <v>82.339999999999989</v>
      </c>
      <c r="N567" t="str">
        <f>IF(ISERROR(VLOOKUP(I567,coffee_types!$A$1:$B$5,2,FALSE)),"",VLOOKUP(I567,coffee_types!$A$1:$B$5,2,FALSE))</f>
        <v>Robusta</v>
      </c>
      <c r="O567" t="str">
        <f t="shared" si="17"/>
        <v>Dark</v>
      </c>
      <c r="P567" t="str">
        <f>_xlfn.XLOOKUP(Orders[[#This Row],[Customer ID]],customers!$A:$A,customers!$I:$I,,0)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16"/>
        <v>20.25</v>
      </c>
      <c r="N568" t="str">
        <f>IF(ISERROR(VLOOKUP(I568,coffee_types!$A$1:$B$5,2,FALSE)),"",VLOOKUP(I568,coffee_types!$A$1:$B$5,2,FALSE))</f>
        <v>Arabica</v>
      </c>
      <c r="O568" t="str">
        <f t="shared" si="17"/>
        <v>Medium</v>
      </c>
      <c r="P568" t="str">
        <f>_xlfn.XLOOKUP(Orders[[#This Row],[Customer ID]],customers!$A:$A,customers!$I:$I,,0)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_xlfn.XLOOKUP(C569,customers!$A$1:$A$1001,customers!$G$1:$G$1001,,0)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16"/>
        <v>164.90999999999997</v>
      </c>
      <c r="N569" t="str">
        <f>IF(ISERROR(VLOOKUP(I569,coffee_types!$A$1:$B$5,2,FALSE)),"",VLOOKUP(I569,coffee_types!$A$1:$B$5,2,FALSE))</f>
        <v>Robusta</v>
      </c>
      <c r="O569" t="str">
        <f t="shared" si="17"/>
        <v>Light</v>
      </c>
      <c r="P569" t="str">
        <f>_xlfn.XLOOKUP(Orders[[#This Row],[Customer ID]],customers!$A:$A,customers!$I:$I,,0)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16"/>
        <v>19.02</v>
      </c>
      <c r="N570" t="str">
        <f>IF(ISERROR(VLOOKUP(I570,coffee_types!$A$1:$B$5,2,FALSE)),"",VLOOKUP(I570,coffee_types!$A$1:$B$5,2,FALSE))</f>
        <v>Liberica</v>
      </c>
      <c r="O570" t="str">
        <f t="shared" si="17"/>
        <v>Light</v>
      </c>
      <c r="P570" t="str">
        <f>_xlfn.XLOOKUP(Orders[[#This Row],[Customer ID]],customers!$A:$A,customers!$I:$I,,0)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16"/>
        <v>137.31</v>
      </c>
      <c r="N571" t="str">
        <f>IF(ISERROR(VLOOKUP(I571,coffee_types!$A$1:$B$5,2,FALSE)),"",VLOOKUP(I571,coffee_types!$A$1:$B$5,2,FALSE))</f>
        <v>Arabica</v>
      </c>
      <c r="O571" t="str">
        <f t="shared" si="17"/>
        <v>Dark</v>
      </c>
      <c r="P571" t="str">
        <f>_xlfn.XLOOKUP(Orders[[#This Row],[Customer ID]],customers!$A:$A,customers!$I:$I,,0)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16"/>
        <v>27</v>
      </c>
      <c r="N572" t="str">
        <f>IF(ISERROR(VLOOKUP(I572,coffee_types!$A$1:$B$5,2,FALSE)),"",VLOOKUP(I572,coffee_types!$A$1:$B$5,2,FALSE))</f>
        <v>Arabica</v>
      </c>
      <c r="O572" t="str">
        <f t="shared" si="17"/>
        <v>Medium</v>
      </c>
      <c r="P572" t="str">
        <f>_xlfn.XLOOKUP(Orders[[#This Row],[Customer ID]],customers!$A:$A,customers!$I:$I,,0)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16"/>
        <v>35.64</v>
      </c>
      <c r="N573" t="str">
        <f>IF(ISERROR(VLOOKUP(I573,coffee_types!$A$1:$B$5,2,FALSE)),"",VLOOKUP(I573,coffee_types!$A$1:$B$5,2,FALSE))</f>
        <v>Excelsa</v>
      </c>
      <c r="O573" t="str">
        <f t="shared" si="17"/>
        <v>Light</v>
      </c>
      <c r="P573" t="str">
        <f>_xlfn.XLOOKUP(Orders[[#This Row],[Customer ID]],customers!$A:$A,customers!$I:$I,,0)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16"/>
        <v>5.97</v>
      </c>
      <c r="N574" t="str">
        <f>IF(ISERROR(VLOOKUP(I574,coffee_types!$A$1:$B$5,2,FALSE)),"",VLOOKUP(I574,coffee_types!$A$1:$B$5,2,FALSE))</f>
        <v>Arabica</v>
      </c>
      <c r="O574" t="str">
        <f t="shared" si="17"/>
        <v>Dark</v>
      </c>
      <c r="P574" t="str">
        <f>_xlfn.XLOOKUP(Orders[[#This Row],[Customer ID]],customers!$A:$A,customers!$I:$I,,0)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16"/>
        <v>67.5</v>
      </c>
      <c r="N575" t="str">
        <f>IF(ISERROR(VLOOKUP(I575,coffee_types!$A$1:$B$5,2,FALSE)),"",VLOOKUP(I575,coffee_types!$A$1:$B$5,2,FALSE))</f>
        <v>Arabica</v>
      </c>
      <c r="O575" t="str">
        <f t="shared" si="17"/>
        <v>Medium</v>
      </c>
      <c r="P575" t="str">
        <f>_xlfn.XLOOKUP(Orders[[#This Row],[Customer ID]],customers!$A:$A,customers!$I:$I,,0)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16"/>
        <v>21.509999999999998</v>
      </c>
      <c r="N576" t="str">
        <f>IF(ISERROR(VLOOKUP(I576,coffee_types!$A$1:$B$5,2,FALSE)),"",VLOOKUP(I576,coffee_types!$A$1:$B$5,2,FALSE))</f>
        <v>Robusta</v>
      </c>
      <c r="O576" t="str">
        <f t="shared" si="17"/>
        <v>Light</v>
      </c>
      <c r="P576" t="str">
        <f>_xlfn.XLOOKUP(Orders[[#This Row],[Customer ID]],customers!$A:$A,customers!$I:$I,,0)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16"/>
        <v>66.929999999999993</v>
      </c>
      <c r="N577" t="str">
        <f>IF(ISERROR(VLOOKUP(I577,coffee_types!$A$1:$B$5,2,FALSE)),"",VLOOKUP(I577,coffee_types!$A$1:$B$5,2,FALSE))</f>
        <v>Liberica</v>
      </c>
      <c r="O577" t="str">
        <f t="shared" si="17"/>
        <v>Medium</v>
      </c>
      <c r="P577" t="str">
        <f>_xlfn.XLOOKUP(Orders[[#This Row],[Customer ID]],customers!$A:$A,customers!$I:$I,,0)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16"/>
        <v>17.91</v>
      </c>
      <c r="N578" t="str">
        <f>IF(ISERROR(VLOOKUP(I578,coffee_types!$A$1:$B$5,2,FALSE)),"",VLOOKUP(I578,coffee_types!$A$1:$B$5,2,FALSE))</f>
        <v>Arabica</v>
      </c>
      <c r="O578" t="str">
        <f t="shared" si="17"/>
        <v>Dark</v>
      </c>
      <c r="P578" t="str">
        <f>_xlfn.XLOOKUP(Orders[[#This Row],[Customer ID]],customers!$A:$A,customers!$I:$I,,0)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18">L579*E579</f>
        <v>58.2</v>
      </c>
      <c r="N579" t="str">
        <f>IF(ISERROR(VLOOKUP(I579,coffee_types!$A$1:$B$5,2,FALSE)),"",VLOOKUP(I579,coffee_types!$A$1:$B$5,2,FALSE))</f>
        <v>Liberica</v>
      </c>
      <c r="O579" t="str">
        <f t="shared" ref="O579:O642" si="19">IF(J579="M", "Medium", IF(J579="L", "Light",IF(J579="D","Dark","")))</f>
        <v>Medium</v>
      </c>
      <c r="P579" t="str">
        <f>_xlfn.XLOOKUP(Orders[[#This Row],[Customer ID]],customers!$A:$A,customers!$I:$I,,0)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18"/>
        <v>13.365</v>
      </c>
      <c r="N580" t="str">
        <f>IF(ISERROR(VLOOKUP(I580,coffee_types!$A$1:$B$5,2,FALSE)),"",VLOOKUP(I580,coffee_types!$A$1:$B$5,2,FALSE))</f>
        <v>Excelsa</v>
      </c>
      <c r="O580" t="str">
        <f t="shared" si="19"/>
        <v>Light</v>
      </c>
      <c r="P580" t="str">
        <f>_xlfn.XLOOKUP(Orders[[#This Row],[Customer ID]],customers!$A:$A,customers!$I:$I,,0)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18"/>
        <v>33.75</v>
      </c>
      <c r="N581" t="str">
        <f>IF(ISERROR(VLOOKUP(I581,coffee_types!$A$1:$B$5,2,FALSE)),"",VLOOKUP(I581,coffee_types!$A$1:$B$5,2,FALSE))</f>
        <v>Arabica</v>
      </c>
      <c r="O581" t="str">
        <f t="shared" si="19"/>
        <v>Medium</v>
      </c>
      <c r="P581" t="str">
        <f>_xlfn.XLOOKUP(Orders[[#This Row],[Customer ID]],customers!$A:$A,customers!$I:$I,,0)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18"/>
        <v>44.55</v>
      </c>
      <c r="N582" t="str">
        <f>IF(ISERROR(VLOOKUP(I582,coffee_types!$A$1:$B$5,2,FALSE)),"",VLOOKUP(I582,coffee_types!$A$1:$B$5,2,FALSE))</f>
        <v>Excelsa</v>
      </c>
      <c r="O582" t="str">
        <f t="shared" si="19"/>
        <v>Light</v>
      </c>
      <c r="P582" t="str">
        <f>_xlfn.XLOOKUP(Orders[[#This Row],[Customer ID]],customers!$A:$A,customers!$I:$I,,0)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18"/>
        <v>44.55</v>
      </c>
      <c r="N583" t="str">
        <f>IF(ISERROR(VLOOKUP(I583,coffee_types!$A$1:$B$5,2,FALSE)),"",VLOOKUP(I583,coffee_types!$A$1:$B$5,2,FALSE))</f>
        <v>Excelsa</v>
      </c>
      <c r="O583" t="str">
        <f t="shared" si="19"/>
        <v>Light</v>
      </c>
      <c r="P583" t="str">
        <f>_xlfn.XLOOKUP(Orders[[#This Row],[Customer ID]],customers!$A:$A,customers!$I:$I,,0)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18"/>
        <v>60.75</v>
      </c>
      <c r="N584" t="str">
        <f>IF(ISERROR(VLOOKUP(I584,coffee_types!$A$1:$B$5,2,FALSE)),"",VLOOKUP(I584,coffee_types!$A$1:$B$5,2,FALSE))</f>
        <v>Excelsa</v>
      </c>
      <c r="O584" t="str">
        <f t="shared" si="19"/>
        <v>Dark</v>
      </c>
      <c r="P584" t="str">
        <f>_xlfn.XLOOKUP(Orders[[#This Row],[Customer ID]],customers!$A:$A,customers!$I:$I,,0)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18"/>
        <v>3.5849999999999995</v>
      </c>
      <c r="N585" t="str">
        <f>IF(ISERROR(VLOOKUP(I585,coffee_types!$A$1:$B$5,2,FALSE)),"",VLOOKUP(I585,coffee_types!$A$1:$B$5,2,FALSE))</f>
        <v>Robusta</v>
      </c>
      <c r="O585" t="str">
        <f t="shared" si="19"/>
        <v>Light</v>
      </c>
      <c r="P585" t="str">
        <f>_xlfn.XLOOKUP(Orders[[#This Row],[Customer ID]],customers!$A:$A,customers!$I:$I,,0)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18"/>
        <v>21.509999999999998</v>
      </c>
      <c r="N586" t="str">
        <f>IF(ISERROR(VLOOKUP(I586,coffee_types!$A$1:$B$5,2,FALSE)),"",VLOOKUP(I586,coffee_types!$A$1:$B$5,2,FALSE))</f>
        <v>Robusta</v>
      </c>
      <c r="O586" t="str">
        <f t="shared" si="19"/>
        <v>Light</v>
      </c>
      <c r="P586" t="str">
        <f>_xlfn.XLOOKUP(Orders[[#This Row],[Customer ID]],customers!$A:$A,customers!$I:$I,,0)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18"/>
        <v>16.5</v>
      </c>
      <c r="N587" t="str">
        <f>IF(ISERROR(VLOOKUP(I587,coffee_types!$A$1:$B$5,2,FALSE)),"",VLOOKUP(I587,coffee_types!$A$1:$B$5,2,FALSE))</f>
        <v>Excelsa</v>
      </c>
      <c r="O587" t="str">
        <f t="shared" si="19"/>
        <v>Medium</v>
      </c>
      <c r="P587" t="str">
        <f>_xlfn.XLOOKUP(Orders[[#This Row],[Customer ID]],customers!$A:$A,customers!$I:$I,,0)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18"/>
        <v>82.454999999999984</v>
      </c>
      <c r="N588" t="str">
        <f>IF(ISERROR(VLOOKUP(I588,coffee_types!$A$1:$B$5,2,FALSE)),"",VLOOKUP(I588,coffee_types!$A$1:$B$5,2,FALSE))</f>
        <v>Robusta</v>
      </c>
      <c r="O588" t="str">
        <f t="shared" si="19"/>
        <v>Light</v>
      </c>
      <c r="P588" t="str">
        <f>_xlfn.XLOOKUP(Orders[[#This Row],[Customer ID]],customers!$A:$A,customers!$I:$I,,0)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18"/>
        <v>7.77</v>
      </c>
      <c r="N589" t="str">
        <f>IF(ISERROR(VLOOKUP(I589,coffee_types!$A$1:$B$5,2,FALSE)),"",VLOOKUP(I589,coffee_types!$A$1:$B$5,2,FALSE))</f>
        <v>Liberica</v>
      </c>
      <c r="O589" t="str">
        <f t="shared" si="19"/>
        <v>Dark</v>
      </c>
      <c r="P589" t="str">
        <f>_xlfn.XLOOKUP(Orders[[#This Row],[Customer ID]],customers!$A:$A,customers!$I:$I,,0)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18"/>
        <v>11.94</v>
      </c>
      <c r="N590" t="str">
        <f>IF(ISERROR(VLOOKUP(I590,coffee_types!$A$1:$B$5,2,FALSE)),"",VLOOKUP(I590,coffee_types!$A$1:$B$5,2,FALSE))</f>
        <v>Robusta</v>
      </c>
      <c r="O590" t="str">
        <f t="shared" si="19"/>
        <v>Medium</v>
      </c>
      <c r="P590" t="str">
        <f>_xlfn.XLOOKUP(Orders[[#This Row],[Customer ID]],customers!$A:$A,customers!$I:$I,,0)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18"/>
        <v>204.92999999999995</v>
      </c>
      <c r="N591" t="str">
        <f>IF(ISERROR(VLOOKUP(I591,coffee_types!$A$1:$B$5,2,FALSE)),"",VLOOKUP(I591,coffee_types!$A$1:$B$5,2,FALSE))</f>
        <v>Excelsa</v>
      </c>
      <c r="O591" t="str">
        <f t="shared" si="19"/>
        <v>Light</v>
      </c>
      <c r="P591" t="str">
        <f>_xlfn.XLOOKUP(Orders[[#This Row],[Customer ID]],customers!$A:$A,customers!$I:$I,,0)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18"/>
        <v>63.249999999999993</v>
      </c>
      <c r="N592" t="str">
        <f>IF(ISERROR(VLOOKUP(I592,coffee_types!$A$1:$B$5,2,FALSE)),"",VLOOKUP(I592,coffee_types!$A$1:$B$5,2,FALSE))</f>
        <v>Excelsa</v>
      </c>
      <c r="O592" t="str">
        <f t="shared" si="19"/>
        <v>Medium</v>
      </c>
      <c r="P592" t="str">
        <f>_xlfn.XLOOKUP(Orders[[#This Row],[Customer ID]],customers!$A:$A,customers!$I:$I,,0)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18"/>
        <v>8.0549999999999997</v>
      </c>
      <c r="N593" t="str">
        <f>IF(ISERROR(VLOOKUP(I593,coffee_types!$A$1:$B$5,2,FALSE)),"",VLOOKUP(I593,coffee_types!$A$1:$B$5,2,FALSE))</f>
        <v>Robusta</v>
      </c>
      <c r="O593" t="str">
        <f t="shared" si="19"/>
        <v>Dark</v>
      </c>
      <c r="P593" t="str">
        <f>_xlfn.XLOOKUP(Orders[[#This Row],[Customer ID]],customers!$A:$A,customers!$I:$I,,0)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18"/>
        <v>51.749999999999993</v>
      </c>
      <c r="N594" t="str">
        <f>IF(ISERROR(VLOOKUP(I594,coffee_types!$A$1:$B$5,2,FALSE)),"",VLOOKUP(I594,coffee_types!$A$1:$B$5,2,FALSE))</f>
        <v>Arabica</v>
      </c>
      <c r="O594" t="str">
        <f t="shared" si="19"/>
        <v>Medium</v>
      </c>
      <c r="P594" t="str">
        <f>_xlfn.XLOOKUP(Orders[[#This Row],[Customer ID]],customers!$A:$A,customers!$I:$I,,0)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18"/>
        <v>27.945</v>
      </c>
      <c r="N595" t="str">
        <f>IF(ISERROR(VLOOKUP(I595,coffee_types!$A$1:$B$5,2,FALSE)),"",VLOOKUP(I595,coffee_types!$A$1:$B$5,2,FALSE))</f>
        <v>Excelsa</v>
      </c>
      <c r="O595" t="str">
        <f t="shared" si="19"/>
        <v>Dark</v>
      </c>
      <c r="P595" t="str">
        <f>_xlfn.XLOOKUP(Orders[[#This Row],[Customer ID]],customers!$A:$A,customers!$I:$I,,0)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18"/>
        <v>59.569999999999993</v>
      </c>
      <c r="N596" t="str">
        <f>IF(ISERROR(VLOOKUP(I596,coffee_types!$A$1:$B$5,2,FALSE)),"",VLOOKUP(I596,coffee_types!$A$1:$B$5,2,FALSE))</f>
        <v>Arabica</v>
      </c>
      <c r="O596" t="str">
        <f t="shared" si="19"/>
        <v>Light</v>
      </c>
      <c r="P596" t="str">
        <f>_xlfn.XLOOKUP(Orders[[#This Row],[Customer ID]],customers!$A:$A,customers!$I:$I,,0)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18"/>
        <v>14.85</v>
      </c>
      <c r="N597" t="str">
        <f>IF(ISERROR(VLOOKUP(I597,coffee_types!$A$1:$B$5,2,FALSE)),"",VLOOKUP(I597,coffee_types!$A$1:$B$5,2,FALSE))</f>
        <v>Excelsa</v>
      </c>
      <c r="O597" t="str">
        <f t="shared" si="19"/>
        <v>Light</v>
      </c>
      <c r="P597" t="str">
        <f>_xlfn.XLOOKUP(Orders[[#This Row],[Customer ID]],customers!$A:$A,customers!$I:$I,,0)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18"/>
        <v>33.75</v>
      </c>
      <c r="N598" t="str">
        <f>IF(ISERROR(VLOOKUP(I598,coffee_types!$A$1:$B$5,2,FALSE)),"",VLOOKUP(I598,coffee_types!$A$1:$B$5,2,FALSE))</f>
        <v>Arabica</v>
      </c>
      <c r="O598" t="str">
        <f t="shared" si="19"/>
        <v>Medium</v>
      </c>
      <c r="P598" t="str">
        <f>_xlfn.XLOOKUP(Orders[[#This Row],[Customer ID]],customers!$A:$A,customers!$I:$I,,0)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18"/>
        <v>145.82</v>
      </c>
      <c r="N599" t="str">
        <f>IF(ISERROR(VLOOKUP(I599,coffee_types!$A$1:$B$5,2,FALSE)),"",VLOOKUP(I599,coffee_types!$A$1:$B$5,2,FALSE))</f>
        <v>Liberica</v>
      </c>
      <c r="O599" t="str">
        <f t="shared" si="19"/>
        <v>Light</v>
      </c>
      <c r="P599" t="str">
        <f>_xlfn.XLOOKUP(Orders[[#This Row],[Customer ID]],customers!$A:$A,customers!$I:$I,,0)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18"/>
        <v>11.94</v>
      </c>
      <c r="N600" t="str">
        <f>IF(ISERROR(VLOOKUP(I600,coffee_types!$A$1:$B$5,2,FALSE)),"",VLOOKUP(I600,coffee_types!$A$1:$B$5,2,FALSE))</f>
        <v>Robusta</v>
      </c>
      <c r="O600" t="str">
        <f t="shared" si="19"/>
        <v>Medium</v>
      </c>
      <c r="P600" t="str">
        <f>_xlfn.XLOOKUP(Orders[[#This Row],[Customer ID]],customers!$A:$A,customers!$I:$I,,0)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18"/>
        <v>11.94</v>
      </c>
      <c r="N601" t="str">
        <f>IF(ISERROR(VLOOKUP(I601,coffee_types!$A$1:$B$5,2,FALSE)),"",VLOOKUP(I601,coffee_types!$A$1:$B$5,2,FALSE))</f>
        <v>Arabica</v>
      </c>
      <c r="O601" t="str">
        <f t="shared" si="19"/>
        <v>Dark</v>
      </c>
      <c r="P601" t="str">
        <f>_xlfn.XLOOKUP(Orders[[#This Row],[Customer ID]],customers!$A:$A,customers!$I:$I,,0)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18"/>
        <v>7.77</v>
      </c>
      <c r="N602" t="str">
        <f>IF(ISERROR(VLOOKUP(I602,coffee_types!$A$1:$B$5,2,FALSE)),"",VLOOKUP(I602,coffee_types!$A$1:$B$5,2,FALSE))</f>
        <v>Liberica</v>
      </c>
      <c r="O602" t="str">
        <f t="shared" si="19"/>
        <v>Dark</v>
      </c>
      <c r="P602" t="str">
        <f>_xlfn.XLOOKUP(Orders[[#This Row],[Customer ID]],customers!$A:$A,customers!$I:$I,,0)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18"/>
        <v>109.93999999999998</v>
      </c>
      <c r="N603" t="str">
        <f>IF(ISERROR(VLOOKUP(I603,coffee_types!$A$1:$B$5,2,FALSE)),"",VLOOKUP(I603,coffee_types!$A$1:$B$5,2,FALSE))</f>
        <v>Robusta</v>
      </c>
      <c r="O603" t="str">
        <f t="shared" si="19"/>
        <v>Light</v>
      </c>
      <c r="P603" t="str">
        <f>_xlfn.XLOOKUP(Orders[[#This Row],[Customer ID]],customers!$A:$A,customers!$I:$I,,0)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18"/>
        <v>22.274999999999999</v>
      </c>
      <c r="N604" t="str">
        <f>IF(ISERROR(VLOOKUP(I604,coffee_types!$A$1:$B$5,2,FALSE)),"",VLOOKUP(I604,coffee_types!$A$1:$B$5,2,FALSE))</f>
        <v>Excelsa</v>
      </c>
      <c r="O604" t="str">
        <f t="shared" si="19"/>
        <v>Light</v>
      </c>
      <c r="P604" t="str">
        <f>_xlfn.XLOOKUP(Orders[[#This Row],[Customer ID]],customers!$A:$A,customers!$I:$I,,0)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18"/>
        <v>8.9550000000000001</v>
      </c>
      <c r="N605" t="str">
        <f>IF(ISERROR(VLOOKUP(I605,coffee_types!$A$1:$B$5,2,FALSE)),"",VLOOKUP(I605,coffee_types!$A$1:$B$5,2,FALSE))</f>
        <v>Robusta</v>
      </c>
      <c r="O605" t="str">
        <f t="shared" si="19"/>
        <v>Medium</v>
      </c>
      <c r="P605" t="str">
        <f>_xlfn.XLOOKUP(Orders[[#This Row],[Customer ID]],customers!$A:$A,customers!$I:$I,,0)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_xlfn.XLOOKUP(C606,customers!$A$1:$A$1001,customers!$G$1:$G$1001,,0)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18"/>
        <v>119.13999999999999</v>
      </c>
      <c r="N606" t="str">
        <f>IF(ISERROR(VLOOKUP(I606,coffee_types!$A$1:$B$5,2,FALSE)),"",VLOOKUP(I606,coffee_types!$A$1:$B$5,2,FALSE))</f>
        <v>Liberica</v>
      </c>
      <c r="O606" t="str">
        <f t="shared" si="19"/>
        <v>Dark</v>
      </c>
      <c r="P606" t="str">
        <f>_xlfn.XLOOKUP(Orders[[#This Row],[Customer ID]],customers!$A:$A,customers!$I:$I,,0)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18"/>
        <v>148.92499999999998</v>
      </c>
      <c r="N607" t="str">
        <f>IF(ISERROR(VLOOKUP(I607,coffee_types!$A$1:$B$5,2,FALSE)),"",VLOOKUP(I607,coffee_types!$A$1:$B$5,2,FALSE))</f>
        <v>Arabica</v>
      </c>
      <c r="O607" t="str">
        <f t="shared" si="19"/>
        <v>Light</v>
      </c>
      <c r="P607" t="str">
        <f>_xlfn.XLOOKUP(Orders[[#This Row],[Customer ID]],customers!$A:$A,customers!$I:$I,,0)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18"/>
        <v>109.36499999999999</v>
      </c>
      <c r="N608" t="str">
        <f>IF(ISERROR(VLOOKUP(I608,coffee_types!$A$1:$B$5,2,FALSE)),"",VLOOKUP(I608,coffee_types!$A$1:$B$5,2,FALSE))</f>
        <v>Liberica</v>
      </c>
      <c r="O608" t="str">
        <f t="shared" si="19"/>
        <v>Light</v>
      </c>
      <c r="P608" t="str">
        <f>_xlfn.XLOOKUP(Orders[[#This Row],[Customer ID]],customers!$A:$A,customers!$I:$I,,0)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18"/>
        <v>3.645</v>
      </c>
      <c r="N609" t="str">
        <f>IF(ISERROR(VLOOKUP(I609,coffee_types!$A$1:$B$5,2,FALSE)),"",VLOOKUP(I609,coffee_types!$A$1:$B$5,2,FALSE))</f>
        <v>Excelsa</v>
      </c>
      <c r="O609" t="str">
        <f t="shared" si="19"/>
        <v>Dark</v>
      </c>
      <c r="P609" t="str">
        <f>_xlfn.XLOOKUP(Orders[[#This Row],[Customer ID]],customers!$A:$A,customers!$I:$I,,0)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18"/>
        <v>55.89</v>
      </c>
      <c r="N610" t="str">
        <f>IF(ISERROR(VLOOKUP(I610,coffee_types!$A$1:$B$5,2,FALSE)),"",VLOOKUP(I610,coffee_types!$A$1:$B$5,2,FALSE))</f>
        <v>Excelsa</v>
      </c>
      <c r="O610" t="str">
        <f t="shared" si="19"/>
        <v>Dark</v>
      </c>
      <c r="P610" t="str">
        <f>_xlfn.XLOOKUP(Orders[[#This Row],[Customer ID]],customers!$A:$A,customers!$I:$I,,0)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18"/>
        <v>26.19</v>
      </c>
      <c r="N611" t="str">
        <f>IF(ISERROR(VLOOKUP(I611,coffee_types!$A$1:$B$5,2,FALSE)),"",VLOOKUP(I611,coffee_types!$A$1:$B$5,2,FALSE))</f>
        <v>Liberica</v>
      </c>
      <c r="O611" t="str">
        <f t="shared" si="19"/>
        <v>Medium</v>
      </c>
      <c r="P611" t="str">
        <f>_xlfn.XLOOKUP(Orders[[#This Row],[Customer ID]],customers!$A:$A,customers!$I:$I,,0)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18"/>
        <v>39.799999999999997</v>
      </c>
      <c r="N612" t="str">
        <f>IF(ISERROR(VLOOKUP(I612,coffee_types!$A$1:$B$5,2,FALSE)),"",VLOOKUP(I612,coffee_types!$A$1:$B$5,2,FALSE))</f>
        <v>Robusta</v>
      </c>
      <c r="O612" t="str">
        <f t="shared" si="19"/>
        <v>Medium</v>
      </c>
      <c r="P612" t="str">
        <f>_xlfn.XLOOKUP(Orders[[#This Row],[Customer ID]],customers!$A:$A,customers!$I:$I,,0)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18"/>
        <v>68.309999999999988</v>
      </c>
      <c r="N613" t="str">
        <f>IF(ISERROR(VLOOKUP(I613,coffee_types!$A$1:$B$5,2,FALSE)),"",VLOOKUP(I613,coffee_types!$A$1:$B$5,2,FALSE))</f>
        <v>Excelsa</v>
      </c>
      <c r="O613" t="str">
        <f t="shared" si="19"/>
        <v>Light</v>
      </c>
      <c r="P613" t="str">
        <f>_xlfn.XLOOKUP(Orders[[#This Row],[Customer ID]],customers!$A:$A,customers!$I:$I,,0)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_xlfn.XLOOKUP(C614,customers!$A$1:$A$1001,customers!$G$1:$G$1001,,0)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18"/>
        <v>13.5</v>
      </c>
      <c r="N614" t="str">
        <f>IF(ISERROR(VLOOKUP(I614,coffee_types!$A$1:$B$5,2,FALSE)),"",VLOOKUP(I614,coffee_types!$A$1:$B$5,2,FALSE))</f>
        <v>Arabica</v>
      </c>
      <c r="O614" t="str">
        <f t="shared" si="19"/>
        <v>Medium</v>
      </c>
      <c r="P614" t="str">
        <f>_xlfn.XLOOKUP(Orders[[#This Row],[Customer ID]],customers!$A:$A,customers!$I:$I,,0)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18"/>
        <v>5.97</v>
      </c>
      <c r="N615" t="str">
        <f>IF(ISERROR(VLOOKUP(I615,coffee_types!$A$1:$B$5,2,FALSE)),"",VLOOKUP(I615,coffee_types!$A$1:$B$5,2,FALSE))</f>
        <v>Robusta</v>
      </c>
      <c r="O615" t="str">
        <f t="shared" si="19"/>
        <v>Medium</v>
      </c>
      <c r="P615" t="str">
        <f>_xlfn.XLOOKUP(Orders[[#This Row],[Customer ID]],customers!$A:$A,customers!$I:$I,,0)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18"/>
        <v>29.849999999999998</v>
      </c>
      <c r="N616" t="str">
        <f>IF(ISERROR(VLOOKUP(I616,coffee_types!$A$1:$B$5,2,FALSE)),"",VLOOKUP(I616,coffee_types!$A$1:$B$5,2,FALSE))</f>
        <v>Robusta</v>
      </c>
      <c r="O616" t="str">
        <f t="shared" si="19"/>
        <v>Medium</v>
      </c>
      <c r="P616" t="str">
        <f>_xlfn.XLOOKUP(Orders[[#This Row],[Customer ID]],customers!$A:$A,customers!$I:$I,,0)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18"/>
        <v>72.91</v>
      </c>
      <c r="N617" t="str">
        <f>IF(ISERROR(VLOOKUP(I617,coffee_types!$A$1:$B$5,2,FALSE)),"",VLOOKUP(I617,coffee_types!$A$1:$B$5,2,FALSE))</f>
        <v>Liberica</v>
      </c>
      <c r="O617" t="str">
        <f t="shared" si="19"/>
        <v>Light</v>
      </c>
      <c r="P617" t="str">
        <f>_xlfn.XLOOKUP(Orders[[#This Row],[Customer ID]],customers!$A:$A,customers!$I:$I,,0)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18"/>
        <v>126.49999999999999</v>
      </c>
      <c r="N618" t="str">
        <f>IF(ISERROR(VLOOKUP(I618,coffee_types!$A$1:$B$5,2,FALSE)),"",VLOOKUP(I618,coffee_types!$A$1:$B$5,2,FALSE))</f>
        <v>Excelsa</v>
      </c>
      <c r="O618" t="str">
        <f t="shared" si="19"/>
        <v>Medium</v>
      </c>
      <c r="P618" t="str">
        <f>_xlfn.XLOOKUP(Orders[[#This Row],[Customer ID]],customers!$A:$A,customers!$I:$I,,0)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18"/>
        <v>33.464999999999996</v>
      </c>
      <c r="N619" t="str">
        <f>IF(ISERROR(VLOOKUP(I619,coffee_types!$A$1:$B$5,2,FALSE)),"",VLOOKUP(I619,coffee_types!$A$1:$B$5,2,FALSE))</f>
        <v>Liberica</v>
      </c>
      <c r="O619" t="str">
        <f t="shared" si="19"/>
        <v>Medium</v>
      </c>
      <c r="P619" t="str">
        <f>_xlfn.XLOOKUP(Orders[[#This Row],[Customer ID]],customers!$A:$A,customers!$I:$I,,0)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18"/>
        <v>72.900000000000006</v>
      </c>
      <c r="N620" t="str">
        <f>IF(ISERROR(VLOOKUP(I620,coffee_types!$A$1:$B$5,2,FALSE)),"",VLOOKUP(I620,coffee_types!$A$1:$B$5,2,FALSE))</f>
        <v>Excelsa</v>
      </c>
      <c r="O620" t="str">
        <f t="shared" si="19"/>
        <v>Dark</v>
      </c>
      <c r="P620" t="str">
        <f>_xlfn.XLOOKUP(Orders[[#This Row],[Customer ID]],customers!$A:$A,customers!$I:$I,,0)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18"/>
        <v>15.54</v>
      </c>
      <c r="N621" t="str">
        <f>IF(ISERROR(VLOOKUP(I621,coffee_types!$A$1:$B$5,2,FALSE)),"",VLOOKUP(I621,coffee_types!$A$1:$B$5,2,FALSE))</f>
        <v>Liberica</v>
      </c>
      <c r="O621" t="str">
        <f t="shared" si="19"/>
        <v>Dark</v>
      </c>
      <c r="P621" t="str">
        <f>_xlfn.XLOOKUP(Orders[[#This Row],[Customer ID]],customers!$A:$A,customers!$I:$I,,0)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18"/>
        <v>20.25</v>
      </c>
      <c r="N622" t="str">
        <f>IF(ISERROR(VLOOKUP(I622,coffee_types!$A$1:$B$5,2,FALSE)),"",VLOOKUP(I622,coffee_types!$A$1:$B$5,2,FALSE))</f>
        <v>Arabica</v>
      </c>
      <c r="O622" t="str">
        <f t="shared" si="19"/>
        <v>Medium</v>
      </c>
      <c r="P622" t="str">
        <f>_xlfn.XLOOKUP(Orders[[#This Row],[Customer ID]],customers!$A:$A,customers!$I:$I,,0)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18"/>
        <v>77.699999999999989</v>
      </c>
      <c r="N623" t="str">
        <f>IF(ISERROR(VLOOKUP(I623,coffee_types!$A$1:$B$5,2,FALSE)),"",VLOOKUP(I623,coffee_types!$A$1:$B$5,2,FALSE))</f>
        <v>Arabica</v>
      </c>
      <c r="O623" t="str">
        <f t="shared" si="19"/>
        <v>Light</v>
      </c>
      <c r="P623" t="str">
        <f>_xlfn.XLOOKUP(Orders[[#This Row],[Customer ID]],customers!$A:$A,customers!$I:$I,,0)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18"/>
        <v>133.85999999999999</v>
      </c>
      <c r="N624" t="str">
        <f>IF(ISERROR(VLOOKUP(I624,coffee_types!$A$1:$B$5,2,FALSE)),"",VLOOKUP(I624,coffee_types!$A$1:$B$5,2,FALSE))</f>
        <v>Liberica</v>
      </c>
      <c r="O624" t="str">
        <f t="shared" si="19"/>
        <v>Medium</v>
      </c>
      <c r="P624" t="str">
        <f>_xlfn.XLOOKUP(Orders[[#This Row],[Customer ID]],customers!$A:$A,customers!$I:$I,,0)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18"/>
        <v>12.15</v>
      </c>
      <c r="N625" t="str">
        <f>IF(ISERROR(VLOOKUP(I625,coffee_types!$A$1:$B$5,2,FALSE)),"",VLOOKUP(I625,coffee_types!$A$1:$B$5,2,FALSE))</f>
        <v>Excelsa</v>
      </c>
      <c r="O625" t="str">
        <f t="shared" si="19"/>
        <v>Dark</v>
      </c>
      <c r="P625" t="str">
        <f>_xlfn.XLOOKUP(Orders[[#This Row],[Customer ID]],customers!$A:$A,customers!$I:$I,,0)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18"/>
        <v>63.249999999999993</v>
      </c>
      <c r="N626" t="str">
        <f>IF(ISERROR(VLOOKUP(I626,coffee_types!$A$1:$B$5,2,FALSE)),"",VLOOKUP(I626,coffee_types!$A$1:$B$5,2,FALSE))</f>
        <v>Excelsa</v>
      </c>
      <c r="O626" t="str">
        <f t="shared" si="19"/>
        <v>Medium</v>
      </c>
      <c r="P626" t="str">
        <f>_xlfn.XLOOKUP(Orders[[#This Row],[Customer ID]],customers!$A:$A,customers!$I:$I,,0)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18"/>
        <v>35.849999999999994</v>
      </c>
      <c r="N627" t="str">
        <f>IF(ISERROR(VLOOKUP(I627,coffee_types!$A$1:$B$5,2,FALSE)),"",VLOOKUP(I627,coffee_types!$A$1:$B$5,2,FALSE))</f>
        <v>Robusta</v>
      </c>
      <c r="O627" t="str">
        <f t="shared" si="19"/>
        <v>Light</v>
      </c>
      <c r="P627" t="str">
        <f>_xlfn.XLOOKUP(Orders[[#This Row],[Customer ID]],customers!$A:$A,customers!$I:$I,,0)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18"/>
        <v>77.624999999999986</v>
      </c>
      <c r="N628" t="str">
        <f>IF(ISERROR(VLOOKUP(I628,coffee_types!$A$1:$B$5,2,FALSE)),"",VLOOKUP(I628,coffee_types!$A$1:$B$5,2,FALSE))</f>
        <v>Arabica</v>
      </c>
      <c r="O628" t="str">
        <f t="shared" si="19"/>
        <v>Medium</v>
      </c>
      <c r="P628" t="str">
        <f>_xlfn.XLOOKUP(Orders[[#This Row],[Customer ID]],customers!$A:$A,customers!$I:$I,,0)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18"/>
        <v>63.249999999999993</v>
      </c>
      <c r="N629" t="str">
        <f>IF(ISERROR(VLOOKUP(I629,coffee_types!$A$1:$B$5,2,FALSE)),"",VLOOKUP(I629,coffee_types!$A$1:$B$5,2,FALSE))</f>
        <v>Excelsa</v>
      </c>
      <c r="O629" t="str">
        <f t="shared" si="19"/>
        <v>Medium</v>
      </c>
      <c r="P629" t="str">
        <f>_xlfn.XLOOKUP(Orders[[#This Row],[Customer ID]],customers!$A:$A,customers!$I:$I,,0)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18"/>
        <v>26.73</v>
      </c>
      <c r="N630" t="str">
        <f>IF(ISERROR(VLOOKUP(I630,coffee_types!$A$1:$B$5,2,FALSE)),"",VLOOKUP(I630,coffee_types!$A$1:$B$5,2,FALSE))</f>
        <v>Excelsa</v>
      </c>
      <c r="O630" t="str">
        <f t="shared" si="19"/>
        <v>Light</v>
      </c>
      <c r="P630" t="str">
        <f>_xlfn.XLOOKUP(Orders[[#This Row],[Customer ID]],customers!$A:$A,customers!$I:$I,,0)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18"/>
        <v>31.08</v>
      </c>
      <c r="N631" t="str">
        <f>IF(ISERROR(VLOOKUP(I631,coffee_types!$A$1:$B$5,2,FALSE)),"",VLOOKUP(I631,coffee_types!$A$1:$B$5,2,FALSE))</f>
        <v>Liberica</v>
      </c>
      <c r="O631" t="str">
        <f t="shared" si="19"/>
        <v>Dark</v>
      </c>
      <c r="P631" t="str">
        <f>_xlfn.XLOOKUP(Orders[[#This Row],[Customer ID]],customers!$A:$A,customers!$I:$I,,0)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18"/>
        <v>2.9849999999999999</v>
      </c>
      <c r="N632" t="str">
        <f>IF(ISERROR(VLOOKUP(I632,coffee_types!$A$1:$B$5,2,FALSE)),"",VLOOKUP(I632,coffee_types!$A$1:$B$5,2,FALSE))</f>
        <v>Arabica</v>
      </c>
      <c r="O632" t="str">
        <f t="shared" si="19"/>
        <v>Dark</v>
      </c>
      <c r="P632" t="str">
        <f>_xlfn.XLOOKUP(Orders[[#This Row],[Customer ID]],customers!$A:$A,customers!$I:$I,,0)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18"/>
        <v>102.92499999999998</v>
      </c>
      <c r="N633" t="str">
        <f>IF(ISERROR(VLOOKUP(I633,coffee_types!$A$1:$B$5,2,FALSE)),"",VLOOKUP(I633,coffee_types!$A$1:$B$5,2,FALSE))</f>
        <v>Robusta</v>
      </c>
      <c r="O633" t="str">
        <f t="shared" si="19"/>
        <v>Dark</v>
      </c>
      <c r="P633" t="str">
        <f>_xlfn.XLOOKUP(Orders[[#This Row],[Customer ID]],customers!$A:$A,customers!$I:$I,,0)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18"/>
        <v>35.64</v>
      </c>
      <c r="N634" t="str">
        <f>IF(ISERROR(VLOOKUP(I634,coffee_types!$A$1:$B$5,2,FALSE)),"",VLOOKUP(I634,coffee_types!$A$1:$B$5,2,FALSE))</f>
        <v>Excelsa</v>
      </c>
      <c r="O634" t="str">
        <f t="shared" si="19"/>
        <v>Light</v>
      </c>
      <c r="P634" t="str">
        <f>_xlfn.XLOOKUP(Orders[[#This Row],[Customer ID]],customers!$A:$A,customers!$I:$I,,0)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18"/>
        <v>47.8</v>
      </c>
      <c r="N635" t="str">
        <f>IF(ISERROR(VLOOKUP(I635,coffee_types!$A$1:$B$5,2,FALSE)),"",VLOOKUP(I635,coffee_types!$A$1:$B$5,2,FALSE))</f>
        <v>Robusta</v>
      </c>
      <c r="O635" t="str">
        <f t="shared" si="19"/>
        <v>Light</v>
      </c>
      <c r="P635" t="str">
        <f>_xlfn.XLOOKUP(Orders[[#This Row],[Customer ID]],customers!$A:$A,customers!$I:$I,,0)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18"/>
        <v>43.650000000000006</v>
      </c>
      <c r="N636" t="str">
        <f>IF(ISERROR(VLOOKUP(I636,coffee_types!$A$1:$B$5,2,FALSE)),"",VLOOKUP(I636,coffee_types!$A$1:$B$5,2,FALSE))</f>
        <v>Liberica</v>
      </c>
      <c r="O636" t="str">
        <f t="shared" si="19"/>
        <v>Medium</v>
      </c>
      <c r="P636" t="str">
        <f>_xlfn.XLOOKUP(Orders[[#This Row],[Customer ID]],customers!$A:$A,customers!$I:$I,,0)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18"/>
        <v>35.64</v>
      </c>
      <c r="N637" t="str">
        <f>IF(ISERROR(VLOOKUP(I637,coffee_types!$A$1:$B$5,2,FALSE)),"",VLOOKUP(I637,coffee_types!$A$1:$B$5,2,FALSE))</f>
        <v>Excelsa</v>
      </c>
      <c r="O637" t="str">
        <f t="shared" si="19"/>
        <v>Light</v>
      </c>
      <c r="P637" t="str">
        <f>_xlfn.XLOOKUP(Orders[[#This Row],[Customer ID]],customers!$A:$A,customers!$I:$I,,0)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18"/>
        <v>95.1</v>
      </c>
      <c r="N638" t="str">
        <f>IF(ISERROR(VLOOKUP(I638,coffee_types!$A$1:$B$5,2,FALSE)),"",VLOOKUP(I638,coffee_types!$A$1:$B$5,2,FALSE))</f>
        <v>Liberica</v>
      </c>
      <c r="O638" t="str">
        <f t="shared" si="19"/>
        <v>Light</v>
      </c>
      <c r="P638" t="str">
        <f>_xlfn.XLOOKUP(Orders[[#This Row],[Customer ID]],customers!$A:$A,customers!$I:$I,,0)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18"/>
        <v>31.624999999999996</v>
      </c>
      <c r="N639" t="str">
        <f>IF(ISERROR(VLOOKUP(I639,coffee_types!$A$1:$B$5,2,FALSE)),"",VLOOKUP(I639,coffee_types!$A$1:$B$5,2,FALSE))</f>
        <v>Excelsa</v>
      </c>
      <c r="O639" t="str">
        <f t="shared" si="19"/>
        <v>Medium</v>
      </c>
      <c r="P639" t="str">
        <f>_xlfn.XLOOKUP(Orders[[#This Row],[Customer ID]],customers!$A:$A,customers!$I:$I,,0)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_xlfn.XLOOKUP(C640,customers!$A$1:$A$1001,customers!$G$1:$G$1001,,0)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18"/>
        <v>77.624999999999986</v>
      </c>
      <c r="N640" t="str">
        <f>IF(ISERROR(VLOOKUP(I640,coffee_types!$A$1:$B$5,2,FALSE)),"",VLOOKUP(I640,coffee_types!$A$1:$B$5,2,FALSE))</f>
        <v>Arabica</v>
      </c>
      <c r="O640" t="str">
        <f t="shared" si="19"/>
        <v>Medium</v>
      </c>
      <c r="P640" t="str">
        <f>_xlfn.XLOOKUP(Orders[[#This Row],[Customer ID]],customers!$A:$A,customers!$I:$I,,0)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18"/>
        <v>3.8849999999999998</v>
      </c>
      <c r="N641" t="str">
        <f>IF(ISERROR(VLOOKUP(I641,coffee_types!$A$1:$B$5,2,FALSE)),"",VLOOKUP(I641,coffee_types!$A$1:$B$5,2,FALSE))</f>
        <v>Liberica</v>
      </c>
      <c r="O641" t="str">
        <f t="shared" si="19"/>
        <v>Dark</v>
      </c>
      <c r="P641" t="str">
        <f>_xlfn.XLOOKUP(Orders[[#This Row],[Customer ID]],customers!$A:$A,customers!$I:$I,,0)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18"/>
        <v>137.42499999999998</v>
      </c>
      <c r="N642" t="str">
        <f>IF(ISERROR(VLOOKUP(I642,coffee_types!$A$1:$B$5,2,FALSE)),"",VLOOKUP(I642,coffee_types!$A$1:$B$5,2,FALSE))</f>
        <v>Robusta</v>
      </c>
      <c r="O642" t="str">
        <f t="shared" si="19"/>
        <v>Light</v>
      </c>
      <c r="P642" t="str">
        <f>_xlfn.XLOOKUP(Orders[[#This Row],[Customer ID]],customers!$A:$A,customers!$I:$I,,0)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20">L643*E643</f>
        <v>35.849999999999994</v>
      </c>
      <c r="N643" t="str">
        <f>IF(ISERROR(VLOOKUP(I643,coffee_types!$A$1:$B$5,2,FALSE)),"",VLOOKUP(I643,coffee_types!$A$1:$B$5,2,FALSE))</f>
        <v>Robusta</v>
      </c>
      <c r="O643" t="str">
        <f t="shared" ref="O643:O706" si="21">IF(J643="M", "Medium", IF(J643="L", "Light",IF(J643="D","Dark","")))</f>
        <v>Light</v>
      </c>
      <c r="P643" t="str">
        <f>_xlfn.XLOOKUP(Orders[[#This Row],[Customer ID]],customers!$A:$A,customers!$I:$I,,0)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20"/>
        <v>8.25</v>
      </c>
      <c r="N644" t="str">
        <f>IF(ISERROR(VLOOKUP(I644,coffee_types!$A$1:$B$5,2,FALSE)),"",VLOOKUP(I644,coffee_types!$A$1:$B$5,2,FALSE))</f>
        <v>Excelsa</v>
      </c>
      <c r="O644" t="str">
        <f t="shared" si="21"/>
        <v>Medium</v>
      </c>
      <c r="P644" t="str">
        <f>_xlfn.XLOOKUP(Orders[[#This Row],[Customer ID]],customers!$A:$A,customers!$I:$I,,0)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20"/>
        <v>102.46499999999997</v>
      </c>
      <c r="N645" t="str">
        <f>IF(ISERROR(VLOOKUP(I645,coffee_types!$A$1:$B$5,2,FALSE)),"",VLOOKUP(I645,coffee_types!$A$1:$B$5,2,FALSE))</f>
        <v>Excelsa</v>
      </c>
      <c r="O645" t="str">
        <f t="shared" si="21"/>
        <v>Light</v>
      </c>
      <c r="P645" t="str">
        <f>_xlfn.XLOOKUP(Orders[[#This Row],[Customer ID]],customers!$A:$A,customers!$I:$I,,0)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20"/>
        <v>41.169999999999995</v>
      </c>
      <c r="N646" t="str">
        <f>IF(ISERROR(VLOOKUP(I646,coffee_types!$A$1:$B$5,2,FALSE)),"",VLOOKUP(I646,coffee_types!$A$1:$B$5,2,FALSE))</f>
        <v>Robusta</v>
      </c>
      <c r="O646" t="str">
        <f t="shared" si="21"/>
        <v>Dark</v>
      </c>
      <c r="P646" t="str">
        <f>_xlfn.XLOOKUP(Orders[[#This Row],[Customer ID]],customers!$A:$A,customers!$I:$I,,0)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20"/>
        <v>68.655000000000001</v>
      </c>
      <c r="N647" t="str">
        <f>IF(ISERROR(VLOOKUP(I647,coffee_types!$A$1:$B$5,2,FALSE)),"",VLOOKUP(I647,coffee_types!$A$1:$B$5,2,FALSE))</f>
        <v>Arabica</v>
      </c>
      <c r="O647" t="str">
        <f t="shared" si="21"/>
        <v>Dark</v>
      </c>
      <c r="P647" t="str">
        <f>_xlfn.XLOOKUP(Orders[[#This Row],[Customer ID]],customers!$A:$A,customers!$I:$I,,0)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20"/>
        <v>9.9499999999999993</v>
      </c>
      <c r="N648" t="str">
        <f>IF(ISERROR(VLOOKUP(I648,coffee_types!$A$1:$B$5,2,FALSE)),"",VLOOKUP(I648,coffee_types!$A$1:$B$5,2,FALSE))</f>
        <v>Arabica</v>
      </c>
      <c r="O648" t="str">
        <f t="shared" si="21"/>
        <v>Dark</v>
      </c>
      <c r="P648" t="str">
        <f>_xlfn.XLOOKUP(Orders[[#This Row],[Customer ID]],customers!$A:$A,customers!$I:$I,,0)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20"/>
        <v>28.53</v>
      </c>
      <c r="N649" t="str">
        <f>IF(ISERROR(VLOOKUP(I649,coffee_types!$A$1:$B$5,2,FALSE)),"",VLOOKUP(I649,coffee_types!$A$1:$B$5,2,FALSE))</f>
        <v>Liberica</v>
      </c>
      <c r="O649" t="str">
        <f t="shared" si="21"/>
        <v>Light</v>
      </c>
      <c r="P649" t="str">
        <f>_xlfn.XLOOKUP(Orders[[#This Row],[Customer ID]],customers!$A:$A,customers!$I:$I,,0)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20"/>
        <v>16.11</v>
      </c>
      <c r="N650" t="str">
        <f>IF(ISERROR(VLOOKUP(I650,coffee_types!$A$1:$B$5,2,FALSE)),"",VLOOKUP(I650,coffee_types!$A$1:$B$5,2,FALSE))</f>
        <v>Robusta</v>
      </c>
      <c r="O650" t="str">
        <f t="shared" si="21"/>
        <v>Dark</v>
      </c>
      <c r="P650" t="str">
        <f>_xlfn.XLOOKUP(Orders[[#This Row],[Customer ID]],customers!$A:$A,customers!$I:$I,,0)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20"/>
        <v>95.1</v>
      </c>
      <c r="N651" t="str">
        <f>IF(ISERROR(VLOOKUP(I651,coffee_types!$A$1:$B$5,2,FALSE)),"",VLOOKUP(I651,coffee_types!$A$1:$B$5,2,FALSE))</f>
        <v>Liberica</v>
      </c>
      <c r="O651" t="str">
        <f t="shared" si="21"/>
        <v>Light</v>
      </c>
      <c r="P651" t="str">
        <f>_xlfn.XLOOKUP(Orders[[#This Row],[Customer ID]],customers!$A:$A,customers!$I:$I,,0)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20"/>
        <v>5.3699999999999992</v>
      </c>
      <c r="N652" t="str">
        <f>IF(ISERROR(VLOOKUP(I652,coffee_types!$A$1:$B$5,2,FALSE)),"",VLOOKUP(I652,coffee_types!$A$1:$B$5,2,FALSE))</f>
        <v>Robusta</v>
      </c>
      <c r="O652" t="str">
        <f t="shared" si="21"/>
        <v>Dark</v>
      </c>
      <c r="P652" t="str">
        <f>_xlfn.XLOOKUP(Orders[[#This Row],[Customer ID]],customers!$A:$A,customers!$I:$I,,0)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20"/>
        <v>47.8</v>
      </c>
      <c r="N653" t="str">
        <f>IF(ISERROR(VLOOKUP(I653,coffee_types!$A$1:$B$5,2,FALSE)),"",VLOOKUP(I653,coffee_types!$A$1:$B$5,2,FALSE))</f>
        <v>Robusta</v>
      </c>
      <c r="O653" t="str">
        <f t="shared" si="21"/>
        <v>Light</v>
      </c>
      <c r="P653" t="str">
        <f>_xlfn.XLOOKUP(Orders[[#This Row],[Customer ID]],customers!$A:$A,customers!$I:$I,,0)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20"/>
        <v>63.4</v>
      </c>
      <c r="N654" t="str">
        <f>IF(ISERROR(VLOOKUP(I654,coffee_types!$A$1:$B$5,2,FALSE)),"",VLOOKUP(I654,coffee_types!$A$1:$B$5,2,FALSE))</f>
        <v>Liberica</v>
      </c>
      <c r="O654" t="str">
        <f t="shared" si="21"/>
        <v>Light</v>
      </c>
      <c r="P654" t="str">
        <f>_xlfn.XLOOKUP(Orders[[#This Row],[Customer ID]],customers!$A:$A,customers!$I:$I,,0)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20"/>
        <v>103.49999999999999</v>
      </c>
      <c r="N655" t="str">
        <f>IF(ISERROR(VLOOKUP(I655,coffee_types!$A$1:$B$5,2,FALSE)),"",VLOOKUP(I655,coffee_types!$A$1:$B$5,2,FALSE))</f>
        <v>Arabica</v>
      </c>
      <c r="O655" t="str">
        <f t="shared" si="21"/>
        <v>Medium</v>
      </c>
      <c r="P655" t="str">
        <f>_xlfn.XLOOKUP(Orders[[#This Row],[Customer ID]],customers!$A:$A,customers!$I:$I,,0)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20"/>
        <v>68.655000000000001</v>
      </c>
      <c r="N656" t="str">
        <f>IF(ISERROR(VLOOKUP(I656,coffee_types!$A$1:$B$5,2,FALSE)),"",VLOOKUP(I656,coffee_types!$A$1:$B$5,2,FALSE))</f>
        <v>Arabica</v>
      </c>
      <c r="O656" t="str">
        <f t="shared" si="21"/>
        <v>Dark</v>
      </c>
      <c r="P656" t="str">
        <f>_xlfn.XLOOKUP(Orders[[#This Row],[Customer ID]],customers!$A:$A,customers!$I:$I,,0)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20"/>
        <v>45.769999999999996</v>
      </c>
      <c r="N657" t="str">
        <f>IF(ISERROR(VLOOKUP(I657,coffee_types!$A$1:$B$5,2,FALSE)),"",VLOOKUP(I657,coffee_types!$A$1:$B$5,2,FALSE))</f>
        <v>Robusta</v>
      </c>
      <c r="O657" t="str">
        <f t="shared" si="21"/>
        <v>Medium</v>
      </c>
      <c r="P657" t="str">
        <f>_xlfn.XLOOKUP(Orders[[#This Row],[Customer ID]],customers!$A:$A,customers!$I:$I,,0)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20"/>
        <v>51.8</v>
      </c>
      <c r="N658" t="str">
        <f>IF(ISERROR(VLOOKUP(I658,coffee_types!$A$1:$B$5,2,FALSE)),"",VLOOKUP(I658,coffee_types!$A$1:$B$5,2,FALSE))</f>
        <v>Liberica</v>
      </c>
      <c r="O658" t="str">
        <f t="shared" si="21"/>
        <v>Dark</v>
      </c>
      <c r="P658" t="str">
        <f>_xlfn.XLOOKUP(Orders[[#This Row],[Customer ID]],customers!$A:$A,customers!$I:$I,,0)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20"/>
        <v>13.5</v>
      </c>
      <c r="N659" t="str">
        <f>IF(ISERROR(VLOOKUP(I659,coffee_types!$A$1:$B$5,2,FALSE)),"",VLOOKUP(I659,coffee_types!$A$1:$B$5,2,FALSE))</f>
        <v>Arabica</v>
      </c>
      <c r="O659" t="str">
        <f t="shared" si="21"/>
        <v>Medium</v>
      </c>
      <c r="P659" t="str">
        <f>_xlfn.XLOOKUP(Orders[[#This Row],[Customer ID]],customers!$A:$A,customers!$I:$I,,0)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20"/>
        <v>24.75</v>
      </c>
      <c r="N660" t="str">
        <f>IF(ISERROR(VLOOKUP(I660,coffee_types!$A$1:$B$5,2,FALSE)),"",VLOOKUP(I660,coffee_types!$A$1:$B$5,2,FALSE))</f>
        <v>Excelsa</v>
      </c>
      <c r="O660" t="str">
        <f t="shared" si="21"/>
        <v>Medium</v>
      </c>
      <c r="P660" t="str">
        <f>_xlfn.XLOOKUP(Orders[[#This Row],[Customer ID]],customers!$A:$A,customers!$I:$I,,0)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20"/>
        <v>45.769999999999996</v>
      </c>
      <c r="N661" t="str">
        <f>IF(ISERROR(VLOOKUP(I661,coffee_types!$A$1:$B$5,2,FALSE)),"",VLOOKUP(I661,coffee_types!$A$1:$B$5,2,FALSE))</f>
        <v>Arabica</v>
      </c>
      <c r="O661" t="str">
        <f t="shared" si="21"/>
        <v>Dark</v>
      </c>
      <c r="P661" t="str">
        <f>_xlfn.XLOOKUP(Orders[[#This Row],[Customer ID]],customers!$A:$A,customers!$I:$I,,0)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20"/>
        <v>53.46</v>
      </c>
      <c r="N662" t="str">
        <f>IF(ISERROR(VLOOKUP(I662,coffee_types!$A$1:$B$5,2,FALSE)),"",VLOOKUP(I662,coffee_types!$A$1:$B$5,2,FALSE))</f>
        <v>Excelsa</v>
      </c>
      <c r="O662" t="str">
        <f t="shared" si="21"/>
        <v>Light</v>
      </c>
      <c r="P662" t="str">
        <f>_xlfn.XLOOKUP(Orders[[#This Row],[Customer ID]],customers!$A:$A,customers!$I:$I,,0)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20"/>
        <v>20.25</v>
      </c>
      <c r="N663" t="str">
        <f>IF(ISERROR(VLOOKUP(I663,coffee_types!$A$1:$B$5,2,FALSE)),"",VLOOKUP(I663,coffee_types!$A$1:$B$5,2,FALSE))</f>
        <v>Arabica</v>
      </c>
      <c r="O663" t="str">
        <f t="shared" si="21"/>
        <v>Medium</v>
      </c>
      <c r="P663" t="str">
        <f>_xlfn.XLOOKUP(Orders[[#This Row],[Customer ID]],customers!$A:$A,customers!$I:$I,,0)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20"/>
        <v>148.92499999999998</v>
      </c>
      <c r="N664" t="str">
        <f>IF(ISERROR(VLOOKUP(I664,coffee_types!$A$1:$B$5,2,FALSE)),"",VLOOKUP(I664,coffee_types!$A$1:$B$5,2,FALSE))</f>
        <v>Liberica</v>
      </c>
      <c r="O664" t="str">
        <f t="shared" si="21"/>
        <v>Dark</v>
      </c>
      <c r="P664" t="str">
        <f>_xlfn.XLOOKUP(Orders[[#This Row],[Customer ID]],customers!$A:$A,customers!$I:$I,,0)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20"/>
        <v>67.5</v>
      </c>
      <c r="N665" t="str">
        <f>IF(ISERROR(VLOOKUP(I665,coffee_types!$A$1:$B$5,2,FALSE)),"",VLOOKUP(I665,coffee_types!$A$1:$B$5,2,FALSE))</f>
        <v>Arabica</v>
      </c>
      <c r="O665" t="str">
        <f t="shared" si="21"/>
        <v>Medium</v>
      </c>
      <c r="P665" t="str">
        <f>_xlfn.XLOOKUP(Orders[[#This Row],[Customer ID]],customers!$A:$A,customers!$I:$I,,0)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20"/>
        <v>72.900000000000006</v>
      </c>
      <c r="N666" t="str">
        <f>IF(ISERROR(VLOOKUP(I666,coffee_types!$A$1:$B$5,2,FALSE)),"",VLOOKUP(I666,coffee_types!$A$1:$B$5,2,FALSE))</f>
        <v>Excelsa</v>
      </c>
      <c r="O666" t="str">
        <f t="shared" si="21"/>
        <v>Dark</v>
      </c>
      <c r="P666" t="str">
        <f>_xlfn.XLOOKUP(Orders[[#This Row],[Customer ID]],customers!$A:$A,customers!$I:$I,,0)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20"/>
        <v>7.77</v>
      </c>
      <c r="N667" t="str">
        <f>IF(ISERROR(VLOOKUP(I667,coffee_types!$A$1:$B$5,2,FALSE)),"",VLOOKUP(I667,coffee_types!$A$1:$B$5,2,FALSE))</f>
        <v>Liberica</v>
      </c>
      <c r="O667" t="str">
        <f t="shared" si="21"/>
        <v>Dark</v>
      </c>
      <c r="P667" t="str">
        <f>_xlfn.XLOOKUP(Orders[[#This Row],[Customer ID]],customers!$A:$A,customers!$I:$I,,0)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20"/>
        <v>91.539999999999992</v>
      </c>
      <c r="N668" t="str">
        <f>IF(ISERROR(VLOOKUP(I668,coffee_types!$A$1:$B$5,2,FALSE)),"",VLOOKUP(I668,coffee_types!$A$1:$B$5,2,FALSE))</f>
        <v>Arabica</v>
      </c>
      <c r="O668" t="str">
        <f t="shared" si="21"/>
        <v>Dark</v>
      </c>
      <c r="P668" t="str">
        <f>_xlfn.XLOOKUP(Orders[[#This Row],[Customer ID]],customers!$A:$A,customers!$I:$I,,0)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20"/>
        <v>59.699999999999996</v>
      </c>
      <c r="N669" t="str">
        <f>IF(ISERROR(VLOOKUP(I669,coffee_types!$A$1:$B$5,2,FALSE)),"",VLOOKUP(I669,coffee_types!$A$1:$B$5,2,FALSE))</f>
        <v>Arabica</v>
      </c>
      <c r="O669" t="str">
        <f t="shared" si="21"/>
        <v>Dark</v>
      </c>
      <c r="P669" t="str">
        <f>_xlfn.XLOOKUP(Orders[[#This Row],[Customer ID]],customers!$A:$A,customers!$I:$I,,0)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20"/>
        <v>137.42499999999998</v>
      </c>
      <c r="N670" t="str">
        <f>IF(ISERROR(VLOOKUP(I670,coffee_types!$A$1:$B$5,2,FALSE)),"",VLOOKUP(I670,coffee_types!$A$1:$B$5,2,FALSE))</f>
        <v>Robusta</v>
      </c>
      <c r="O670" t="str">
        <f t="shared" si="21"/>
        <v>Light</v>
      </c>
      <c r="P670" t="str">
        <f>_xlfn.XLOOKUP(Orders[[#This Row],[Customer ID]],customers!$A:$A,customers!$I:$I,,0)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20"/>
        <v>66.929999999999993</v>
      </c>
      <c r="N671" t="str">
        <f>IF(ISERROR(VLOOKUP(I671,coffee_types!$A$1:$B$5,2,FALSE)),"",VLOOKUP(I671,coffee_types!$A$1:$B$5,2,FALSE))</f>
        <v>Liberica</v>
      </c>
      <c r="O671" t="str">
        <f t="shared" si="21"/>
        <v>Medium</v>
      </c>
      <c r="P671" t="str">
        <f>_xlfn.XLOOKUP(Orders[[#This Row],[Customer ID]],customers!$A:$A,customers!$I:$I,,0)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20"/>
        <v>13.095000000000001</v>
      </c>
      <c r="N672" t="str">
        <f>IF(ISERROR(VLOOKUP(I672,coffee_types!$A$1:$B$5,2,FALSE)),"",VLOOKUP(I672,coffee_types!$A$1:$B$5,2,FALSE))</f>
        <v>Liberica</v>
      </c>
      <c r="O672" t="str">
        <f t="shared" si="21"/>
        <v>Medium</v>
      </c>
      <c r="P672" t="str">
        <f>_xlfn.XLOOKUP(Orders[[#This Row],[Customer ID]],customers!$A:$A,customers!$I:$I,,0)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20"/>
        <v>59.75</v>
      </c>
      <c r="N673" t="str">
        <f>IF(ISERROR(VLOOKUP(I673,coffee_types!$A$1:$B$5,2,FALSE)),"",VLOOKUP(I673,coffee_types!$A$1:$B$5,2,FALSE))</f>
        <v>Robusta</v>
      </c>
      <c r="O673" t="str">
        <f t="shared" si="21"/>
        <v>Light</v>
      </c>
      <c r="P673" t="str">
        <f>_xlfn.XLOOKUP(Orders[[#This Row],[Customer ID]],customers!$A:$A,customers!$I:$I,,0)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20"/>
        <v>43.650000000000006</v>
      </c>
      <c r="N674" t="str">
        <f>IF(ISERROR(VLOOKUP(I674,coffee_types!$A$1:$B$5,2,FALSE)),"",VLOOKUP(I674,coffee_types!$A$1:$B$5,2,FALSE))</f>
        <v>Liberica</v>
      </c>
      <c r="O674" t="str">
        <f t="shared" si="21"/>
        <v>Medium</v>
      </c>
      <c r="P674" t="str">
        <f>_xlfn.XLOOKUP(Orders[[#This Row],[Customer ID]],customers!$A:$A,customers!$I:$I,,0)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20"/>
        <v>82.5</v>
      </c>
      <c r="N675" t="str">
        <f>IF(ISERROR(VLOOKUP(I675,coffee_types!$A$1:$B$5,2,FALSE)),"",VLOOKUP(I675,coffee_types!$A$1:$B$5,2,FALSE))</f>
        <v>Excelsa</v>
      </c>
      <c r="O675" t="str">
        <f t="shared" si="21"/>
        <v>Medium</v>
      </c>
      <c r="P675" t="str">
        <f>_xlfn.XLOOKUP(Orders[[#This Row],[Customer ID]],customers!$A:$A,customers!$I:$I,,0)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20"/>
        <v>178.70999999999998</v>
      </c>
      <c r="N676" t="str">
        <f>IF(ISERROR(VLOOKUP(I676,coffee_types!$A$1:$B$5,2,FALSE)),"",VLOOKUP(I676,coffee_types!$A$1:$B$5,2,FALSE))</f>
        <v>Arabica</v>
      </c>
      <c r="O676" t="str">
        <f t="shared" si="21"/>
        <v>Light</v>
      </c>
      <c r="P676" t="str">
        <f>_xlfn.XLOOKUP(Orders[[#This Row],[Customer ID]],customers!$A:$A,customers!$I:$I,,0)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20"/>
        <v>119.13999999999999</v>
      </c>
      <c r="N677" t="str">
        <f>IF(ISERROR(VLOOKUP(I677,coffee_types!$A$1:$B$5,2,FALSE)),"",VLOOKUP(I677,coffee_types!$A$1:$B$5,2,FALSE))</f>
        <v>Liberica</v>
      </c>
      <c r="O677" t="str">
        <f t="shared" si="21"/>
        <v>Dark</v>
      </c>
      <c r="P677" t="str">
        <f>_xlfn.XLOOKUP(Orders[[#This Row],[Customer ID]],customers!$A:$A,customers!$I:$I,,0)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20"/>
        <v>47.55</v>
      </c>
      <c r="N678" t="str">
        <f>IF(ISERROR(VLOOKUP(I678,coffee_types!$A$1:$B$5,2,FALSE)),"",VLOOKUP(I678,coffee_types!$A$1:$B$5,2,FALSE))</f>
        <v>Liberica</v>
      </c>
      <c r="O678" t="str">
        <f t="shared" si="21"/>
        <v>Light</v>
      </c>
      <c r="P678" t="str">
        <f>_xlfn.XLOOKUP(Orders[[#This Row],[Customer ID]],customers!$A:$A,customers!$I:$I,,0)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20"/>
        <v>43.650000000000006</v>
      </c>
      <c r="N679" t="str">
        <f>IF(ISERROR(VLOOKUP(I679,coffee_types!$A$1:$B$5,2,FALSE)),"",VLOOKUP(I679,coffee_types!$A$1:$B$5,2,FALSE))</f>
        <v>Liberica</v>
      </c>
      <c r="O679" t="str">
        <f t="shared" si="21"/>
        <v>Medium</v>
      </c>
      <c r="P679" t="str">
        <f>_xlfn.XLOOKUP(Orders[[#This Row],[Customer ID]],customers!$A:$A,customers!$I:$I,,0)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20"/>
        <v>178.70999999999998</v>
      </c>
      <c r="N680" t="str">
        <f>IF(ISERROR(VLOOKUP(I680,coffee_types!$A$1:$B$5,2,FALSE)),"",VLOOKUP(I680,coffee_types!$A$1:$B$5,2,FALSE))</f>
        <v>Arabica</v>
      </c>
      <c r="O680" t="str">
        <f t="shared" si="21"/>
        <v>Light</v>
      </c>
      <c r="P680" t="str">
        <f>_xlfn.XLOOKUP(Orders[[#This Row],[Customer ID]],customers!$A:$A,customers!$I:$I,,0)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20"/>
        <v>27.484999999999996</v>
      </c>
      <c r="N681" t="str">
        <f>IF(ISERROR(VLOOKUP(I681,coffee_types!$A$1:$B$5,2,FALSE)),"",VLOOKUP(I681,coffee_types!$A$1:$B$5,2,FALSE))</f>
        <v>Robusta</v>
      </c>
      <c r="O681" t="str">
        <f t="shared" si="21"/>
        <v>Light</v>
      </c>
      <c r="P681" t="str">
        <f>_xlfn.XLOOKUP(Orders[[#This Row],[Customer ID]],customers!$A:$A,customers!$I:$I,,0)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20"/>
        <v>56.25</v>
      </c>
      <c r="N682" t="str">
        <f>IF(ISERROR(VLOOKUP(I682,coffee_types!$A$1:$B$5,2,FALSE)),"",VLOOKUP(I682,coffee_types!$A$1:$B$5,2,FALSE))</f>
        <v>Arabica</v>
      </c>
      <c r="O682" t="str">
        <f t="shared" si="21"/>
        <v>Medium</v>
      </c>
      <c r="P682" t="str">
        <f>_xlfn.XLOOKUP(Orders[[#This Row],[Customer ID]],customers!$A:$A,customers!$I:$I,,0)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20"/>
        <v>9.51</v>
      </c>
      <c r="N683" t="str">
        <f>IF(ISERROR(VLOOKUP(I683,coffee_types!$A$1:$B$5,2,FALSE)),"",VLOOKUP(I683,coffee_types!$A$1:$B$5,2,FALSE))</f>
        <v>Liberica</v>
      </c>
      <c r="O683" t="str">
        <f t="shared" si="21"/>
        <v>Light</v>
      </c>
      <c r="P683" t="str">
        <f>_xlfn.XLOOKUP(Orders[[#This Row],[Customer ID]],customers!$A:$A,customers!$I:$I,,0)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20"/>
        <v>8.25</v>
      </c>
      <c r="N684" t="str">
        <f>IF(ISERROR(VLOOKUP(I684,coffee_types!$A$1:$B$5,2,FALSE)),"",VLOOKUP(I684,coffee_types!$A$1:$B$5,2,FALSE))</f>
        <v>Excelsa</v>
      </c>
      <c r="O684" t="str">
        <f t="shared" si="21"/>
        <v>Medium</v>
      </c>
      <c r="P684" t="str">
        <f>_xlfn.XLOOKUP(Orders[[#This Row],[Customer ID]],customers!$A:$A,customers!$I:$I,,0)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20"/>
        <v>46.62</v>
      </c>
      <c r="N685" t="str">
        <f>IF(ISERROR(VLOOKUP(I685,coffee_types!$A$1:$B$5,2,FALSE)),"",VLOOKUP(I685,coffee_types!$A$1:$B$5,2,FALSE))</f>
        <v>Liberica</v>
      </c>
      <c r="O685" t="str">
        <f t="shared" si="21"/>
        <v>Dark</v>
      </c>
      <c r="P685" t="str">
        <f>_xlfn.XLOOKUP(Orders[[#This Row],[Customer ID]],customers!$A:$A,customers!$I:$I,,0)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20"/>
        <v>71.699999999999989</v>
      </c>
      <c r="N686" t="str">
        <f>IF(ISERROR(VLOOKUP(I686,coffee_types!$A$1:$B$5,2,FALSE)),"",VLOOKUP(I686,coffee_types!$A$1:$B$5,2,FALSE))</f>
        <v>Robusta</v>
      </c>
      <c r="O686" t="str">
        <f t="shared" si="21"/>
        <v>Light</v>
      </c>
      <c r="P686" t="str">
        <f>_xlfn.XLOOKUP(Orders[[#This Row],[Customer ID]],customers!$A:$A,customers!$I:$I,,0)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20"/>
        <v>72.91</v>
      </c>
      <c r="N687" t="str">
        <f>IF(ISERROR(VLOOKUP(I687,coffee_types!$A$1:$B$5,2,FALSE)),"",VLOOKUP(I687,coffee_types!$A$1:$B$5,2,FALSE))</f>
        <v>Liberica</v>
      </c>
      <c r="O687" t="str">
        <f t="shared" si="21"/>
        <v>Light</v>
      </c>
      <c r="P687" t="str">
        <f>_xlfn.XLOOKUP(Orders[[#This Row],[Customer ID]],customers!$A:$A,customers!$I:$I,,0)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20"/>
        <v>8.0549999999999997</v>
      </c>
      <c r="N688" t="str">
        <f>IF(ISERROR(VLOOKUP(I688,coffee_types!$A$1:$B$5,2,FALSE)),"",VLOOKUP(I688,coffee_types!$A$1:$B$5,2,FALSE))</f>
        <v>Robusta</v>
      </c>
      <c r="O688" t="str">
        <f t="shared" si="21"/>
        <v>Dark</v>
      </c>
      <c r="P688" t="str">
        <f>_xlfn.XLOOKUP(Orders[[#This Row],[Customer ID]],customers!$A:$A,customers!$I:$I,,0)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20"/>
        <v>16.5</v>
      </c>
      <c r="N689" t="str">
        <f>IF(ISERROR(VLOOKUP(I689,coffee_types!$A$1:$B$5,2,FALSE)),"",VLOOKUP(I689,coffee_types!$A$1:$B$5,2,FALSE))</f>
        <v>Excelsa</v>
      </c>
      <c r="O689" t="str">
        <f t="shared" si="21"/>
        <v>Medium</v>
      </c>
      <c r="P689" t="str">
        <f>_xlfn.XLOOKUP(Orders[[#This Row],[Customer ID]],customers!$A:$A,customers!$I:$I,,0)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20"/>
        <v>64.75</v>
      </c>
      <c r="N690" t="str">
        <f>IF(ISERROR(VLOOKUP(I690,coffee_types!$A$1:$B$5,2,FALSE)),"",VLOOKUP(I690,coffee_types!$A$1:$B$5,2,FALSE))</f>
        <v>Arabica</v>
      </c>
      <c r="O690" t="str">
        <f t="shared" si="21"/>
        <v>Light</v>
      </c>
      <c r="P690" t="str">
        <f>_xlfn.XLOOKUP(Orders[[#This Row],[Customer ID]],customers!$A:$A,customers!$I:$I,,0)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20"/>
        <v>33.75</v>
      </c>
      <c r="N691" t="str">
        <f>IF(ISERROR(VLOOKUP(I691,coffee_types!$A$1:$B$5,2,FALSE)),"",VLOOKUP(I691,coffee_types!$A$1:$B$5,2,FALSE))</f>
        <v>Arabica</v>
      </c>
      <c r="O691" t="str">
        <f t="shared" si="21"/>
        <v>Medium</v>
      </c>
      <c r="P691" t="str">
        <f>_xlfn.XLOOKUP(Orders[[#This Row],[Customer ID]],customers!$A:$A,customers!$I:$I,,0)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20"/>
        <v>178.70999999999998</v>
      </c>
      <c r="N692" t="str">
        <f>IF(ISERROR(VLOOKUP(I692,coffee_types!$A$1:$B$5,2,FALSE)),"",VLOOKUP(I692,coffee_types!$A$1:$B$5,2,FALSE))</f>
        <v>Liberica</v>
      </c>
      <c r="O692" t="str">
        <f t="shared" si="21"/>
        <v>Dark</v>
      </c>
      <c r="P692" t="str">
        <f>_xlfn.XLOOKUP(Orders[[#This Row],[Customer ID]],customers!$A:$A,customers!$I:$I,,0)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20"/>
        <v>22.5</v>
      </c>
      <c r="N693" t="str">
        <f>IF(ISERROR(VLOOKUP(I693,coffee_types!$A$1:$B$5,2,FALSE)),"",VLOOKUP(I693,coffee_types!$A$1:$B$5,2,FALSE))</f>
        <v>Arabica</v>
      </c>
      <c r="O693" t="str">
        <f t="shared" si="21"/>
        <v>Medium</v>
      </c>
      <c r="P693" t="str">
        <f>_xlfn.XLOOKUP(Orders[[#This Row],[Customer ID]],customers!$A:$A,customers!$I:$I,,0)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20"/>
        <v>12.95</v>
      </c>
      <c r="N694" t="str">
        <f>IF(ISERROR(VLOOKUP(I694,coffee_types!$A$1:$B$5,2,FALSE)),"",VLOOKUP(I694,coffee_types!$A$1:$B$5,2,FALSE))</f>
        <v>Liberica</v>
      </c>
      <c r="O694" t="str">
        <f t="shared" si="21"/>
        <v>Dark</v>
      </c>
      <c r="P694" t="str">
        <f>_xlfn.XLOOKUP(Orders[[#This Row],[Customer ID]],customers!$A:$A,customers!$I:$I,,0)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20"/>
        <v>51.749999999999993</v>
      </c>
      <c r="N695" t="str">
        <f>IF(ISERROR(VLOOKUP(I695,coffee_types!$A$1:$B$5,2,FALSE)),"",VLOOKUP(I695,coffee_types!$A$1:$B$5,2,FALSE))</f>
        <v>Arabica</v>
      </c>
      <c r="O695" t="str">
        <f t="shared" si="21"/>
        <v>Medium</v>
      </c>
      <c r="P695" t="str">
        <f>_xlfn.XLOOKUP(Orders[[#This Row],[Customer ID]],customers!$A:$A,customers!$I:$I,,0)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20"/>
        <v>36.450000000000003</v>
      </c>
      <c r="N696" t="str">
        <f>IF(ISERROR(VLOOKUP(I696,coffee_types!$A$1:$B$5,2,FALSE)),"",VLOOKUP(I696,coffee_types!$A$1:$B$5,2,FALSE))</f>
        <v>Excelsa</v>
      </c>
      <c r="O696" t="str">
        <f t="shared" si="21"/>
        <v>Dark</v>
      </c>
      <c r="P696" t="str">
        <f>_xlfn.XLOOKUP(Orders[[#This Row],[Customer ID]],customers!$A:$A,customers!$I:$I,,0)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20"/>
        <v>182.27499999999998</v>
      </c>
      <c r="N697" t="str">
        <f>IF(ISERROR(VLOOKUP(I697,coffee_types!$A$1:$B$5,2,FALSE)),"",VLOOKUP(I697,coffee_types!$A$1:$B$5,2,FALSE))</f>
        <v>Liberica</v>
      </c>
      <c r="O697" t="str">
        <f t="shared" si="21"/>
        <v>Light</v>
      </c>
      <c r="P697" t="str">
        <f>_xlfn.XLOOKUP(Orders[[#This Row],[Customer ID]],customers!$A:$A,customers!$I:$I,,0)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20"/>
        <v>31.08</v>
      </c>
      <c r="N698" t="str">
        <f>IF(ISERROR(VLOOKUP(I698,coffee_types!$A$1:$B$5,2,FALSE)),"",VLOOKUP(I698,coffee_types!$A$1:$B$5,2,FALSE))</f>
        <v>Liberica</v>
      </c>
      <c r="O698" t="str">
        <f t="shared" si="21"/>
        <v>Dark</v>
      </c>
      <c r="P698" t="str">
        <f>_xlfn.XLOOKUP(Orders[[#This Row],[Customer ID]],customers!$A:$A,customers!$I:$I,,0)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_xlfn.XLOOKUP(C699,customers!$A$1:$A$1001,customers!$G$1:$G$1001,,0)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20"/>
        <v>20.25</v>
      </c>
      <c r="N699" t="str">
        <f>IF(ISERROR(VLOOKUP(I699,coffee_types!$A$1:$B$5,2,FALSE)),"",VLOOKUP(I699,coffee_types!$A$1:$B$5,2,FALSE))</f>
        <v>Arabica</v>
      </c>
      <c r="O699" t="str">
        <f t="shared" si="21"/>
        <v>Medium</v>
      </c>
      <c r="P699" t="str">
        <f>_xlfn.XLOOKUP(Orders[[#This Row],[Customer ID]],customers!$A:$A,customers!$I:$I,,0)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20"/>
        <v>25.9</v>
      </c>
      <c r="N700" t="str">
        <f>IF(ISERROR(VLOOKUP(I700,coffee_types!$A$1:$B$5,2,FALSE)),"",VLOOKUP(I700,coffee_types!$A$1:$B$5,2,FALSE))</f>
        <v>Liberica</v>
      </c>
      <c r="O700" t="str">
        <f t="shared" si="21"/>
        <v>Dark</v>
      </c>
      <c r="P700" t="str">
        <f>_xlfn.XLOOKUP(Orders[[#This Row],[Customer ID]],customers!$A:$A,customers!$I:$I,,0)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20"/>
        <v>23.88</v>
      </c>
      <c r="N701" t="str">
        <f>IF(ISERROR(VLOOKUP(I701,coffee_types!$A$1:$B$5,2,FALSE)),"",VLOOKUP(I701,coffee_types!$A$1:$B$5,2,FALSE))</f>
        <v>Arabica</v>
      </c>
      <c r="O701" t="str">
        <f t="shared" si="21"/>
        <v>Dark</v>
      </c>
      <c r="P701" t="str">
        <f>_xlfn.XLOOKUP(Orders[[#This Row],[Customer ID]],customers!$A:$A,customers!$I:$I,,0)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20"/>
        <v>19.02</v>
      </c>
      <c r="N702" t="str">
        <f>IF(ISERROR(VLOOKUP(I702,coffee_types!$A$1:$B$5,2,FALSE)),"",VLOOKUP(I702,coffee_types!$A$1:$B$5,2,FALSE))</f>
        <v>Liberica</v>
      </c>
      <c r="O702" t="str">
        <f t="shared" si="21"/>
        <v>Light</v>
      </c>
      <c r="P702" t="str">
        <f>_xlfn.XLOOKUP(Orders[[#This Row],[Customer ID]],customers!$A:$A,customers!$I:$I,,0)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20"/>
        <v>29.849999999999998</v>
      </c>
      <c r="N703" t="str">
        <f>IF(ISERROR(VLOOKUP(I703,coffee_types!$A$1:$B$5,2,FALSE)),"",VLOOKUP(I703,coffee_types!$A$1:$B$5,2,FALSE))</f>
        <v>Arabica</v>
      </c>
      <c r="O703" t="str">
        <f t="shared" si="21"/>
        <v>Dark</v>
      </c>
      <c r="P703" t="str">
        <f>_xlfn.XLOOKUP(Orders[[#This Row],[Customer ID]],customers!$A:$A,customers!$I:$I,,0)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20"/>
        <v>7.77</v>
      </c>
      <c r="N704" t="str">
        <f>IF(ISERROR(VLOOKUP(I704,coffee_types!$A$1:$B$5,2,FALSE)),"",VLOOKUP(I704,coffee_types!$A$1:$B$5,2,FALSE))</f>
        <v>Arabica</v>
      </c>
      <c r="O704" t="str">
        <f t="shared" si="21"/>
        <v>Light</v>
      </c>
      <c r="P704" t="str">
        <f>_xlfn.XLOOKUP(Orders[[#This Row],[Customer ID]],customers!$A:$A,customers!$I:$I,,0)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_xlfn.XLOOKUP(C705,customers!$A$1:$A$1001,customers!$G$1:$G$1001,,0)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20"/>
        <v>119.13999999999999</v>
      </c>
      <c r="N705" t="str">
        <f>IF(ISERROR(VLOOKUP(I705,coffee_types!$A$1:$B$5,2,FALSE)),"",VLOOKUP(I705,coffee_types!$A$1:$B$5,2,FALSE))</f>
        <v>Liberica</v>
      </c>
      <c r="O705" t="str">
        <f t="shared" si="21"/>
        <v>Dark</v>
      </c>
      <c r="P705" t="str">
        <f>_xlfn.XLOOKUP(Orders[[#This Row],[Customer ID]],customers!$A:$A,customers!$I:$I,,0)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20"/>
        <v>21.87</v>
      </c>
      <c r="N706" t="str">
        <f>IF(ISERROR(VLOOKUP(I706,coffee_types!$A$1:$B$5,2,FALSE)),"",VLOOKUP(I706,coffee_types!$A$1:$B$5,2,FALSE))</f>
        <v>Excelsa</v>
      </c>
      <c r="O706" t="str">
        <f t="shared" si="21"/>
        <v>Dark</v>
      </c>
      <c r="P706" t="str">
        <f>_xlfn.XLOOKUP(Orders[[#This Row],[Customer ID]],customers!$A:$A,customers!$I:$I,,0)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22">L707*E707</f>
        <v>17.82</v>
      </c>
      <c r="N707" t="str">
        <f>IF(ISERROR(VLOOKUP(I707,coffee_types!$A$1:$B$5,2,FALSE)),"",VLOOKUP(I707,coffee_types!$A$1:$B$5,2,FALSE))</f>
        <v>Excelsa</v>
      </c>
      <c r="O707" t="str">
        <f t="shared" ref="O707:O770" si="23">IF(J707="M", "Medium", IF(J707="L", "Light",IF(J707="D","Dark","")))</f>
        <v>Light</v>
      </c>
      <c r="P707" t="str">
        <f>_xlfn.XLOOKUP(Orders[[#This Row],[Customer ID]],customers!$A:$A,customers!$I:$I,,0)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22"/>
        <v>12.375</v>
      </c>
      <c r="N708" t="str">
        <f>IF(ISERROR(VLOOKUP(I708,coffee_types!$A$1:$B$5,2,FALSE)),"",VLOOKUP(I708,coffee_types!$A$1:$B$5,2,FALSE))</f>
        <v>Excelsa</v>
      </c>
      <c r="O708" t="str">
        <f t="shared" si="23"/>
        <v>Medium</v>
      </c>
      <c r="P708" t="str">
        <f>_xlfn.XLOOKUP(Orders[[#This Row],[Customer ID]],customers!$A:$A,customers!$I:$I,,0)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_xlfn.XLOOKUP(C709,customers!$A$1:$A$1001,customers!$G$1:$G$1001,,0)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22"/>
        <v>25.9</v>
      </c>
      <c r="N709" t="str">
        <f>IF(ISERROR(VLOOKUP(I709,coffee_types!$A$1:$B$5,2,FALSE)),"",VLOOKUP(I709,coffee_types!$A$1:$B$5,2,FALSE))</f>
        <v>Liberica</v>
      </c>
      <c r="O709" t="str">
        <f t="shared" si="23"/>
        <v>Dark</v>
      </c>
      <c r="P709" t="str">
        <f>_xlfn.XLOOKUP(Orders[[#This Row],[Customer ID]],customers!$A:$A,customers!$I:$I,,0)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22"/>
        <v>13.5</v>
      </c>
      <c r="N710" t="str">
        <f>IF(ISERROR(VLOOKUP(I710,coffee_types!$A$1:$B$5,2,FALSE)),"",VLOOKUP(I710,coffee_types!$A$1:$B$5,2,FALSE))</f>
        <v>Arabica</v>
      </c>
      <c r="O710" t="str">
        <f t="shared" si="23"/>
        <v>Medium</v>
      </c>
      <c r="P710" t="str">
        <f>_xlfn.XLOOKUP(Orders[[#This Row],[Customer ID]],customers!$A:$A,customers!$I:$I,,0)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22"/>
        <v>17.82</v>
      </c>
      <c r="N711" t="str">
        <f>IF(ISERROR(VLOOKUP(I711,coffee_types!$A$1:$B$5,2,FALSE)),"",VLOOKUP(I711,coffee_types!$A$1:$B$5,2,FALSE))</f>
        <v>Excelsa</v>
      </c>
      <c r="O711" t="str">
        <f t="shared" si="23"/>
        <v>Light</v>
      </c>
      <c r="P711" t="str">
        <f>_xlfn.XLOOKUP(Orders[[#This Row],[Customer ID]],customers!$A:$A,customers!$I:$I,,0)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22"/>
        <v>24.75</v>
      </c>
      <c r="N712" t="str">
        <f>IF(ISERROR(VLOOKUP(I712,coffee_types!$A$1:$B$5,2,FALSE)),"",VLOOKUP(I712,coffee_types!$A$1:$B$5,2,FALSE))</f>
        <v>Excelsa</v>
      </c>
      <c r="O712" t="str">
        <f t="shared" si="23"/>
        <v>Medium</v>
      </c>
      <c r="P712" t="str">
        <f>_xlfn.XLOOKUP(Orders[[#This Row],[Customer ID]],customers!$A:$A,customers!$I:$I,,0)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22"/>
        <v>17.91</v>
      </c>
      <c r="N713" t="str">
        <f>IF(ISERROR(VLOOKUP(I713,coffee_types!$A$1:$B$5,2,FALSE)),"",VLOOKUP(I713,coffee_types!$A$1:$B$5,2,FALSE))</f>
        <v>Robusta</v>
      </c>
      <c r="O713" t="str">
        <f t="shared" si="23"/>
        <v>Medium</v>
      </c>
      <c r="P713" t="str">
        <f>_xlfn.XLOOKUP(Orders[[#This Row],[Customer ID]],customers!$A:$A,customers!$I:$I,,0)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22"/>
        <v>16.5</v>
      </c>
      <c r="N714" t="str">
        <f>IF(ISERROR(VLOOKUP(I714,coffee_types!$A$1:$B$5,2,FALSE)),"",VLOOKUP(I714,coffee_types!$A$1:$B$5,2,FALSE))</f>
        <v>Excelsa</v>
      </c>
      <c r="O714" t="str">
        <f t="shared" si="23"/>
        <v>Medium</v>
      </c>
      <c r="P714" t="str">
        <f>_xlfn.XLOOKUP(Orders[[#This Row],[Customer ID]],customers!$A:$A,customers!$I:$I,,0)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22"/>
        <v>2.9849999999999999</v>
      </c>
      <c r="N715" t="str">
        <f>IF(ISERROR(VLOOKUP(I715,coffee_types!$A$1:$B$5,2,FALSE)),"",VLOOKUP(I715,coffee_types!$A$1:$B$5,2,FALSE))</f>
        <v>Robusta</v>
      </c>
      <c r="O715" t="str">
        <f t="shared" si="23"/>
        <v>Medium</v>
      </c>
      <c r="P715" t="str">
        <f>_xlfn.XLOOKUP(Orders[[#This Row],[Customer ID]],customers!$A:$A,customers!$I:$I,,0)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22"/>
        <v>14.58</v>
      </c>
      <c r="N716" t="str">
        <f>IF(ISERROR(VLOOKUP(I716,coffee_types!$A$1:$B$5,2,FALSE)),"",VLOOKUP(I716,coffee_types!$A$1:$B$5,2,FALSE))</f>
        <v>Excelsa</v>
      </c>
      <c r="O716" t="str">
        <f t="shared" si="23"/>
        <v>Dark</v>
      </c>
      <c r="P716" t="str">
        <f>_xlfn.XLOOKUP(Orders[[#This Row],[Customer ID]],customers!$A:$A,customers!$I:$I,,0)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22"/>
        <v>89.1</v>
      </c>
      <c r="N717" t="str">
        <f>IF(ISERROR(VLOOKUP(I717,coffee_types!$A$1:$B$5,2,FALSE)),"",VLOOKUP(I717,coffee_types!$A$1:$B$5,2,FALSE))</f>
        <v>Excelsa</v>
      </c>
      <c r="O717" t="str">
        <f t="shared" si="23"/>
        <v>Light</v>
      </c>
      <c r="P717" t="str">
        <f>_xlfn.XLOOKUP(Orders[[#This Row],[Customer ID]],customers!$A:$A,customers!$I:$I,,0)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22"/>
        <v>35.849999999999994</v>
      </c>
      <c r="N718" t="str">
        <f>IF(ISERROR(VLOOKUP(I718,coffee_types!$A$1:$B$5,2,FALSE)),"",VLOOKUP(I718,coffee_types!$A$1:$B$5,2,FALSE))</f>
        <v>Robusta</v>
      </c>
      <c r="O718" t="str">
        <f t="shared" si="23"/>
        <v>Light</v>
      </c>
      <c r="P718" t="str">
        <f>_xlfn.XLOOKUP(Orders[[#This Row],[Customer ID]],customers!$A:$A,customers!$I:$I,,0)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22"/>
        <v>68.655000000000001</v>
      </c>
      <c r="N719" t="str">
        <f>IF(ISERROR(VLOOKUP(I719,coffee_types!$A$1:$B$5,2,FALSE)),"",VLOOKUP(I719,coffee_types!$A$1:$B$5,2,FALSE))</f>
        <v>Arabica</v>
      </c>
      <c r="O719" t="str">
        <f t="shared" si="23"/>
        <v>Dark</v>
      </c>
      <c r="P719" t="str">
        <f>_xlfn.XLOOKUP(Orders[[#This Row],[Customer ID]],customers!$A:$A,customers!$I:$I,,0)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22"/>
        <v>38.849999999999994</v>
      </c>
      <c r="N720" t="str">
        <f>IF(ISERROR(VLOOKUP(I720,coffee_types!$A$1:$B$5,2,FALSE)),"",VLOOKUP(I720,coffee_types!$A$1:$B$5,2,FALSE))</f>
        <v>Liberica</v>
      </c>
      <c r="O720" t="str">
        <f t="shared" si="23"/>
        <v>Dark</v>
      </c>
      <c r="P720" t="str">
        <f>_xlfn.XLOOKUP(Orders[[#This Row],[Customer ID]],customers!$A:$A,customers!$I:$I,,0)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22"/>
        <v>79.25</v>
      </c>
      <c r="N721" t="str">
        <f>IF(ISERROR(VLOOKUP(I721,coffee_types!$A$1:$B$5,2,FALSE)),"",VLOOKUP(I721,coffee_types!$A$1:$B$5,2,FALSE))</f>
        <v>Liberica</v>
      </c>
      <c r="O721" t="str">
        <f t="shared" si="23"/>
        <v>Light</v>
      </c>
      <c r="P721" t="str">
        <f>_xlfn.XLOOKUP(Orders[[#This Row],[Customer ID]],customers!$A:$A,customers!$I:$I,,0)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22"/>
        <v>36.450000000000003</v>
      </c>
      <c r="N722" t="str">
        <f>IF(ISERROR(VLOOKUP(I722,coffee_types!$A$1:$B$5,2,FALSE)),"",VLOOKUP(I722,coffee_types!$A$1:$B$5,2,FALSE))</f>
        <v>Excelsa</v>
      </c>
      <c r="O722" t="str">
        <f t="shared" si="23"/>
        <v>Dark</v>
      </c>
      <c r="P722" t="str">
        <f>_xlfn.XLOOKUP(Orders[[#This Row],[Customer ID]],customers!$A:$A,customers!$I:$I,,0)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22"/>
        <v>8.9550000000000001</v>
      </c>
      <c r="N723" t="str">
        <f>IF(ISERROR(VLOOKUP(I723,coffee_types!$A$1:$B$5,2,FALSE)),"",VLOOKUP(I723,coffee_types!$A$1:$B$5,2,FALSE))</f>
        <v>Robusta</v>
      </c>
      <c r="O723" t="str">
        <f t="shared" si="23"/>
        <v>Medium</v>
      </c>
      <c r="P723" t="str">
        <f>_xlfn.XLOOKUP(Orders[[#This Row],[Customer ID]],customers!$A:$A,customers!$I:$I,,0)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22"/>
        <v>24.3</v>
      </c>
      <c r="N724" t="str">
        <f>IF(ISERROR(VLOOKUP(I724,coffee_types!$A$1:$B$5,2,FALSE)),"",VLOOKUP(I724,coffee_types!$A$1:$B$5,2,FALSE))</f>
        <v>Excelsa</v>
      </c>
      <c r="O724" t="str">
        <f t="shared" si="23"/>
        <v>Dark</v>
      </c>
      <c r="P724" t="str">
        <f>_xlfn.XLOOKUP(Orders[[#This Row],[Customer ID]],customers!$A:$A,customers!$I:$I,,0)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22"/>
        <v>63.249999999999993</v>
      </c>
      <c r="N725" t="str">
        <f>IF(ISERROR(VLOOKUP(I725,coffee_types!$A$1:$B$5,2,FALSE)),"",VLOOKUP(I725,coffee_types!$A$1:$B$5,2,FALSE))</f>
        <v>Excelsa</v>
      </c>
      <c r="O725" t="str">
        <f t="shared" si="23"/>
        <v>Medium</v>
      </c>
      <c r="P725" t="str">
        <f>_xlfn.XLOOKUP(Orders[[#This Row],[Customer ID]],customers!$A:$A,customers!$I:$I,,0)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22"/>
        <v>6.75</v>
      </c>
      <c r="N726" t="str">
        <f>IF(ISERROR(VLOOKUP(I726,coffee_types!$A$1:$B$5,2,FALSE)),"",VLOOKUP(I726,coffee_types!$A$1:$B$5,2,FALSE))</f>
        <v>Arabica</v>
      </c>
      <c r="O726" t="str">
        <f t="shared" si="23"/>
        <v>Medium</v>
      </c>
      <c r="P726" t="str">
        <f>_xlfn.XLOOKUP(Orders[[#This Row],[Customer ID]],customers!$A:$A,customers!$I:$I,,0)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22"/>
        <v>23.31</v>
      </c>
      <c r="N727" t="str">
        <f>IF(ISERROR(VLOOKUP(I727,coffee_types!$A$1:$B$5,2,FALSE)),"",VLOOKUP(I727,coffee_types!$A$1:$B$5,2,FALSE))</f>
        <v>Arabica</v>
      </c>
      <c r="O727" t="str">
        <f t="shared" si="23"/>
        <v>Light</v>
      </c>
      <c r="P727" t="str">
        <f>_xlfn.XLOOKUP(Orders[[#This Row],[Customer ID]],customers!$A:$A,customers!$I:$I,,0)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22"/>
        <v>145.82</v>
      </c>
      <c r="N728" t="str">
        <f>IF(ISERROR(VLOOKUP(I728,coffee_types!$A$1:$B$5,2,FALSE)),"",VLOOKUP(I728,coffee_types!$A$1:$B$5,2,FALSE))</f>
        <v>Liberica</v>
      </c>
      <c r="O728" t="str">
        <f t="shared" si="23"/>
        <v>Light</v>
      </c>
      <c r="P728" t="str">
        <f>_xlfn.XLOOKUP(Orders[[#This Row],[Customer ID]],customers!$A:$A,customers!$I:$I,,0)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22"/>
        <v>29.849999999999998</v>
      </c>
      <c r="N729" t="str">
        <f>IF(ISERROR(VLOOKUP(I729,coffee_types!$A$1:$B$5,2,FALSE)),"",VLOOKUP(I729,coffee_types!$A$1:$B$5,2,FALSE))</f>
        <v>Robusta</v>
      </c>
      <c r="O729" t="str">
        <f t="shared" si="23"/>
        <v>Medium</v>
      </c>
      <c r="P729" t="str">
        <f>_xlfn.XLOOKUP(Orders[[#This Row],[Customer ID]],customers!$A:$A,customers!$I:$I,,0)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22"/>
        <v>21.87</v>
      </c>
      <c r="N730" t="str">
        <f>IF(ISERROR(VLOOKUP(I730,coffee_types!$A$1:$B$5,2,FALSE)),"",VLOOKUP(I730,coffee_types!$A$1:$B$5,2,FALSE))</f>
        <v>Excelsa</v>
      </c>
      <c r="O730" t="str">
        <f t="shared" si="23"/>
        <v>Dark</v>
      </c>
      <c r="P730" t="str">
        <f>_xlfn.XLOOKUP(Orders[[#This Row],[Customer ID]],customers!$A:$A,customers!$I:$I,,0)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22"/>
        <v>4.3650000000000002</v>
      </c>
      <c r="N731" t="str">
        <f>IF(ISERROR(VLOOKUP(I731,coffee_types!$A$1:$B$5,2,FALSE)),"",VLOOKUP(I731,coffee_types!$A$1:$B$5,2,FALSE))</f>
        <v>Liberica</v>
      </c>
      <c r="O731" t="str">
        <f t="shared" si="23"/>
        <v>Medium</v>
      </c>
      <c r="P731" t="str">
        <f>_xlfn.XLOOKUP(Orders[[#This Row],[Customer ID]],customers!$A:$A,customers!$I:$I,,0)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22"/>
        <v>36.454999999999998</v>
      </c>
      <c r="N732" t="str">
        <f>IF(ISERROR(VLOOKUP(I732,coffee_types!$A$1:$B$5,2,FALSE)),"",VLOOKUP(I732,coffee_types!$A$1:$B$5,2,FALSE))</f>
        <v>Liberica</v>
      </c>
      <c r="O732" t="str">
        <f t="shared" si="23"/>
        <v>Light</v>
      </c>
      <c r="P732" t="str">
        <f>_xlfn.XLOOKUP(Orders[[#This Row],[Customer ID]],customers!$A:$A,customers!$I:$I,,0)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22"/>
        <v>15.54</v>
      </c>
      <c r="N733" t="str">
        <f>IF(ISERROR(VLOOKUP(I733,coffee_types!$A$1:$B$5,2,FALSE)),"",VLOOKUP(I733,coffee_types!$A$1:$B$5,2,FALSE))</f>
        <v>Liberica</v>
      </c>
      <c r="O733" t="str">
        <f t="shared" si="23"/>
        <v>Dark</v>
      </c>
      <c r="P733" t="str">
        <f>_xlfn.XLOOKUP(Orders[[#This Row],[Customer ID]],customers!$A:$A,customers!$I:$I,,0)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22"/>
        <v>8.91</v>
      </c>
      <c r="N734" t="str">
        <f>IF(ISERROR(VLOOKUP(I734,coffee_types!$A$1:$B$5,2,FALSE)),"",VLOOKUP(I734,coffee_types!$A$1:$B$5,2,FALSE))</f>
        <v>Excelsa</v>
      </c>
      <c r="O734" t="str">
        <f t="shared" si="23"/>
        <v>Light</v>
      </c>
      <c r="P734" t="str">
        <f>_xlfn.XLOOKUP(Orders[[#This Row],[Customer ID]],customers!$A:$A,customers!$I:$I,,0)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22"/>
        <v>100.39499999999998</v>
      </c>
      <c r="N735" t="str">
        <f>IF(ISERROR(VLOOKUP(I735,coffee_types!$A$1:$B$5,2,FALSE)),"",VLOOKUP(I735,coffee_types!$A$1:$B$5,2,FALSE))</f>
        <v>Liberica</v>
      </c>
      <c r="O735" t="str">
        <f t="shared" si="23"/>
        <v>Medium</v>
      </c>
      <c r="P735" t="str">
        <f>_xlfn.XLOOKUP(Orders[[#This Row],[Customer ID]],customers!$A:$A,customers!$I:$I,,0)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22"/>
        <v>13.424999999999997</v>
      </c>
      <c r="N736" t="str">
        <f>IF(ISERROR(VLOOKUP(I736,coffee_types!$A$1:$B$5,2,FALSE)),"",VLOOKUP(I736,coffee_types!$A$1:$B$5,2,FALSE))</f>
        <v>Robusta</v>
      </c>
      <c r="O736" t="str">
        <f t="shared" si="23"/>
        <v>Dark</v>
      </c>
      <c r="P736" t="str">
        <f>_xlfn.XLOOKUP(Orders[[#This Row],[Customer ID]],customers!$A:$A,customers!$I:$I,,0)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22"/>
        <v>21.87</v>
      </c>
      <c r="N737" t="str">
        <f>IF(ISERROR(VLOOKUP(I737,coffee_types!$A$1:$B$5,2,FALSE)),"",VLOOKUP(I737,coffee_types!$A$1:$B$5,2,FALSE))</f>
        <v>Excelsa</v>
      </c>
      <c r="O737" t="str">
        <f t="shared" si="23"/>
        <v>Dark</v>
      </c>
      <c r="P737" t="str">
        <f>_xlfn.XLOOKUP(Orders[[#This Row],[Customer ID]],customers!$A:$A,customers!$I:$I,,0)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22"/>
        <v>25.9</v>
      </c>
      <c r="N738" t="str">
        <f>IF(ISERROR(VLOOKUP(I738,coffee_types!$A$1:$B$5,2,FALSE)),"",VLOOKUP(I738,coffee_types!$A$1:$B$5,2,FALSE))</f>
        <v>Liberica</v>
      </c>
      <c r="O738" t="str">
        <f t="shared" si="23"/>
        <v>Dark</v>
      </c>
      <c r="P738" t="str">
        <f>_xlfn.XLOOKUP(Orders[[#This Row],[Customer ID]],customers!$A:$A,customers!$I:$I,,0)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22"/>
        <v>56.25</v>
      </c>
      <c r="N739" t="str">
        <f>IF(ISERROR(VLOOKUP(I739,coffee_types!$A$1:$B$5,2,FALSE)),"",VLOOKUP(I739,coffee_types!$A$1:$B$5,2,FALSE))</f>
        <v>Arabica</v>
      </c>
      <c r="O739" t="str">
        <f t="shared" si="23"/>
        <v>Medium</v>
      </c>
      <c r="P739" t="str">
        <f>_xlfn.XLOOKUP(Orders[[#This Row],[Customer ID]],customers!$A:$A,customers!$I:$I,,0)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22"/>
        <v>10.754999999999999</v>
      </c>
      <c r="N740" t="str">
        <f>IF(ISERROR(VLOOKUP(I740,coffee_types!$A$1:$B$5,2,FALSE)),"",VLOOKUP(I740,coffee_types!$A$1:$B$5,2,FALSE))</f>
        <v>Robusta</v>
      </c>
      <c r="O740" t="str">
        <f t="shared" si="23"/>
        <v>Light</v>
      </c>
      <c r="P740" t="str">
        <f>_xlfn.XLOOKUP(Orders[[#This Row],[Customer ID]],customers!$A:$A,customers!$I:$I,,0)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22"/>
        <v>18.225000000000001</v>
      </c>
      <c r="N741" t="str">
        <f>IF(ISERROR(VLOOKUP(I741,coffee_types!$A$1:$B$5,2,FALSE)),"",VLOOKUP(I741,coffee_types!$A$1:$B$5,2,FALSE))</f>
        <v>Excelsa</v>
      </c>
      <c r="O741" t="str">
        <f t="shared" si="23"/>
        <v>Dark</v>
      </c>
      <c r="P741" t="str">
        <f>_xlfn.XLOOKUP(Orders[[#This Row],[Customer ID]],customers!$A:$A,customers!$I:$I,,0)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22"/>
        <v>28.679999999999996</v>
      </c>
      <c r="N742" t="str">
        <f>IF(ISERROR(VLOOKUP(I742,coffee_types!$A$1:$B$5,2,FALSE)),"",VLOOKUP(I742,coffee_types!$A$1:$B$5,2,FALSE))</f>
        <v>Robusta</v>
      </c>
      <c r="O742" t="str">
        <f t="shared" si="23"/>
        <v>Light</v>
      </c>
      <c r="P742" t="str">
        <f>_xlfn.XLOOKUP(Orders[[#This Row],[Customer ID]],customers!$A:$A,customers!$I:$I,,0)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22"/>
        <v>8.73</v>
      </c>
      <c r="N743" t="str">
        <f>IF(ISERROR(VLOOKUP(I743,coffee_types!$A$1:$B$5,2,FALSE)),"",VLOOKUP(I743,coffee_types!$A$1:$B$5,2,FALSE))</f>
        <v>Liberica</v>
      </c>
      <c r="O743" t="str">
        <f t="shared" si="23"/>
        <v>Medium</v>
      </c>
      <c r="P743" t="str">
        <f>_xlfn.XLOOKUP(Orders[[#This Row],[Customer ID]],customers!$A:$A,customers!$I:$I,,0)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22"/>
        <v>58.2</v>
      </c>
      <c r="N744" t="str">
        <f>IF(ISERROR(VLOOKUP(I744,coffee_types!$A$1:$B$5,2,FALSE)),"",VLOOKUP(I744,coffee_types!$A$1:$B$5,2,FALSE))</f>
        <v>Liberica</v>
      </c>
      <c r="O744" t="str">
        <f t="shared" si="23"/>
        <v>Medium</v>
      </c>
      <c r="P744" t="str">
        <f>_xlfn.XLOOKUP(Orders[[#This Row],[Customer ID]],customers!$A:$A,customers!$I:$I,,0)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22"/>
        <v>17.91</v>
      </c>
      <c r="N745" t="str">
        <f>IF(ISERROR(VLOOKUP(I745,coffee_types!$A$1:$B$5,2,FALSE)),"",VLOOKUP(I745,coffee_types!$A$1:$B$5,2,FALSE))</f>
        <v>Arabica</v>
      </c>
      <c r="O745" t="str">
        <f t="shared" si="23"/>
        <v>Dark</v>
      </c>
      <c r="P745" t="str">
        <f>_xlfn.XLOOKUP(Orders[[#This Row],[Customer ID]],customers!$A:$A,customers!$I:$I,,0)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22"/>
        <v>17.91</v>
      </c>
      <c r="N746" t="str">
        <f>IF(ISERROR(VLOOKUP(I746,coffee_types!$A$1:$B$5,2,FALSE)),"",VLOOKUP(I746,coffee_types!$A$1:$B$5,2,FALSE))</f>
        <v>Robusta</v>
      </c>
      <c r="O746" t="str">
        <f t="shared" si="23"/>
        <v>Medium</v>
      </c>
      <c r="P746" t="str">
        <f>_xlfn.XLOOKUP(Orders[[#This Row],[Customer ID]],customers!$A:$A,customers!$I:$I,,0)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22"/>
        <v>14.58</v>
      </c>
      <c r="N747" t="str">
        <f>IF(ISERROR(VLOOKUP(I747,coffee_types!$A$1:$B$5,2,FALSE)),"",VLOOKUP(I747,coffee_types!$A$1:$B$5,2,FALSE))</f>
        <v>Excelsa</v>
      </c>
      <c r="O747" t="str">
        <f t="shared" si="23"/>
        <v>Dark</v>
      </c>
      <c r="P747" t="str">
        <f>_xlfn.XLOOKUP(Orders[[#This Row],[Customer ID]],customers!$A:$A,customers!$I:$I,,0)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22"/>
        <v>33.75</v>
      </c>
      <c r="N748" t="str">
        <f>IF(ISERROR(VLOOKUP(I748,coffee_types!$A$1:$B$5,2,FALSE)),"",VLOOKUP(I748,coffee_types!$A$1:$B$5,2,FALSE))</f>
        <v>Arabica</v>
      </c>
      <c r="O748" t="str">
        <f t="shared" si="23"/>
        <v>Medium</v>
      </c>
      <c r="P748" t="str">
        <f>_xlfn.XLOOKUP(Orders[[#This Row],[Customer ID]],customers!$A:$A,customers!$I:$I,,0)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22"/>
        <v>34.92</v>
      </c>
      <c r="N749" t="str">
        <f>IF(ISERROR(VLOOKUP(I749,coffee_types!$A$1:$B$5,2,FALSE)),"",VLOOKUP(I749,coffee_types!$A$1:$B$5,2,FALSE))</f>
        <v>Liberica</v>
      </c>
      <c r="O749" t="str">
        <f t="shared" si="23"/>
        <v>Medium</v>
      </c>
      <c r="P749" t="str">
        <f>_xlfn.XLOOKUP(Orders[[#This Row],[Customer ID]],customers!$A:$A,customers!$I:$I,,0)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22"/>
        <v>14.58</v>
      </c>
      <c r="N750" t="str">
        <f>IF(ISERROR(VLOOKUP(I750,coffee_types!$A$1:$B$5,2,FALSE)),"",VLOOKUP(I750,coffee_types!$A$1:$B$5,2,FALSE))</f>
        <v>Excelsa</v>
      </c>
      <c r="O750" t="str">
        <f t="shared" si="23"/>
        <v>Dark</v>
      </c>
      <c r="P750" t="str">
        <f>_xlfn.XLOOKUP(Orders[[#This Row],[Customer ID]],customers!$A:$A,customers!$I:$I,,0)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22"/>
        <v>5.3699999999999992</v>
      </c>
      <c r="N751" t="str">
        <f>IF(ISERROR(VLOOKUP(I751,coffee_types!$A$1:$B$5,2,FALSE)),"",VLOOKUP(I751,coffee_types!$A$1:$B$5,2,FALSE))</f>
        <v>Robusta</v>
      </c>
      <c r="O751" t="str">
        <f t="shared" si="23"/>
        <v>Dark</v>
      </c>
      <c r="P751" t="str">
        <f>_xlfn.XLOOKUP(Orders[[#This Row],[Customer ID]],customers!$A:$A,customers!$I:$I,,0)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22"/>
        <v>5.97</v>
      </c>
      <c r="N752" t="str">
        <f>IF(ISERROR(VLOOKUP(I752,coffee_types!$A$1:$B$5,2,FALSE)),"",VLOOKUP(I752,coffee_types!$A$1:$B$5,2,FALSE))</f>
        <v>Robusta</v>
      </c>
      <c r="O752" t="str">
        <f t="shared" si="23"/>
        <v>Medium</v>
      </c>
      <c r="P752" t="str">
        <f>_xlfn.XLOOKUP(Orders[[#This Row],[Customer ID]],customers!$A:$A,customers!$I:$I,,0)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22"/>
        <v>19.02</v>
      </c>
      <c r="N753" t="str">
        <f>IF(ISERROR(VLOOKUP(I753,coffee_types!$A$1:$B$5,2,FALSE)),"",VLOOKUP(I753,coffee_types!$A$1:$B$5,2,FALSE))</f>
        <v>Liberica</v>
      </c>
      <c r="O753" t="str">
        <f t="shared" si="23"/>
        <v>Light</v>
      </c>
      <c r="P753" t="str">
        <f>_xlfn.XLOOKUP(Orders[[#This Row],[Customer ID]],customers!$A:$A,customers!$I:$I,,0)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22"/>
        <v>27.5</v>
      </c>
      <c r="N754" t="str">
        <f>IF(ISERROR(VLOOKUP(I754,coffee_types!$A$1:$B$5,2,FALSE)),"",VLOOKUP(I754,coffee_types!$A$1:$B$5,2,FALSE))</f>
        <v>Excelsa</v>
      </c>
      <c r="O754" t="str">
        <f t="shared" si="23"/>
        <v>Medium</v>
      </c>
      <c r="P754" t="str">
        <f>_xlfn.XLOOKUP(Orders[[#This Row],[Customer ID]],customers!$A:$A,customers!$I:$I,,0)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22"/>
        <v>29.849999999999998</v>
      </c>
      <c r="N755" t="str">
        <f>IF(ISERROR(VLOOKUP(I755,coffee_types!$A$1:$B$5,2,FALSE)),"",VLOOKUP(I755,coffee_types!$A$1:$B$5,2,FALSE))</f>
        <v>Arabica</v>
      </c>
      <c r="O755" t="str">
        <f t="shared" si="23"/>
        <v>Dark</v>
      </c>
      <c r="P755" t="str">
        <f>_xlfn.XLOOKUP(Orders[[#This Row],[Customer ID]],customers!$A:$A,customers!$I:$I,,0)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22"/>
        <v>17.91</v>
      </c>
      <c r="N756" t="str">
        <f>IF(ISERROR(VLOOKUP(I756,coffee_types!$A$1:$B$5,2,FALSE)),"",VLOOKUP(I756,coffee_types!$A$1:$B$5,2,FALSE))</f>
        <v>Arabica</v>
      </c>
      <c r="O756" t="str">
        <f t="shared" si="23"/>
        <v>Dark</v>
      </c>
      <c r="P756" t="str">
        <f>_xlfn.XLOOKUP(Orders[[#This Row],[Customer ID]],customers!$A:$A,customers!$I:$I,,0)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22"/>
        <v>28.53</v>
      </c>
      <c r="N757" t="str">
        <f>IF(ISERROR(VLOOKUP(I757,coffee_types!$A$1:$B$5,2,FALSE)),"",VLOOKUP(I757,coffee_types!$A$1:$B$5,2,FALSE))</f>
        <v>Liberica</v>
      </c>
      <c r="O757" t="str">
        <f t="shared" si="23"/>
        <v>Light</v>
      </c>
      <c r="P757" t="str">
        <f>_xlfn.XLOOKUP(Orders[[#This Row],[Customer ID]],customers!$A:$A,customers!$I:$I,,0)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22"/>
        <v>35.799999999999997</v>
      </c>
      <c r="N758" t="str">
        <f>IF(ISERROR(VLOOKUP(I758,coffee_types!$A$1:$B$5,2,FALSE)),"",VLOOKUP(I758,coffee_types!$A$1:$B$5,2,FALSE))</f>
        <v>Robusta</v>
      </c>
      <c r="O758" t="str">
        <f t="shared" si="23"/>
        <v>Dark</v>
      </c>
      <c r="P758" t="str">
        <f>_xlfn.XLOOKUP(Orders[[#This Row],[Customer ID]],customers!$A:$A,customers!$I:$I,,0)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22"/>
        <v>17.91</v>
      </c>
      <c r="N759" t="str">
        <f>IF(ISERROR(VLOOKUP(I759,coffee_types!$A$1:$B$5,2,FALSE)),"",VLOOKUP(I759,coffee_types!$A$1:$B$5,2,FALSE))</f>
        <v>Arabica</v>
      </c>
      <c r="O759" t="str">
        <f t="shared" si="23"/>
        <v>Dark</v>
      </c>
      <c r="P759" t="str">
        <f>_xlfn.XLOOKUP(Orders[[#This Row],[Customer ID]],customers!$A:$A,customers!$I:$I,,0)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22"/>
        <v>8.9499999999999993</v>
      </c>
      <c r="N760" t="str">
        <f>IF(ISERROR(VLOOKUP(I760,coffee_types!$A$1:$B$5,2,FALSE)),"",VLOOKUP(I760,coffee_types!$A$1:$B$5,2,FALSE))</f>
        <v>Robusta</v>
      </c>
      <c r="O760" t="str">
        <f t="shared" si="23"/>
        <v>Dark</v>
      </c>
      <c r="P760" t="str">
        <f>_xlfn.XLOOKUP(Orders[[#This Row],[Customer ID]],customers!$A:$A,customers!$I:$I,,0)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22"/>
        <v>29.784999999999997</v>
      </c>
      <c r="N761" t="str">
        <f>IF(ISERROR(VLOOKUP(I761,coffee_types!$A$1:$B$5,2,FALSE)),"",VLOOKUP(I761,coffee_types!$A$1:$B$5,2,FALSE))</f>
        <v>Liberica</v>
      </c>
      <c r="O761" t="str">
        <f t="shared" si="23"/>
        <v>Dark</v>
      </c>
      <c r="P761" t="str">
        <f>_xlfn.XLOOKUP(Orders[[#This Row],[Customer ID]],customers!$A:$A,customers!$I:$I,,0)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22"/>
        <v>44.55</v>
      </c>
      <c r="N762" t="str">
        <f>IF(ISERROR(VLOOKUP(I762,coffee_types!$A$1:$B$5,2,FALSE)),"",VLOOKUP(I762,coffee_types!$A$1:$B$5,2,FALSE))</f>
        <v>Excelsa</v>
      </c>
      <c r="O762" t="str">
        <f t="shared" si="23"/>
        <v>Light</v>
      </c>
      <c r="P762" t="str">
        <f>_xlfn.XLOOKUP(Orders[[#This Row],[Customer ID]],customers!$A:$A,customers!$I:$I,,0)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22"/>
        <v>89.1</v>
      </c>
      <c r="N763" t="str">
        <f>IF(ISERROR(VLOOKUP(I763,coffee_types!$A$1:$B$5,2,FALSE)),"",VLOOKUP(I763,coffee_types!$A$1:$B$5,2,FALSE))</f>
        <v>Excelsa</v>
      </c>
      <c r="O763" t="str">
        <f t="shared" si="23"/>
        <v>Light</v>
      </c>
      <c r="P763" t="str">
        <f>_xlfn.XLOOKUP(Orders[[#This Row],[Customer ID]],customers!$A:$A,customers!$I:$I,,0)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22"/>
        <v>43.650000000000006</v>
      </c>
      <c r="N764" t="str">
        <f>IF(ISERROR(VLOOKUP(I764,coffee_types!$A$1:$B$5,2,FALSE)),"",VLOOKUP(I764,coffee_types!$A$1:$B$5,2,FALSE))</f>
        <v>Liberica</v>
      </c>
      <c r="O764" t="str">
        <f t="shared" si="23"/>
        <v>Medium</v>
      </c>
      <c r="P764" t="str">
        <f>_xlfn.XLOOKUP(Orders[[#This Row],[Customer ID]],customers!$A:$A,customers!$I:$I,,0)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22"/>
        <v>23.31</v>
      </c>
      <c r="N765" t="str">
        <f>IF(ISERROR(VLOOKUP(I765,coffee_types!$A$1:$B$5,2,FALSE)),"",VLOOKUP(I765,coffee_types!$A$1:$B$5,2,FALSE))</f>
        <v>Arabica</v>
      </c>
      <c r="O765" t="str">
        <f t="shared" si="23"/>
        <v>Light</v>
      </c>
      <c r="P765" t="str">
        <f>_xlfn.XLOOKUP(Orders[[#This Row],[Customer ID]],customers!$A:$A,customers!$I:$I,,0)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22"/>
        <v>178.70999999999998</v>
      </c>
      <c r="N766" t="str">
        <f>IF(ISERROR(VLOOKUP(I766,coffee_types!$A$1:$B$5,2,FALSE)),"",VLOOKUP(I766,coffee_types!$A$1:$B$5,2,FALSE))</f>
        <v>Arabica</v>
      </c>
      <c r="O766" t="str">
        <f t="shared" si="23"/>
        <v>Light</v>
      </c>
      <c r="P766" t="str">
        <f>_xlfn.XLOOKUP(Orders[[#This Row],[Customer ID]],customers!$A:$A,customers!$I:$I,,0)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22"/>
        <v>59.699999999999996</v>
      </c>
      <c r="N767" t="str">
        <f>IF(ISERROR(VLOOKUP(I767,coffee_types!$A$1:$B$5,2,FALSE)),"",VLOOKUP(I767,coffee_types!$A$1:$B$5,2,FALSE))</f>
        <v>Robusta</v>
      </c>
      <c r="O767" t="str">
        <f t="shared" si="23"/>
        <v>Medium</v>
      </c>
      <c r="P767" t="str">
        <f>_xlfn.XLOOKUP(Orders[[#This Row],[Customer ID]],customers!$A:$A,customers!$I:$I,,0)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22"/>
        <v>15.54</v>
      </c>
      <c r="N768" t="str">
        <f>IF(ISERROR(VLOOKUP(I768,coffee_types!$A$1:$B$5,2,FALSE)),"",VLOOKUP(I768,coffee_types!$A$1:$B$5,2,FALSE))</f>
        <v>Arabica</v>
      </c>
      <c r="O768" t="str">
        <f t="shared" si="23"/>
        <v>Light</v>
      </c>
      <c r="P768" t="str">
        <f>_xlfn.XLOOKUP(Orders[[#This Row],[Customer ID]],customers!$A:$A,customers!$I:$I,,0)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22"/>
        <v>89.35499999999999</v>
      </c>
      <c r="N769" t="str">
        <f>IF(ISERROR(VLOOKUP(I769,coffee_types!$A$1:$B$5,2,FALSE)),"",VLOOKUP(I769,coffee_types!$A$1:$B$5,2,FALSE))</f>
        <v>Arabica</v>
      </c>
      <c r="O769" t="str">
        <f t="shared" si="23"/>
        <v>Light</v>
      </c>
      <c r="P769" t="str">
        <f>_xlfn.XLOOKUP(Orders[[#This Row],[Customer ID]],customers!$A:$A,customers!$I:$I,,0)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22"/>
        <v>23.9</v>
      </c>
      <c r="N770" t="str">
        <f>IF(ISERROR(VLOOKUP(I770,coffee_types!$A$1:$B$5,2,FALSE)),"",VLOOKUP(I770,coffee_types!$A$1:$B$5,2,FALSE))</f>
        <v>Robusta</v>
      </c>
      <c r="O770" t="str">
        <f t="shared" si="23"/>
        <v>Light</v>
      </c>
      <c r="P770" t="str">
        <f>_xlfn.XLOOKUP(Orders[[#This Row],[Customer ID]],customers!$A:$A,customers!$I:$I,,0)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24">L771*E771</f>
        <v>137.31</v>
      </c>
      <c r="N771" t="str">
        <f>IF(ISERROR(VLOOKUP(I771,coffee_types!$A$1:$B$5,2,FALSE)),"",VLOOKUP(I771,coffee_types!$A$1:$B$5,2,FALSE))</f>
        <v>Robusta</v>
      </c>
      <c r="O771" t="str">
        <f t="shared" ref="O771:O834" si="25">IF(J771="M", "Medium", IF(J771="L", "Light",IF(J771="D","Dark","")))</f>
        <v>Medium</v>
      </c>
      <c r="P771" t="str">
        <f>_xlfn.XLOOKUP(Orders[[#This Row],[Customer ID]],customers!$A:$A,customers!$I:$I,,0)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24"/>
        <v>9.9499999999999993</v>
      </c>
      <c r="N772" t="str">
        <f>IF(ISERROR(VLOOKUP(I772,coffee_types!$A$1:$B$5,2,FALSE)),"",VLOOKUP(I772,coffee_types!$A$1:$B$5,2,FALSE))</f>
        <v>Arabica</v>
      </c>
      <c r="O772" t="str">
        <f t="shared" si="25"/>
        <v>Dark</v>
      </c>
      <c r="P772" t="str">
        <f>_xlfn.XLOOKUP(Orders[[#This Row],[Customer ID]],customers!$A:$A,customers!$I:$I,,0)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24"/>
        <v>21.509999999999998</v>
      </c>
      <c r="N773" t="str">
        <f>IF(ISERROR(VLOOKUP(I773,coffee_types!$A$1:$B$5,2,FALSE)),"",VLOOKUP(I773,coffee_types!$A$1:$B$5,2,FALSE))</f>
        <v>Robusta</v>
      </c>
      <c r="O773" t="str">
        <f t="shared" si="25"/>
        <v>Light</v>
      </c>
      <c r="P773" t="str">
        <f>_xlfn.XLOOKUP(Orders[[#This Row],[Customer ID]],customers!$A:$A,customers!$I:$I,,0)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24"/>
        <v>82.5</v>
      </c>
      <c r="N774" t="str">
        <f>IF(ISERROR(VLOOKUP(I774,coffee_types!$A$1:$B$5,2,FALSE)),"",VLOOKUP(I774,coffee_types!$A$1:$B$5,2,FALSE))</f>
        <v>Excelsa</v>
      </c>
      <c r="O774" t="str">
        <f t="shared" si="25"/>
        <v>Medium</v>
      </c>
      <c r="P774" t="str">
        <f>_xlfn.XLOOKUP(Orders[[#This Row],[Customer ID]],customers!$A:$A,customers!$I:$I,,0)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24"/>
        <v>8.73</v>
      </c>
      <c r="N775" t="str">
        <f>IF(ISERROR(VLOOKUP(I775,coffee_types!$A$1:$B$5,2,FALSE)),"",VLOOKUP(I775,coffee_types!$A$1:$B$5,2,FALSE))</f>
        <v>Liberica</v>
      </c>
      <c r="O775" t="str">
        <f t="shared" si="25"/>
        <v>Medium</v>
      </c>
      <c r="P775" t="str">
        <f>_xlfn.XLOOKUP(Orders[[#This Row],[Customer ID]],customers!$A:$A,customers!$I:$I,,0)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24"/>
        <v>19.899999999999999</v>
      </c>
      <c r="N776" t="str">
        <f>IF(ISERROR(VLOOKUP(I776,coffee_types!$A$1:$B$5,2,FALSE)),"",VLOOKUP(I776,coffee_types!$A$1:$B$5,2,FALSE))</f>
        <v>Robusta</v>
      </c>
      <c r="O776" t="str">
        <f t="shared" si="25"/>
        <v>Medium</v>
      </c>
      <c r="P776" t="str">
        <f>_xlfn.XLOOKUP(Orders[[#This Row],[Customer ID]],customers!$A:$A,customers!$I:$I,,0)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24"/>
        <v>17.82</v>
      </c>
      <c r="N777" t="str">
        <f>IF(ISERROR(VLOOKUP(I777,coffee_types!$A$1:$B$5,2,FALSE)),"",VLOOKUP(I777,coffee_types!$A$1:$B$5,2,FALSE))</f>
        <v>Excelsa</v>
      </c>
      <c r="O777" t="str">
        <f t="shared" si="25"/>
        <v>Light</v>
      </c>
      <c r="P777" t="str">
        <f>_xlfn.XLOOKUP(Orders[[#This Row],[Customer ID]],customers!$A:$A,customers!$I:$I,,0)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24"/>
        <v>20.25</v>
      </c>
      <c r="N778" t="str">
        <f>IF(ISERROR(VLOOKUP(I778,coffee_types!$A$1:$B$5,2,FALSE)),"",VLOOKUP(I778,coffee_types!$A$1:$B$5,2,FALSE))</f>
        <v>Arabica</v>
      </c>
      <c r="O778" t="str">
        <f t="shared" si="25"/>
        <v>Medium</v>
      </c>
      <c r="P778" t="str">
        <f>_xlfn.XLOOKUP(Orders[[#This Row],[Customer ID]],customers!$A:$A,customers!$I:$I,,0)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24"/>
        <v>59.569999999999993</v>
      </c>
      <c r="N779" t="str">
        <f>IF(ISERROR(VLOOKUP(I779,coffee_types!$A$1:$B$5,2,FALSE)),"",VLOOKUP(I779,coffee_types!$A$1:$B$5,2,FALSE))</f>
        <v>Arabica</v>
      </c>
      <c r="O779" t="str">
        <f t="shared" si="25"/>
        <v>Light</v>
      </c>
      <c r="P779" t="str">
        <f>_xlfn.XLOOKUP(Orders[[#This Row],[Customer ID]],customers!$A:$A,customers!$I:$I,,0)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24"/>
        <v>19.02</v>
      </c>
      <c r="N780" t="str">
        <f>IF(ISERROR(VLOOKUP(I780,coffee_types!$A$1:$B$5,2,FALSE)),"",VLOOKUP(I780,coffee_types!$A$1:$B$5,2,FALSE))</f>
        <v>Liberica</v>
      </c>
      <c r="O780" t="str">
        <f t="shared" si="25"/>
        <v>Light</v>
      </c>
      <c r="P780" t="str">
        <f>_xlfn.XLOOKUP(Orders[[#This Row],[Customer ID]],customers!$A:$A,customers!$I:$I,,0)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24"/>
        <v>77.699999999999989</v>
      </c>
      <c r="N781" t="str">
        <f>IF(ISERROR(VLOOKUP(I781,coffee_types!$A$1:$B$5,2,FALSE)),"",VLOOKUP(I781,coffee_types!$A$1:$B$5,2,FALSE))</f>
        <v>Liberica</v>
      </c>
      <c r="O781" t="str">
        <f t="shared" si="25"/>
        <v>Dark</v>
      </c>
      <c r="P781" t="str">
        <f>_xlfn.XLOOKUP(Orders[[#This Row],[Customer ID]],customers!$A:$A,customers!$I:$I,,0)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24"/>
        <v>41.25</v>
      </c>
      <c r="N782" t="str">
        <f>IF(ISERROR(VLOOKUP(I782,coffee_types!$A$1:$B$5,2,FALSE)),"",VLOOKUP(I782,coffee_types!$A$1:$B$5,2,FALSE))</f>
        <v>Excelsa</v>
      </c>
      <c r="O782" t="str">
        <f t="shared" si="25"/>
        <v>Medium</v>
      </c>
      <c r="P782" t="str">
        <f>_xlfn.XLOOKUP(Orders[[#This Row],[Customer ID]],customers!$A:$A,customers!$I:$I,,0)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24"/>
        <v>145.82</v>
      </c>
      <c r="N783" t="str">
        <f>IF(ISERROR(VLOOKUP(I783,coffee_types!$A$1:$B$5,2,FALSE)),"",VLOOKUP(I783,coffee_types!$A$1:$B$5,2,FALSE))</f>
        <v>Liberica</v>
      </c>
      <c r="O783" t="str">
        <f t="shared" si="25"/>
        <v>Light</v>
      </c>
      <c r="P783" t="str">
        <f>_xlfn.XLOOKUP(Orders[[#This Row],[Customer ID]],customers!$A:$A,customers!$I:$I,,0)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24"/>
        <v>26.73</v>
      </c>
      <c r="N784" t="str">
        <f>IF(ISERROR(VLOOKUP(I784,coffee_types!$A$1:$B$5,2,FALSE)),"",VLOOKUP(I784,coffee_types!$A$1:$B$5,2,FALSE))</f>
        <v>Excelsa</v>
      </c>
      <c r="O784" t="str">
        <f t="shared" si="25"/>
        <v>Light</v>
      </c>
      <c r="P784" t="str">
        <f>_xlfn.XLOOKUP(Orders[[#This Row],[Customer ID]],customers!$A:$A,customers!$I:$I,,0)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24"/>
        <v>43.650000000000006</v>
      </c>
      <c r="N785" t="str">
        <f>IF(ISERROR(VLOOKUP(I785,coffee_types!$A$1:$B$5,2,FALSE)),"",VLOOKUP(I785,coffee_types!$A$1:$B$5,2,FALSE))</f>
        <v>Liberica</v>
      </c>
      <c r="O785" t="str">
        <f t="shared" si="25"/>
        <v>Medium</v>
      </c>
      <c r="P785" t="str">
        <f>_xlfn.XLOOKUP(Orders[[#This Row],[Customer ID]],customers!$A:$A,customers!$I:$I,,0)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24"/>
        <v>31.7</v>
      </c>
      <c r="N786" t="str">
        <f>IF(ISERROR(VLOOKUP(I786,coffee_types!$A$1:$B$5,2,FALSE)),"",VLOOKUP(I786,coffee_types!$A$1:$B$5,2,FALSE))</f>
        <v>Liberica</v>
      </c>
      <c r="O786" t="str">
        <f t="shared" si="25"/>
        <v>Light</v>
      </c>
      <c r="P786" t="str">
        <f>_xlfn.XLOOKUP(Orders[[#This Row],[Customer ID]],customers!$A:$A,customers!$I:$I,,0)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24"/>
        <v>22.884999999999998</v>
      </c>
      <c r="N787" t="str">
        <f>IF(ISERROR(VLOOKUP(I787,coffee_types!$A$1:$B$5,2,FALSE)),"",VLOOKUP(I787,coffee_types!$A$1:$B$5,2,FALSE))</f>
        <v>Arabica</v>
      </c>
      <c r="O787" t="str">
        <f t="shared" si="25"/>
        <v>Dark</v>
      </c>
      <c r="P787" t="str">
        <f>_xlfn.XLOOKUP(Orders[[#This Row],[Customer ID]],customers!$A:$A,customers!$I:$I,,0)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24"/>
        <v>27.945</v>
      </c>
      <c r="N788" t="str">
        <f>IF(ISERROR(VLOOKUP(I788,coffee_types!$A$1:$B$5,2,FALSE)),"",VLOOKUP(I788,coffee_types!$A$1:$B$5,2,FALSE))</f>
        <v>Excelsa</v>
      </c>
      <c r="O788" t="str">
        <f t="shared" si="25"/>
        <v>Dark</v>
      </c>
      <c r="P788" t="str">
        <f>_xlfn.XLOOKUP(Orders[[#This Row],[Customer ID]],customers!$A:$A,customers!$I:$I,,0)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24"/>
        <v>82.5</v>
      </c>
      <c r="N789" t="str">
        <f>IF(ISERROR(VLOOKUP(I789,coffee_types!$A$1:$B$5,2,FALSE)),"",VLOOKUP(I789,coffee_types!$A$1:$B$5,2,FALSE))</f>
        <v>Excelsa</v>
      </c>
      <c r="O789" t="str">
        <f t="shared" si="25"/>
        <v>Medium</v>
      </c>
      <c r="P789" t="str">
        <f>_xlfn.XLOOKUP(Orders[[#This Row],[Customer ID]],customers!$A:$A,customers!$I:$I,,0)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24"/>
        <v>45.769999999999996</v>
      </c>
      <c r="N790" t="str">
        <f>IF(ISERROR(VLOOKUP(I790,coffee_types!$A$1:$B$5,2,FALSE)),"",VLOOKUP(I790,coffee_types!$A$1:$B$5,2,FALSE))</f>
        <v>Robusta</v>
      </c>
      <c r="O790" t="str">
        <f t="shared" si="25"/>
        <v>Medium</v>
      </c>
      <c r="P790" t="str">
        <f>_xlfn.XLOOKUP(Orders[[#This Row],[Customer ID]],customers!$A:$A,customers!$I:$I,,0)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24"/>
        <v>77.699999999999989</v>
      </c>
      <c r="N791" t="str">
        <f>IF(ISERROR(VLOOKUP(I791,coffee_types!$A$1:$B$5,2,FALSE)),"",VLOOKUP(I791,coffee_types!$A$1:$B$5,2,FALSE))</f>
        <v>Arabica</v>
      </c>
      <c r="O791" t="str">
        <f t="shared" si="25"/>
        <v>Light</v>
      </c>
      <c r="P791" t="str">
        <f>_xlfn.XLOOKUP(Orders[[#This Row],[Customer ID]],customers!$A:$A,customers!$I:$I,,0)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24"/>
        <v>23.31</v>
      </c>
      <c r="N792" t="str">
        <f>IF(ISERROR(VLOOKUP(I792,coffee_types!$A$1:$B$5,2,FALSE)),"",VLOOKUP(I792,coffee_types!$A$1:$B$5,2,FALSE))</f>
        <v>Arabica</v>
      </c>
      <c r="O792" t="str">
        <f t="shared" si="25"/>
        <v>Light</v>
      </c>
      <c r="P792" t="str">
        <f>_xlfn.XLOOKUP(Orders[[#This Row],[Customer ID]],customers!$A:$A,customers!$I:$I,,0)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24"/>
        <v>23.774999999999999</v>
      </c>
      <c r="N793" t="str">
        <f>IF(ISERROR(VLOOKUP(I793,coffee_types!$A$1:$B$5,2,FALSE)),"",VLOOKUP(I793,coffee_types!$A$1:$B$5,2,FALSE))</f>
        <v>Liberica</v>
      </c>
      <c r="O793" t="str">
        <f t="shared" si="25"/>
        <v>Light</v>
      </c>
      <c r="P793" t="str">
        <f>_xlfn.XLOOKUP(Orders[[#This Row],[Customer ID]],customers!$A:$A,customers!$I:$I,,0)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24"/>
        <v>52.38</v>
      </c>
      <c r="N794" t="str">
        <f>IF(ISERROR(VLOOKUP(I794,coffee_types!$A$1:$B$5,2,FALSE)),"",VLOOKUP(I794,coffee_types!$A$1:$B$5,2,FALSE))</f>
        <v>Liberica</v>
      </c>
      <c r="O794" t="str">
        <f t="shared" si="25"/>
        <v>Medium</v>
      </c>
      <c r="P794" t="str">
        <f>_xlfn.XLOOKUP(Orders[[#This Row],[Customer ID]],customers!$A:$A,customers!$I:$I,,0)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24"/>
        <v>17.924999999999997</v>
      </c>
      <c r="N795" t="str">
        <f>IF(ISERROR(VLOOKUP(I795,coffee_types!$A$1:$B$5,2,FALSE)),"",VLOOKUP(I795,coffee_types!$A$1:$B$5,2,FALSE))</f>
        <v>Robusta</v>
      </c>
      <c r="O795" t="str">
        <f t="shared" si="25"/>
        <v>Light</v>
      </c>
      <c r="P795" t="str">
        <f>_xlfn.XLOOKUP(Orders[[#This Row],[Customer ID]],customers!$A:$A,customers!$I:$I,,0)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24"/>
        <v>148.92499999999998</v>
      </c>
      <c r="N796" t="str">
        <f>IF(ISERROR(VLOOKUP(I796,coffee_types!$A$1:$B$5,2,FALSE)),"",VLOOKUP(I796,coffee_types!$A$1:$B$5,2,FALSE))</f>
        <v>Arabica</v>
      </c>
      <c r="O796" t="str">
        <f t="shared" si="25"/>
        <v>Light</v>
      </c>
      <c r="P796" t="str">
        <f>_xlfn.XLOOKUP(Orders[[#This Row],[Customer ID]],customers!$A:$A,customers!$I:$I,,0)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24"/>
        <v>28.679999999999996</v>
      </c>
      <c r="N797" t="str">
        <f>IF(ISERROR(VLOOKUP(I797,coffee_types!$A$1:$B$5,2,FALSE)),"",VLOOKUP(I797,coffee_types!$A$1:$B$5,2,FALSE))</f>
        <v>Robusta</v>
      </c>
      <c r="O797" t="str">
        <f t="shared" si="25"/>
        <v>Light</v>
      </c>
      <c r="P797" t="str">
        <f>_xlfn.XLOOKUP(Orders[[#This Row],[Customer ID]],customers!$A:$A,customers!$I:$I,,0)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24"/>
        <v>9.51</v>
      </c>
      <c r="N798" t="str">
        <f>IF(ISERROR(VLOOKUP(I798,coffee_types!$A$1:$B$5,2,FALSE)),"",VLOOKUP(I798,coffee_types!$A$1:$B$5,2,FALSE))</f>
        <v>Liberica</v>
      </c>
      <c r="O798" t="str">
        <f t="shared" si="25"/>
        <v>Light</v>
      </c>
      <c r="P798" t="str">
        <f>_xlfn.XLOOKUP(Orders[[#This Row],[Customer ID]],customers!$A:$A,customers!$I:$I,,0)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24"/>
        <v>31.08</v>
      </c>
      <c r="N799" t="str">
        <f>IF(ISERROR(VLOOKUP(I799,coffee_types!$A$1:$B$5,2,FALSE)),"",VLOOKUP(I799,coffee_types!$A$1:$B$5,2,FALSE))</f>
        <v>Arabica</v>
      </c>
      <c r="O799" t="str">
        <f t="shared" si="25"/>
        <v>Light</v>
      </c>
      <c r="P799" t="str">
        <f>_xlfn.XLOOKUP(Orders[[#This Row],[Customer ID]],customers!$A:$A,customers!$I:$I,,0)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24"/>
        <v>8.0549999999999997</v>
      </c>
      <c r="N800" t="str">
        <f>IF(ISERROR(VLOOKUP(I800,coffee_types!$A$1:$B$5,2,FALSE)),"",VLOOKUP(I800,coffee_types!$A$1:$B$5,2,FALSE))</f>
        <v>Robusta</v>
      </c>
      <c r="O800" t="str">
        <f t="shared" si="25"/>
        <v>Dark</v>
      </c>
      <c r="P800" t="str">
        <f>_xlfn.XLOOKUP(Orders[[#This Row],[Customer ID]],customers!$A:$A,customers!$I:$I,,0)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24"/>
        <v>36.450000000000003</v>
      </c>
      <c r="N801" t="str">
        <f>IF(ISERROR(VLOOKUP(I801,coffee_types!$A$1:$B$5,2,FALSE)),"",VLOOKUP(I801,coffee_types!$A$1:$B$5,2,FALSE))</f>
        <v>Excelsa</v>
      </c>
      <c r="O801" t="str">
        <f t="shared" si="25"/>
        <v>Dark</v>
      </c>
      <c r="P801" t="str">
        <f>_xlfn.XLOOKUP(Orders[[#This Row],[Customer ID]],customers!$A:$A,customers!$I:$I,,0)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24"/>
        <v>16.11</v>
      </c>
      <c r="N802" t="str">
        <f>IF(ISERROR(VLOOKUP(I802,coffee_types!$A$1:$B$5,2,FALSE)),"",VLOOKUP(I802,coffee_types!$A$1:$B$5,2,FALSE))</f>
        <v>Robusta</v>
      </c>
      <c r="O802" t="str">
        <f t="shared" si="25"/>
        <v>Dark</v>
      </c>
      <c r="P802" t="str">
        <f>_xlfn.XLOOKUP(Orders[[#This Row],[Customer ID]],customers!$A:$A,customers!$I:$I,,0)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24"/>
        <v>41.169999999999995</v>
      </c>
      <c r="N803" t="str">
        <f>IF(ISERROR(VLOOKUP(I803,coffee_types!$A$1:$B$5,2,FALSE)),"",VLOOKUP(I803,coffee_types!$A$1:$B$5,2,FALSE))</f>
        <v>Robusta</v>
      </c>
      <c r="O803" t="str">
        <f t="shared" si="25"/>
        <v>Dark</v>
      </c>
      <c r="P803" t="str">
        <f>_xlfn.XLOOKUP(Orders[[#This Row],[Customer ID]],customers!$A:$A,customers!$I:$I,,0)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24"/>
        <v>10.739999999999998</v>
      </c>
      <c r="N804" t="str">
        <f>IF(ISERROR(VLOOKUP(I804,coffee_types!$A$1:$B$5,2,FALSE)),"",VLOOKUP(I804,coffee_types!$A$1:$B$5,2,FALSE))</f>
        <v>Robusta</v>
      </c>
      <c r="O804" t="str">
        <f t="shared" si="25"/>
        <v>Dark</v>
      </c>
      <c r="P804" t="str">
        <f>_xlfn.XLOOKUP(Orders[[#This Row],[Customer ID]],customers!$A:$A,customers!$I:$I,,0)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24"/>
        <v>126.49999999999999</v>
      </c>
      <c r="N805" t="str">
        <f>IF(ISERROR(VLOOKUP(I805,coffee_types!$A$1:$B$5,2,FALSE)),"",VLOOKUP(I805,coffee_types!$A$1:$B$5,2,FALSE))</f>
        <v>Excelsa</v>
      </c>
      <c r="O805" t="str">
        <f t="shared" si="25"/>
        <v>Medium</v>
      </c>
      <c r="P805" t="str">
        <f>_xlfn.XLOOKUP(Orders[[#This Row],[Customer ID]],customers!$A:$A,customers!$I:$I,,0)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24"/>
        <v>23.9</v>
      </c>
      <c r="N806" t="str">
        <f>IF(ISERROR(VLOOKUP(I806,coffee_types!$A$1:$B$5,2,FALSE)),"",VLOOKUP(I806,coffee_types!$A$1:$B$5,2,FALSE))</f>
        <v>Robusta</v>
      </c>
      <c r="O806" t="str">
        <f t="shared" si="25"/>
        <v>Light</v>
      </c>
      <c r="P806" t="str">
        <f>_xlfn.XLOOKUP(Orders[[#This Row],[Customer ID]],customers!$A:$A,customers!$I:$I,,0)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24"/>
        <v>5.97</v>
      </c>
      <c r="N807" t="str">
        <f>IF(ISERROR(VLOOKUP(I807,coffee_types!$A$1:$B$5,2,FALSE)),"",VLOOKUP(I807,coffee_types!$A$1:$B$5,2,FALSE))</f>
        <v>Robusta</v>
      </c>
      <c r="O807" t="str">
        <f t="shared" si="25"/>
        <v>Medium</v>
      </c>
      <c r="P807" t="str">
        <f>_xlfn.XLOOKUP(Orders[[#This Row],[Customer ID]],customers!$A:$A,customers!$I:$I,,0)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24"/>
        <v>7.77</v>
      </c>
      <c r="N808" t="str">
        <f>IF(ISERROR(VLOOKUP(I808,coffee_types!$A$1:$B$5,2,FALSE)),"",VLOOKUP(I808,coffee_types!$A$1:$B$5,2,FALSE))</f>
        <v>Liberica</v>
      </c>
      <c r="O808" t="str">
        <f t="shared" si="25"/>
        <v>Dark</v>
      </c>
      <c r="P808" t="str">
        <f>_xlfn.XLOOKUP(Orders[[#This Row],[Customer ID]],customers!$A:$A,customers!$I:$I,,0)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24"/>
        <v>23.31</v>
      </c>
      <c r="N809" t="str">
        <f>IF(ISERROR(VLOOKUP(I809,coffee_types!$A$1:$B$5,2,FALSE)),"",VLOOKUP(I809,coffee_types!$A$1:$B$5,2,FALSE))</f>
        <v>Liberica</v>
      </c>
      <c r="O809" t="str">
        <f t="shared" si="25"/>
        <v>Dark</v>
      </c>
      <c r="P809" t="str">
        <f>_xlfn.XLOOKUP(Orders[[#This Row],[Customer ID]],customers!$A:$A,customers!$I:$I,,0)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24"/>
        <v>137.42499999999998</v>
      </c>
      <c r="N810" t="str">
        <f>IF(ISERROR(VLOOKUP(I810,coffee_types!$A$1:$B$5,2,FALSE)),"",VLOOKUP(I810,coffee_types!$A$1:$B$5,2,FALSE))</f>
        <v>Robusta</v>
      </c>
      <c r="O810" t="str">
        <f t="shared" si="25"/>
        <v>Light</v>
      </c>
      <c r="P810" t="str">
        <f>_xlfn.XLOOKUP(Orders[[#This Row],[Customer ID]],customers!$A:$A,customers!$I:$I,,0)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24"/>
        <v>8.0549999999999997</v>
      </c>
      <c r="N811" t="str">
        <f>IF(ISERROR(VLOOKUP(I811,coffee_types!$A$1:$B$5,2,FALSE)),"",VLOOKUP(I811,coffee_types!$A$1:$B$5,2,FALSE))</f>
        <v>Robusta</v>
      </c>
      <c r="O811" t="str">
        <f t="shared" si="25"/>
        <v>Dark</v>
      </c>
      <c r="P811" t="str">
        <f>_xlfn.XLOOKUP(Orders[[#This Row],[Customer ID]],customers!$A:$A,customers!$I:$I,,0)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24"/>
        <v>28.53</v>
      </c>
      <c r="N812" t="str">
        <f>IF(ISERROR(VLOOKUP(I812,coffee_types!$A$1:$B$5,2,FALSE)),"",VLOOKUP(I812,coffee_types!$A$1:$B$5,2,FALSE))</f>
        <v>Liberica</v>
      </c>
      <c r="O812" t="str">
        <f t="shared" si="25"/>
        <v>Light</v>
      </c>
      <c r="P812" t="str">
        <f>_xlfn.XLOOKUP(Orders[[#This Row],[Customer ID]],customers!$A:$A,customers!$I:$I,,0)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24"/>
        <v>67.5</v>
      </c>
      <c r="N813" t="str">
        <f>IF(ISERROR(VLOOKUP(I813,coffee_types!$A$1:$B$5,2,FALSE)),"",VLOOKUP(I813,coffee_types!$A$1:$B$5,2,FALSE))</f>
        <v>Arabica</v>
      </c>
      <c r="O813" t="str">
        <f t="shared" si="25"/>
        <v>Medium</v>
      </c>
      <c r="P813" t="str">
        <f>_xlfn.XLOOKUP(Orders[[#This Row],[Customer ID]],customers!$A:$A,customers!$I:$I,,0)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24"/>
        <v>178.70999999999998</v>
      </c>
      <c r="N814" t="str">
        <f>IF(ISERROR(VLOOKUP(I814,coffee_types!$A$1:$B$5,2,FALSE)),"",VLOOKUP(I814,coffee_types!$A$1:$B$5,2,FALSE))</f>
        <v>Liberica</v>
      </c>
      <c r="O814" t="str">
        <f t="shared" si="25"/>
        <v>Dark</v>
      </c>
      <c r="P814" t="str">
        <f>_xlfn.XLOOKUP(Orders[[#This Row],[Customer ID]],customers!$A:$A,customers!$I:$I,,0)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24"/>
        <v>31.624999999999996</v>
      </c>
      <c r="N815" t="str">
        <f>IF(ISERROR(VLOOKUP(I815,coffee_types!$A$1:$B$5,2,FALSE)),"",VLOOKUP(I815,coffee_types!$A$1:$B$5,2,FALSE))</f>
        <v>Excelsa</v>
      </c>
      <c r="O815" t="str">
        <f t="shared" si="25"/>
        <v>Medium</v>
      </c>
      <c r="P815" t="str">
        <f>_xlfn.XLOOKUP(Orders[[#This Row],[Customer ID]],customers!$A:$A,customers!$I:$I,,0)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24"/>
        <v>8.91</v>
      </c>
      <c r="N816" t="str">
        <f>IF(ISERROR(VLOOKUP(I816,coffee_types!$A$1:$B$5,2,FALSE)),"",VLOOKUP(I816,coffee_types!$A$1:$B$5,2,FALSE))</f>
        <v>Excelsa</v>
      </c>
      <c r="O816" t="str">
        <f t="shared" si="25"/>
        <v>Light</v>
      </c>
      <c r="P816" t="str">
        <f>_xlfn.XLOOKUP(Orders[[#This Row],[Customer ID]],customers!$A:$A,customers!$I:$I,,0)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24"/>
        <v>35.82</v>
      </c>
      <c r="N817" t="str">
        <f>IF(ISERROR(VLOOKUP(I817,coffee_types!$A$1:$B$5,2,FALSE)),"",VLOOKUP(I817,coffee_types!$A$1:$B$5,2,FALSE))</f>
        <v>Robusta</v>
      </c>
      <c r="O817" t="str">
        <f t="shared" si="25"/>
        <v>Medium</v>
      </c>
      <c r="P817" t="str">
        <f>_xlfn.XLOOKUP(Orders[[#This Row],[Customer ID]],customers!$A:$A,customers!$I:$I,,0)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24"/>
        <v>38.04</v>
      </c>
      <c r="N818" t="str">
        <f>IF(ISERROR(VLOOKUP(I818,coffee_types!$A$1:$B$5,2,FALSE)),"",VLOOKUP(I818,coffee_types!$A$1:$B$5,2,FALSE))</f>
        <v>Liberica</v>
      </c>
      <c r="O818" t="str">
        <f t="shared" si="25"/>
        <v>Light</v>
      </c>
      <c r="P818" t="str">
        <f>_xlfn.XLOOKUP(Orders[[#This Row],[Customer ID]],customers!$A:$A,customers!$I:$I,,0)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24"/>
        <v>15.54</v>
      </c>
      <c r="N819" t="str">
        <f>IF(ISERROR(VLOOKUP(I819,coffee_types!$A$1:$B$5,2,FALSE)),"",VLOOKUP(I819,coffee_types!$A$1:$B$5,2,FALSE))</f>
        <v>Liberica</v>
      </c>
      <c r="O819" t="str">
        <f t="shared" si="25"/>
        <v>Dark</v>
      </c>
      <c r="P819" t="str">
        <f>_xlfn.XLOOKUP(Orders[[#This Row],[Customer ID]],customers!$A:$A,customers!$I:$I,,0)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24"/>
        <v>79.25</v>
      </c>
      <c r="N820" t="str">
        <f>IF(ISERROR(VLOOKUP(I820,coffee_types!$A$1:$B$5,2,FALSE)),"",VLOOKUP(I820,coffee_types!$A$1:$B$5,2,FALSE))</f>
        <v>Liberica</v>
      </c>
      <c r="O820" t="str">
        <f t="shared" si="25"/>
        <v>Light</v>
      </c>
      <c r="P820" t="str">
        <f>_xlfn.XLOOKUP(Orders[[#This Row],[Customer ID]],customers!$A:$A,customers!$I:$I,,0)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24"/>
        <v>4.7549999999999999</v>
      </c>
      <c r="N821" t="str">
        <f>IF(ISERROR(VLOOKUP(I821,coffee_types!$A$1:$B$5,2,FALSE)),"",VLOOKUP(I821,coffee_types!$A$1:$B$5,2,FALSE))</f>
        <v>Liberica</v>
      </c>
      <c r="O821" t="str">
        <f t="shared" si="25"/>
        <v>Light</v>
      </c>
      <c r="P821" t="str">
        <f>_xlfn.XLOOKUP(Orders[[#This Row],[Customer ID]],customers!$A:$A,customers!$I:$I,,0)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24"/>
        <v>55</v>
      </c>
      <c r="N822" t="str">
        <f>IF(ISERROR(VLOOKUP(I822,coffee_types!$A$1:$B$5,2,FALSE)),"",VLOOKUP(I822,coffee_types!$A$1:$B$5,2,FALSE))</f>
        <v>Excelsa</v>
      </c>
      <c r="O822" t="str">
        <f t="shared" si="25"/>
        <v>Medium</v>
      </c>
      <c r="P822" t="str">
        <f>_xlfn.XLOOKUP(Orders[[#This Row],[Customer ID]],customers!$A:$A,customers!$I:$I,,0)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24"/>
        <v>26.849999999999994</v>
      </c>
      <c r="N823" t="str">
        <f>IF(ISERROR(VLOOKUP(I823,coffee_types!$A$1:$B$5,2,FALSE)),"",VLOOKUP(I823,coffee_types!$A$1:$B$5,2,FALSE))</f>
        <v>Robusta</v>
      </c>
      <c r="O823" t="str">
        <f t="shared" si="25"/>
        <v>Dark</v>
      </c>
      <c r="P823" t="str">
        <f>_xlfn.XLOOKUP(Orders[[#This Row],[Customer ID]],customers!$A:$A,customers!$I:$I,,0)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24"/>
        <v>136.61999999999998</v>
      </c>
      <c r="N824" t="str">
        <f>IF(ISERROR(VLOOKUP(I824,coffee_types!$A$1:$B$5,2,FALSE)),"",VLOOKUP(I824,coffee_types!$A$1:$B$5,2,FALSE))</f>
        <v>Excelsa</v>
      </c>
      <c r="O824" t="str">
        <f t="shared" si="25"/>
        <v>Light</v>
      </c>
      <c r="P824" t="str">
        <f>_xlfn.XLOOKUP(Orders[[#This Row],[Customer ID]],customers!$A:$A,customers!$I:$I,,0)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24"/>
        <v>47.55</v>
      </c>
      <c r="N825" t="str">
        <f>IF(ISERROR(VLOOKUP(I825,coffee_types!$A$1:$B$5,2,FALSE)),"",VLOOKUP(I825,coffee_types!$A$1:$B$5,2,FALSE))</f>
        <v>Liberica</v>
      </c>
      <c r="O825" t="str">
        <f t="shared" si="25"/>
        <v>Light</v>
      </c>
      <c r="P825" t="str">
        <f>_xlfn.XLOOKUP(Orders[[#This Row],[Customer ID]],customers!$A:$A,customers!$I:$I,,0)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24"/>
        <v>16.875</v>
      </c>
      <c r="N826" t="str">
        <f>IF(ISERROR(VLOOKUP(I826,coffee_types!$A$1:$B$5,2,FALSE)),"",VLOOKUP(I826,coffee_types!$A$1:$B$5,2,FALSE))</f>
        <v>Arabica</v>
      </c>
      <c r="O826" t="str">
        <f t="shared" si="25"/>
        <v>Medium</v>
      </c>
      <c r="P826" t="str">
        <f>_xlfn.XLOOKUP(Orders[[#This Row],[Customer ID]],customers!$A:$A,customers!$I:$I,,0)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24"/>
        <v>29.849999999999998</v>
      </c>
      <c r="N827" t="str">
        <f>IF(ISERROR(VLOOKUP(I827,coffee_types!$A$1:$B$5,2,FALSE)),"",VLOOKUP(I827,coffee_types!$A$1:$B$5,2,FALSE))</f>
        <v>Arabica</v>
      </c>
      <c r="O827" t="str">
        <f t="shared" si="25"/>
        <v>Dark</v>
      </c>
      <c r="P827" t="str">
        <f>_xlfn.XLOOKUP(Orders[[#This Row],[Customer ID]],customers!$A:$A,customers!$I:$I,,0)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24"/>
        <v>41.25</v>
      </c>
      <c r="N828" t="str">
        <f>IF(ISERROR(VLOOKUP(I828,coffee_types!$A$1:$B$5,2,FALSE)),"",VLOOKUP(I828,coffee_types!$A$1:$B$5,2,FALSE))</f>
        <v>Excelsa</v>
      </c>
      <c r="O828" t="str">
        <f t="shared" si="25"/>
        <v>Medium</v>
      </c>
      <c r="P828" t="str">
        <f>_xlfn.XLOOKUP(Orders[[#This Row],[Customer ID]],customers!$A:$A,customers!$I:$I,,0)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24"/>
        <v>20.625</v>
      </c>
      <c r="N829" t="str">
        <f>IF(ISERROR(VLOOKUP(I829,coffee_types!$A$1:$B$5,2,FALSE)),"",VLOOKUP(I829,coffee_types!$A$1:$B$5,2,FALSE))</f>
        <v>Excelsa</v>
      </c>
      <c r="O829" t="str">
        <f t="shared" si="25"/>
        <v>Medium</v>
      </c>
      <c r="P829" t="str">
        <f>_xlfn.XLOOKUP(Orders[[#This Row],[Customer ID]],customers!$A:$A,customers!$I:$I,,0)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24"/>
        <v>137.31</v>
      </c>
      <c r="N830" t="str">
        <f>IF(ISERROR(VLOOKUP(I830,coffee_types!$A$1:$B$5,2,FALSE)),"",VLOOKUP(I830,coffee_types!$A$1:$B$5,2,FALSE))</f>
        <v>Arabica</v>
      </c>
      <c r="O830" t="str">
        <f t="shared" si="25"/>
        <v>Dark</v>
      </c>
      <c r="P830" t="str">
        <f>_xlfn.XLOOKUP(Orders[[#This Row],[Customer ID]],customers!$A:$A,customers!$I:$I,,0)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24"/>
        <v>2.9849999999999999</v>
      </c>
      <c r="N831" t="str">
        <f>IF(ISERROR(VLOOKUP(I831,coffee_types!$A$1:$B$5,2,FALSE)),"",VLOOKUP(I831,coffee_types!$A$1:$B$5,2,FALSE))</f>
        <v>Arabica</v>
      </c>
      <c r="O831" t="str">
        <f t="shared" si="25"/>
        <v>Dark</v>
      </c>
      <c r="P831" t="str">
        <f>_xlfn.XLOOKUP(Orders[[#This Row],[Customer ID]],customers!$A:$A,customers!$I:$I,,0)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24"/>
        <v>27.5</v>
      </c>
      <c r="N832" t="str">
        <f>IF(ISERROR(VLOOKUP(I832,coffee_types!$A$1:$B$5,2,FALSE)),"",VLOOKUP(I832,coffee_types!$A$1:$B$5,2,FALSE))</f>
        <v>Excelsa</v>
      </c>
      <c r="O832" t="str">
        <f t="shared" si="25"/>
        <v>Medium</v>
      </c>
      <c r="P832" t="str">
        <f>_xlfn.XLOOKUP(Orders[[#This Row],[Customer ID]],customers!$A:$A,customers!$I:$I,,0)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24"/>
        <v>5.97</v>
      </c>
      <c r="N833" t="str">
        <f>IF(ISERROR(VLOOKUP(I833,coffee_types!$A$1:$B$5,2,FALSE)),"",VLOOKUP(I833,coffee_types!$A$1:$B$5,2,FALSE))</f>
        <v>Arabica</v>
      </c>
      <c r="O833" t="str">
        <f t="shared" si="25"/>
        <v>Dark</v>
      </c>
      <c r="P833" t="str">
        <f>_xlfn.XLOOKUP(Orders[[#This Row],[Customer ID]],customers!$A:$A,customers!$I:$I,,0)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24"/>
        <v>59.699999999999996</v>
      </c>
      <c r="N834" t="str">
        <f>IF(ISERROR(VLOOKUP(I834,coffee_types!$A$1:$B$5,2,FALSE)),"",VLOOKUP(I834,coffee_types!$A$1:$B$5,2,FALSE))</f>
        <v>Robusta</v>
      </c>
      <c r="O834" t="str">
        <f t="shared" si="25"/>
        <v>Medium</v>
      </c>
      <c r="P834" t="str">
        <f>_xlfn.XLOOKUP(Orders[[#This Row],[Customer ID]],customers!$A:$A,customers!$I:$I,,0)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26">L835*E835</f>
        <v>82.339999999999989</v>
      </c>
      <c r="N835" t="str">
        <f>IF(ISERROR(VLOOKUP(I835,coffee_types!$A$1:$B$5,2,FALSE)),"",VLOOKUP(I835,coffee_types!$A$1:$B$5,2,FALSE))</f>
        <v>Robusta</v>
      </c>
      <c r="O835" t="str">
        <f t="shared" ref="O835:O898" si="27">IF(J835="M", "Medium", IF(J835="L", "Light",IF(J835="D","Dark","")))</f>
        <v>Dark</v>
      </c>
      <c r="P835" t="str">
        <f>_xlfn.XLOOKUP(Orders[[#This Row],[Customer ID]],customers!$A:$A,customers!$I:$I,,0)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26"/>
        <v>22.884999999999998</v>
      </c>
      <c r="N836" t="str">
        <f>IF(ISERROR(VLOOKUP(I836,coffee_types!$A$1:$B$5,2,FALSE)),"",VLOOKUP(I836,coffee_types!$A$1:$B$5,2,FALSE))</f>
        <v>Arabica</v>
      </c>
      <c r="O836" t="str">
        <f t="shared" si="27"/>
        <v>Dark</v>
      </c>
      <c r="P836" t="str">
        <f>_xlfn.XLOOKUP(Orders[[#This Row],[Customer ID]],customers!$A:$A,customers!$I:$I,,0)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26"/>
        <v>8.91</v>
      </c>
      <c r="N837" t="str">
        <f>IF(ISERROR(VLOOKUP(I837,coffee_types!$A$1:$B$5,2,FALSE)),"",VLOOKUP(I837,coffee_types!$A$1:$B$5,2,FALSE))</f>
        <v>Excelsa</v>
      </c>
      <c r="O837" t="str">
        <f t="shared" si="27"/>
        <v>Light</v>
      </c>
      <c r="P837" t="str">
        <f>_xlfn.XLOOKUP(Orders[[#This Row],[Customer ID]],customers!$A:$A,customers!$I:$I,,0)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26"/>
        <v>11.94</v>
      </c>
      <c r="N838" t="str">
        <f>IF(ISERROR(VLOOKUP(I838,coffee_types!$A$1:$B$5,2,FALSE)),"",VLOOKUP(I838,coffee_types!$A$1:$B$5,2,FALSE))</f>
        <v>Arabica</v>
      </c>
      <c r="O838" t="str">
        <f t="shared" si="27"/>
        <v>Dark</v>
      </c>
      <c r="P838" t="str">
        <f>_xlfn.XLOOKUP(Orders[[#This Row],[Customer ID]],customers!$A:$A,customers!$I:$I,,0)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26"/>
        <v>100.39499999999998</v>
      </c>
      <c r="N839" t="str">
        <f>IF(ISERROR(VLOOKUP(I839,coffee_types!$A$1:$B$5,2,FALSE)),"",VLOOKUP(I839,coffee_types!$A$1:$B$5,2,FALSE))</f>
        <v>Liberica</v>
      </c>
      <c r="O839" t="str">
        <f t="shared" si="27"/>
        <v>Medium</v>
      </c>
      <c r="P839" t="str">
        <f>_xlfn.XLOOKUP(Orders[[#This Row],[Customer ID]],customers!$A:$A,customers!$I:$I,,0)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26"/>
        <v>114.42499999999998</v>
      </c>
      <c r="N840" t="str">
        <f>IF(ISERROR(VLOOKUP(I840,coffee_types!$A$1:$B$5,2,FALSE)),"",VLOOKUP(I840,coffee_types!$A$1:$B$5,2,FALSE))</f>
        <v>Arabica</v>
      </c>
      <c r="O840" t="str">
        <f t="shared" si="27"/>
        <v>Dark</v>
      </c>
      <c r="P840" t="str">
        <f>_xlfn.XLOOKUP(Orders[[#This Row],[Customer ID]],customers!$A:$A,customers!$I:$I,,0)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26"/>
        <v>41.25</v>
      </c>
      <c r="N841" t="str">
        <f>IF(ISERROR(VLOOKUP(I841,coffee_types!$A$1:$B$5,2,FALSE)),"",VLOOKUP(I841,coffee_types!$A$1:$B$5,2,FALSE))</f>
        <v>Excelsa</v>
      </c>
      <c r="O841" t="str">
        <f t="shared" si="27"/>
        <v>Medium</v>
      </c>
      <c r="P841" t="str">
        <f>_xlfn.XLOOKUP(Orders[[#This Row],[Customer ID]],customers!$A:$A,customers!$I:$I,,0)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26"/>
        <v>28.679999999999996</v>
      </c>
      <c r="N842" t="str">
        <f>IF(ISERROR(VLOOKUP(I842,coffee_types!$A$1:$B$5,2,FALSE)),"",VLOOKUP(I842,coffee_types!$A$1:$B$5,2,FALSE))</f>
        <v>Robusta</v>
      </c>
      <c r="O842" t="str">
        <f t="shared" si="27"/>
        <v>Light</v>
      </c>
      <c r="P842" t="str">
        <f>_xlfn.XLOOKUP(Orders[[#This Row],[Customer ID]],customers!$A:$A,customers!$I:$I,,0)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26"/>
        <v>4.3650000000000002</v>
      </c>
      <c r="N843" t="str">
        <f>IF(ISERROR(VLOOKUP(I843,coffee_types!$A$1:$B$5,2,FALSE)),"",VLOOKUP(I843,coffee_types!$A$1:$B$5,2,FALSE))</f>
        <v>Liberica</v>
      </c>
      <c r="O843" t="str">
        <f t="shared" si="27"/>
        <v>Medium</v>
      </c>
      <c r="P843" t="str">
        <f>_xlfn.XLOOKUP(Orders[[#This Row],[Customer ID]],customers!$A:$A,customers!$I:$I,,0)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26"/>
        <v>8.25</v>
      </c>
      <c r="N844" t="str">
        <f>IF(ISERROR(VLOOKUP(I844,coffee_types!$A$1:$B$5,2,FALSE)),"",VLOOKUP(I844,coffee_types!$A$1:$B$5,2,FALSE))</f>
        <v>Excelsa</v>
      </c>
      <c r="O844" t="str">
        <f t="shared" si="27"/>
        <v>Medium</v>
      </c>
      <c r="P844" t="str">
        <f>_xlfn.XLOOKUP(Orders[[#This Row],[Customer ID]],customers!$A:$A,customers!$I:$I,,0)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26"/>
        <v>8.25</v>
      </c>
      <c r="N845" t="str">
        <f>IF(ISERROR(VLOOKUP(I845,coffee_types!$A$1:$B$5,2,FALSE)),"",VLOOKUP(I845,coffee_types!$A$1:$B$5,2,FALSE))</f>
        <v>Excelsa</v>
      </c>
      <c r="O845" t="str">
        <f t="shared" si="27"/>
        <v>Medium</v>
      </c>
      <c r="P845" t="str">
        <f>_xlfn.XLOOKUP(Orders[[#This Row],[Customer ID]],customers!$A:$A,customers!$I:$I,,0)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26"/>
        <v>35.82</v>
      </c>
      <c r="N846" t="str">
        <f>IF(ISERROR(VLOOKUP(I846,coffee_types!$A$1:$B$5,2,FALSE)),"",VLOOKUP(I846,coffee_types!$A$1:$B$5,2,FALSE))</f>
        <v>Arabica</v>
      </c>
      <c r="O846" t="str">
        <f t="shared" si="27"/>
        <v>Dark</v>
      </c>
      <c r="P846" t="str">
        <f>_xlfn.XLOOKUP(Orders[[#This Row],[Customer ID]],customers!$A:$A,customers!$I:$I,,0)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26"/>
        <v>167.67000000000002</v>
      </c>
      <c r="N847" t="str">
        <f>IF(ISERROR(VLOOKUP(I847,coffee_types!$A$1:$B$5,2,FALSE)),"",VLOOKUP(I847,coffee_types!$A$1:$B$5,2,FALSE))</f>
        <v>Excelsa</v>
      </c>
      <c r="O847" t="str">
        <f t="shared" si="27"/>
        <v>Dark</v>
      </c>
      <c r="P847" t="str">
        <f>_xlfn.XLOOKUP(Orders[[#This Row],[Customer ID]],customers!$A:$A,customers!$I:$I,,0)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26"/>
        <v>51.749999999999993</v>
      </c>
      <c r="N848" t="str">
        <f>IF(ISERROR(VLOOKUP(I848,coffee_types!$A$1:$B$5,2,FALSE)),"",VLOOKUP(I848,coffee_types!$A$1:$B$5,2,FALSE))</f>
        <v>Arabica</v>
      </c>
      <c r="O848" t="str">
        <f t="shared" si="27"/>
        <v>Medium</v>
      </c>
      <c r="P848" t="str">
        <f>_xlfn.XLOOKUP(Orders[[#This Row],[Customer ID]],customers!$A:$A,customers!$I:$I,,0)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26"/>
        <v>8.9550000000000001</v>
      </c>
      <c r="N849" t="str">
        <f>IF(ISERROR(VLOOKUP(I849,coffee_types!$A$1:$B$5,2,FALSE)),"",VLOOKUP(I849,coffee_types!$A$1:$B$5,2,FALSE))</f>
        <v>Arabica</v>
      </c>
      <c r="O849" t="str">
        <f t="shared" si="27"/>
        <v>Dark</v>
      </c>
      <c r="P849" t="str">
        <f>_xlfn.XLOOKUP(Orders[[#This Row],[Customer ID]],customers!$A:$A,customers!$I:$I,,0)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26"/>
        <v>53.46</v>
      </c>
      <c r="N850" t="str">
        <f>IF(ISERROR(VLOOKUP(I850,coffee_types!$A$1:$B$5,2,FALSE)),"",VLOOKUP(I850,coffee_types!$A$1:$B$5,2,FALSE))</f>
        <v>Excelsa</v>
      </c>
      <c r="O850" t="str">
        <f t="shared" si="27"/>
        <v>Light</v>
      </c>
      <c r="P850" t="str">
        <f>_xlfn.XLOOKUP(Orders[[#This Row],[Customer ID]],customers!$A:$A,customers!$I:$I,,0)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26"/>
        <v>23.31</v>
      </c>
      <c r="N851" t="str">
        <f>IF(ISERROR(VLOOKUP(I851,coffee_types!$A$1:$B$5,2,FALSE)),"",VLOOKUP(I851,coffee_types!$A$1:$B$5,2,FALSE))</f>
        <v>Arabica</v>
      </c>
      <c r="O851" t="str">
        <f t="shared" si="27"/>
        <v>Light</v>
      </c>
      <c r="P851" t="str">
        <f>_xlfn.XLOOKUP(Orders[[#This Row],[Customer ID]],customers!$A:$A,customers!$I:$I,,0)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26"/>
        <v>6.75</v>
      </c>
      <c r="N852" t="str">
        <f>IF(ISERROR(VLOOKUP(I852,coffee_types!$A$1:$B$5,2,FALSE)),"",VLOOKUP(I852,coffee_types!$A$1:$B$5,2,FALSE))</f>
        <v>Arabica</v>
      </c>
      <c r="O852" t="str">
        <f t="shared" si="27"/>
        <v>Medium</v>
      </c>
      <c r="P852" t="str">
        <f>_xlfn.XLOOKUP(Orders[[#This Row],[Customer ID]],customers!$A:$A,customers!$I:$I,,0)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26"/>
        <v>7.77</v>
      </c>
      <c r="N853" t="str">
        <f>IF(ISERROR(VLOOKUP(I853,coffee_types!$A$1:$B$5,2,FALSE)),"",VLOOKUP(I853,coffee_types!$A$1:$B$5,2,FALSE))</f>
        <v>Liberica</v>
      </c>
      <c r="O853" t="str">
        <f t="shared" si="27"/>
        <v>Dark</v>
      </c>
      <c r="P853" t="str">
        <f>_xlfn.XLOOKUP(Orders[[#This Row],[Customer ID]],customers!$A:$A,customers!$I:$I,,0)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26"/>
        <v>119.13999999999999</v>
      </c>
      <c r="N854" t="str">
        <f>IF(ISERROR(VLOOKUP(I854,coffee_types!$A$1:$B$5,2,FALSE)),"",VLOOKUP(I854,coffee_types!$A$1:$B$5,2,FALSE))</f>
        <v>Liberica</v>
      </c>
      <c r="O854" t="str">
        <f t="shared" si="27"/>
        <v>Dark</v>
      </c>
      <c r="P854" t="str">
        <f>_xlfn.XLOOKUP(Orders[[#This Row],[Customer ID]],customers!$A:$A,customers!$I:$I,,0)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26"/>
        <v>19.899999999999999</v>
      </c>
      <c r="N855" t="str">
        <f>IF(ISERROR(VLOOKUP(I855,coffee_types!$A$1:$B$5,2,FALSE)),"",VLOOKUP(I855,coffee_types!$A$1:$B$5,2,FALSE))</f>
        <v>Arabica</v>
      </c>
      <c r="O855" t="str">
        <f t="shared" si="27"/>
        <v>Dark</v>
      </c>
      <c r="P855" t="str">
        <f>_xlfn.XLOOKUP(Orders[[#This Row],[Customer ID]],customers!$A:$A,customers!$I:$I,,0)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26"/>
        <v>35.849999999999994</v>
      </c>
      <c r="N856" t="str">
        <f>IF(ISERROR(VLOOKUP(I856,coffee_types!$A$1:$B$5,2,FALSE)),"",VLOOKUP(I856,coffee_types!$A$1:$B$5,2,FALSE))</f>
        <v>Robusta</v>
      </c>
      <c r="O856" t="str">
        <f t="shared" si="27"/>
        <v>Light</v>
      </c>
      <c r="P856" t="str">
        <f>_xlfn.XLOOKUP(Orders[[#This Row],[Customer ID]],customers!$A:$A,customers!$I:$I,,0)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26"/>
        <v>89.35499999999999</v>
      </c>
      <c r="N857" t="str">
        <f>IF(ISERROR(VLOOKUP(I857,coffee_types!$A$1:$B$5,2,FALSE)),"",VLOOKUP(I857,coffee_types!$A$1:$B$5,2,FALSE))</f>
        <v>Liberica</v>
      </c>
      <c r="O857" t="str">
        <f t="shared" si="27"/>
        <v>Dark</v>
      </c>
      <c r="P857" t="str">
        <f>_xlfn.XLOOKUP(Orders[[#This Row],[Customer ID]],customers!$A:$A,customers!$I:$I,,0)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26"/>
        <v>8.73</v>
      </c>
      <c r="N858" t="str">
        <f>IF(ISERROR(VLOOKUP(I858,coffee_types!$A$1:$B$5,2,FALSE)),"",VLOOKUP(I858,coffee_types!$A$1:$B$5,2,FALSE))</f>
        <v>Liberica</v>
      </c>
      <c r="O858" t="str">
        <f t="shared" si="27"/>
        <v>Medium</v>
      </c>
      <c r="P858" t="str">
        <f>_xlfn.XLOOKUP(Orders[[#This Row],[Customer ID]],customers!$A:$A,customers!$I:$I,,0)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26"/>
        <v>137.42499999999998</v>
      </c>
      <c r="N859" t="str">
        <f>IF(ISERROR(VLOOKUP(I859,coffee_types!$A$1:$B$5,2,FALSE)),"",VLOOKUP(I859,coffee_types!$A$1:$B$5,2,FALSE))</f>
        <v>Robusta</v>
      </c>
      <c r="O859" t="str">
        <f t="shared" si="27"/>
        <v>Light</v>
      </c>
      <c r="P859" t="str">
        <f>_xlfn.XLOOKUP(Orders[[#This Row],[Customer ID]],customers!$A:$A,customers!$I:$I,,0)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26"/>
        <v>34.92</v>
      </c>
      <c r="N860" t="str">
        <f>IF(ISERROR(VLOOKUP(I860,coffee_types!$A$1:$B$5,2,FALSE)),"",VLOOKUP(I860,coffee_types!$A$1:$B$5,2,FALSE))</f>
        <v>Liberica</v>
      </c>
      <c r="O860" t="str">
        <f t="shared" si="27"/>
        <v>Medium</v>
      </c>
      <c r="P860" t="str">
        <f>_xlfn.XLOOKUP(Orders[[#This Row],[Customer ID]],customers!$A:$A,customers!$I:$I,,0)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26"/>
        <v>178.70999999999998</v>
      </c>
      <c r="N861" t="str">
        <f>IF(ISERROR(VLOOKUP(I861,coffee_types!$A$1:$B$5,2,FALSE)),"",VLOOKUP(I861,coffee_types!$A$1:$B$5,2,FALSE))</f>
        <v>Arabica</v>
      </c>
      <c r="O861" t="str">
        <f t="shared" si="27"/>
        <v>Light</v>
      </c>
      <c r="P861" t="str">
        <f>_xlfn.XLOOKUP(Orders[[#This Row],[Customer ID]],customers!$A:$A,customers!$I:$I,,0)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26"/>
        <v>25.874999999999996</v>
      </c>
      <c r="N862" t="str">
        <f>IF(ISERROR(VLOOKUP(I862,coffee_types!$A$1:$B$5,2,FALSE)),"",VLOOKUP(I862,coffee_types!$A$1:$B$5,2,FALSE))</f>
        <v>Arabica</v>
      </c>
      <c r="O862" t="str">
        <f t="shared" si="27"/>
        <v>Medium</v>
      </c>
      <c r="P862" t="str">
        <f>_xlfn.XLOOKUP(Orders[[#This Row],[Customer ID]],customers!$A:$A,customers!$I:$I,,0)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26"/>
        <v>77.699999999999989</v>
      </c>
      <c r="N863" t="str">
        <f>IF(ISERROR(VLOOKUP(I863,coffee_types!$A$1:$B$5,2,FALSE)),"",VLOOKUP(I863,coffee_types!$A$1:$B$5,2,FALSE))</f>
        <v>Liberica</v>
      </c>
      <c r="O863" t="str">
        <f t="shared" si="27"/>
        <v>Dark</v>
      </c>
      <c r="P863" t="str">
        <f>_xlfn.XLOOKUP(Orders[[#This Row],[Customer ID]],customers!$A:$A,customers!$I:$I,,0)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26"/>
        <v>9.9499999999999993</v>
      </c>
      <c r="N864" t="str">
        <f>IF(ISERROR(VLOOKUP(I864,coffee_types!$A$1:$B$5,2,FALSE)),"",VLOOKUP(I864,coffee_types!$A$1:$B$5,2,FALSE))</f>
        <v>Robusta</v>
      </c>
      <c r="O864" t="str">
        <f t="shared" si="27"/>
        <v>Medium</v>
      </c>
      <c r="P864" t="str">
        <f>_xlfn.XLOOKUP(Orders[[#This Row],[Customer ID]],customers!$A:$A,customers!$I:$I,,0)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26"/>
        <v>29.1</v>
      </c>
      <c r="N865" t="str">
        <f>IF(ISERROR(VLOOKUP(I865,coffee_types!$A$1:$B$5,2,FALSE)),"",VLOOKUP(I865,coffee_types!$A$1:$B$5,2,FALSE))</f>
        <v>Liberica</v>
      </c>
      <c r="O865" t="str">
        <f t="shared" si="27"/>
        <v>Medium</v>
      </c>
      <c r="P865" t="str">
        <f>_xlfn.XLOOKUP(Orders[[#This Row],[Customer ID]],customers!$A:$A,customers!$I:$I,,0)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26"/>
        <v>21.509999999999998</v>
      </c>
      <c r="N866" t="str">
        <f>IF(ISERROR(VLOOKUP(I866,coffee_types!$A$1:$B$5,2,FALSE)),"",VLOOKUP(I866,coffee_types!$A$1:$B$5,2,FALSE))</f>
        <v>Robusta</v>
      </c>
      <c r="O866" t="str">
        <f t="shared" si="27"/>
        <v>Light</v>
      </c>
      <c r="P866" t="str">
        <f>_xlfn.XLOOKUP(Orders[[#This Row],[Customer ID]],customers!$A:$A,customers!$I:$I,,0)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26"/>
        <v>6.75</v>
      </c>
      <c r="N867" t="str">
        <f>IF(ISERROR(VLOOKUP(I867,coffee_types!$A$1:$B$5,2,FALSE)),"",VLOOKUP(I867,coffee_types!$A$1:$B$5,2,FALSE))</f>
        <v>Arabica</v>
      </c>
      <c r="O867" t="str">
        <f t="shared" si="27"/>
        <v>Medium</v>
      </c>
      <c r="P867" t="str">
        <f>_xlfn.XLOOKUP(Orders[[#This Row],[Customer ID]],customers!$A:$A,customers!$I:$I,,0)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26"/>
        <v>17.91</v>
      </c>
      <c r="N868" t="str">
        <f>IF(ISERROR(VLOOKUP(I868,coffee_types!$A$1:$B$5,2,FALSE)),"",VLOOKUP(I868,coffee_types!$A$1:$B$5,2,FALSE))</f>
        <v>Arabica</v>
      </c>
      <c r="O868" t="str">
        <f t="shared" si="27"/>
        <v>Dark</v>
      </c>
      <c r="P868" t="str">
        <f>_xlfn.XLOOKUP(Orders[[#This Row],[Customer ID]],customers!$A:$A,customers!$I:$I,,0)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26"/>
        <v>29.784999999999997</v>
      </c>
      <c r="N869" t="str">
        <f>IF(ISERROR(VLOOKUP(I869,coffee_types!$A$1:$B$5,2,FALSE)),"",VLOOKUP(I869,coffee_types!$A$1:$B$5,2,FALSE))</f>
        <v>Arabica</v>
      </c>
      <c r="O869" t="str">
        <f t="shared" si="27"/>
        <v>Light</v>
      </c>
      <c r="P869" t="str">
        <f>_xlfn.XLOOKUP(Orders[[#This Row],[Customer ID]],customers!$A:$A,customers!$I:$I,,0)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26"/>
        <v>41.25</v>
      </c>
      <c r="N870" t="str">
        <f>IF(ISERROR(VLOOKUP(I870,coffee_types!$A$1:$B$5,2,FALSE)),"",VLOOKUP(I870,coffee_types!$A$1:$B$5,2,FALSE))</f>
        <v>Excelsa</v>
      </c>
      <c r="O870" t="str">
        <f t="shared" si="27"/>
        <v>Medium</v>
      </c>
      <c r="P870" t="str">
        <f>_xlfn.XLOOKUP(Orders[[#This Row],[Customer ID]],customers!$A:$A,customers!$I:$I,,0)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26"/>
        <v>17.91</v>
      </c>
      <c r="N871" t="str">
        <f>IF(ISERROR(VLOOKUP(I871,coffee_types!$A$1:$B$5,2,FALSE)),"",VLOOKUP(I871,coffee_types!$A$1:$B$5,2,FALSE))</f>
        <v>Robusta</v>
      </c>
      <c r="O871" t="str">
        <f t="shared" si="27"/>
        <v>Medium</v>
      </c>
      <c r="P871" t="str">
        <f>_xlfn.XLOOKUP(Orders[[#This Row],[Customer ID]],customers!$A:$A,customers!$I:$I,,0)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26"/>
        <v>7.29</v>
      </c>
      <c r="N872" t="str">
        <f>IF(ISERROR(VLOOKUP(I872,coffee_types!$A$1:$B$5,2,FALSE)),"",VLOOKUP(I872,coffee_types!$A$1:$B$5,2,FALSE))</f>
        <v>Excelsa</v>
      </c>
      <c r="O872" t="str">
        <f t="shared" si="27"/>
        <v>Dark</v>
      </c>
      <c r="P872" t="str">
        <f>_xlfn.XLOOKUP(Orders[[#This Row],[Customer ID]],customers!$A:$A,customers!$I:$I,,0)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26"/>
        <v>29.7</v>
      </c>
      <c r="N873" t="str">
        <f>IF(ISERROR(VLOOKUP(I873,coffee_types!$A$1:$B$5,2,FALSE)),"",VLOOKUP(I873,coffee_types!$A$1:$B$5,2,FALSE))</f>
        <v>Excelsa</v>
      </c>
      <c r="O873" t="str">
        <f t="shared" si="27"/>
        <v>Light</v>
      </c>
      <c r="P873" t="str">
        <f>_xlfn.XLOOKUP(Orders[[#This Row],[Customer ID]],customers!$A:$A,customers!$I:$I,,0)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26"/>
        <v>22.5</v>
      </c>
      <c r="N874" t="str">
        <f>IF(ISERROR(VLOOKUP(I874,coffee_types!$A$1:$B$5,2,FALSE)),"",VLOOKUP(I874,coffee_types!$A$1:$B$5,2,FALSE))</f>
        <v>Arabica</v>
      </c>
      <c r="O874" t="str">
        <f t="shared" si="27"/>
        <v>Medium</v>
      </c>
      <c r="P874" t="str">
        <f>_xlfn.XLOOKUP(Orders[[#This Row],[Customer ID]],customers!$A:$A,customers!$I:$I,,0)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26"/>
        <v>11.94</v>
      </c>
      <c r="N875" t="str">
        <f>IF(ISERROR(VLOOKUP(I875,coffee_types!$A$1:$B$5,2,FALSE)),"",VLOOKUP(I875,coffee_types!$A$1:$B$5,2,FALSE))</f>
        <v>Robusta</v>
      </c>
      <c r="O875" t="str">
        <f t="shared" si="27"/>
        <v>Medium</v>
      </c>
      <c r="P875" t="str">
        <f>_xlfn.XLOOKUP(Orders[[#This Row],[Customer ID]],customers!$A:$A,customers!$I:$I,,0)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26"/>
        <v>25.9</v>
      </c>
      <c r="N876" t="str">
        <f>IF(ISERROR(VLOOKUP(I876,coffee_types!$A$1:$B$5,2,FALSE)),"",VLOOKUP(I876,coffee_types!$A$1:$B$5,2,FALSE))</f>
        <v>Arabica</v>
      </c>
      <c r="O876" t="str">
        <f t="shared" si="27"/>
        <v>Light</v>
      </c>
      <c r="P876" t="str">
        <f>_xlfn.XLOOKUP(Orders[[#This Row],[Customer ID]],customers!$A:$A,customers!$I:$I,,0)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26"/>
        <v>43.650000000000006</v>
      </c>
      <c r="N877" t="str">
        <f>IF(ISERROR(VLOOKUP(I877,coffee_types!$A$1:$B$5,2,FALSE)),"",VLOOKUP(I877,coffee_types!$A$1:$B$5,2,FALSE))</f>
        <v>Liberica</v>
      </c>
      <c r="O877" t="str">
        <f t="shared" si="27"/>
        <v>Medium</v>
      </c>
      <c r="P877" t="str">
        <f>_xlfn.XLOOKUP(Orders[[#This Row],[Customer ID]],customers!$A:$A,customers!$I:$I,,0)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26"/>
        <v>46.62</v>
      </c>
      <c r="N878" t="str">
        <f>IF(ISERROR(VLOOKUP(I878,coffee_types!$A$1:$B$5,2,FALSE)),"",VLOOKUP(I878,coffee_types!$A$1:$B$5,2,FALSE))</f>
        <v>Arabica</v>
      </c>
      <c r="O878" t="str">
        <f t="shared" si="27"/>
        <v>Light</v>
      </c>
      <c r="P878" t="str">
        <f>_xlfn.XLOOKUP(Orders[[#This Row],[Customer ID]],customers!$A:$A,customers!$I:$I,,0)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26"/>
        <v>28.53</v>
      </c>
      <c r="N879" t="str">
        <f>IF(ISERROR(VLOOKUP(I879,coffee_types!$A$1:$B$5,2,FALSE)),"",VLOOKUP(I879,coffee_types!$A$1:$B$5,2,FALSE))</f>
        <v>Liberica</v>
      </c>
      <c r="O879" t="str">
        <f t="shared" si="27"/>
        <v>Light</v>
      </c>
      <c r="P879" t="str">
        <f>_xlfn.XLOOKUP(Orders[[#This Row],[Customer ID]],customers!$A:$A,customers!$I:$I,,0)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26"/>
        <v>27.484999999999996</v>
      </c>
      <c r="N880" t="str">
        <f>IF(ISERROR(VLOOKUP(I880,coffee_types!$A$1:$B$5,2,FALSE)),"",VLOOKUP(I880,coffee_types!$A$1:$B$5,2,FALSE))</f>
        <v>Robusta</v>
      </c>
      <c r="O880" t="str">
        <f t="shared" si="27"/>
        <v>Light</v>
      </c>
      <c r="P880" t="str">
        <f>_xlfn.XLOOKUP(Orders[[#This Row],[Customer ID]],customers!$A:$A,customers!$I:$I,,0)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26"/>
        <v>10.935</v>
      </c>
      <c r="N881" t="str">
        <f>IF(ISERROR(VLOOKUP(I881,coffee_types!$A$1:$B$5,2,FALSE)),"",VLOOKUP(I881,coffee_types!$A$1:$B$5,2,FALSE))</f>
        <v>Excelsa</v>
      </c>
      <c r="O881" t="str">
        <f t="shared" si="27"/>
        <v>Dark</v>
      </c>
      <c r="P881" t="str">
        <f>_xlfn.XLOOKUP(Orders[[#This Row],[Customer ID]],customers!$A:$A,customers!$I:$I,,0)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26"/>
        <v>7.169999999999999</v>
      </c>
      <c r="N882" t="str">
        <f>IF(ISERROR(VLOOKUP(I882,coffee_types!$A$1:$B$5,2,FALSE)),"",VLOOKUP(I882,coffee_types!$A$1:$B$5,2,FALSE))</f>
        <v>Robusta</v>
      </c>
      <c r="O882" t="str">
        <f t="shared" si="27"/>
        <v>Light</v>
      </c>
      <c r="P882" t="str">
        <f>_xlfn.XLOOKUP(Orders[[#This Row],[Customer ID]],customers!$A:$A,customers!$I:$I,,0)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26"/>
        <v>23.31</v>
      </c>
      <c r="N883" t="str">
        <f>IF(ISERROR(VLOOKUP(I883,coffee_types!$A$1:$B$5,2,FALSE)),"",VLOOKUP(I883,coffee_types!$A$1:$B$5,2,FALSE))</f>
        <v>Arabica</v>
      </c>
      <c r="O883" t="str">
        <f t="shared" si="27"/>
        <v>Light</v>
      </c>
      <c r="P883" t="str">
        <f>_xlfn.XLOOKUP(Orders[[#This Row],[Customer ID]],customers!$A:$A,customers!$I:$I,,0)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26"/>
        <v>114.42499999999998</v>
      </c>
      <c r="N884" t="str">
        <f>IF(ISERROR(VLOOKUP(I884,coffee_types!$A$1:$B$5,2,FALSE)),"",VLOOKUP(I884,coffee_types!$A$1:$B$5,2,FALSE))</f>
        <v>Arabica</v>
      </c>
      <c r="O884" t="str">
        <f t="shared" si="27"/>
        <v>Dark</v>
      </c>
      <c r="P884" t="str">
        <f>_xlfn.XLOOKUP(Orders[[#This Row],[Customer ID]],customers!$A:$A,customers!$I:$I,,0)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26"/>
        <v>77.624999999999986</v>
      </c>
      <c r="N885" t="str">
        <f>IF(ISERROR(VLOOKUP(I885,coffee_types!$A$1:$B$5,2,FALSE)),"",VLOOKUP(I885,coffee_types!$A$1:$B$5,2,FALSE))</f>
        <v>Arabica</v>
      </c>
      <c r="O885" t="str">
        <f t="shared" si="27"/>
        <v>Medium</v>
      </c>
      <c r="P885" t="str">
        <f>_xlfn.XLOOKUP(Orders[[#This Row],[Customer ID]],customers!$A:$A,customers!$I:$I,,0)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26"/>
        <v>5.3699999999999992</v>
      </c>
      <c r="N886" t="str">
        <f>IF(ISERROR(VLOOKUP(I886,coffee_types!$A$1:$B$5,2,FALSE)),"",VLOOKUP(I886,coffee_types!$A$1:$B$5,2,FALSE))</f>
        <v>Robusta</v>
      </c>
      <c r="O886" t="str">
        <f t="shared" si="27"/>
        <v>Dark</v>
      </c>
      <c r="P886" t="str">
        <f>_xlfn.XLOOKUP(Orders[[#This Row],[Customer ID]],customers!$A:$A,customers!$I:$I,,0)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26"/>
        <v>123.50999999999999</v>
      </c>
      <c r="N887" t="str">
        <f>IF(ISERROR(VLOOKUP(I887,coffee_types!$A$1:$B$5,2,FALSE)),"",VLOOKUP(I887,coffee_types!$A$1:$B$5,2,FALSE))</f>
        <v>Robusta</v>
      </c>
      <c r="O887" t="str">
        <f t="shared" si="27"/>
        <v>Dark</v>
      </c>
      <c r="P887" t="str">
        <f>_xlfn.XLOOKUP(Orders[[#This Row],[Customer ID]],customers!$A:$A,customers!$I:$I,,0)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26"/>
        <v>17.46</v>
      </c>
      <c r="N888" t="str">
        <f>IF(ISERROR(VLOOKUP(I888,coffee_types!$A$1:$B$5,2,FALSE)),"",VLOOKUP(I888,coffee_types!$A$1:$B$5,2,FALSE))</f>
        <v>Liberica</v>
      </c>
      <c r="O888" t="str">
        <f t="shared" si="27"/>
        <v>Medium</v>
      </c>
      <c r="P888" t="str">
        <f>_xlfn.XLOOKUP(Orders[[#This Row],[Customer ID]],customers!$A:$A,customers!$I:$I,,0)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26"/>
        <v>13.365</v>
      </c>
      <c r="N889" t="str">
        <f>IF(ISERROR(VLOOKUP(I889,coffee_types!$A$1:$B$5,2,FALSE)),"",VLOOKUP(I889,coffee_types!$A$1:$B$5,2,FALSE))</f>
        <v>Excelsa</v>
      </c>
      <c r="O889" t="str">
        <f t="shared" si="27"/>
        <v>Light</v>
      </c>
      <c r="P889" t="str">
        <f>_xlfn.XLOOKUP(Orders[[#This Row],[Customer ID]],customers!$A:$A,customers!$I:$I,,0)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26"/>
        <v>7.77</v>
      </c>
      <c r="N890" t="str">
        <f>IF(ISERROR(VLOOKUP(I890,coffee_types!$A$1:$B$5,2,FALSE)),"",VLOOKUP(I890,coffee_types!$A$1:$B$5,2,FALSE))</f>
        <v>Arabica</v>
      </c>
      <c r="O890" t="str">
        <f t="shared" si="27"/>
        <v>Light</v>
      </c>
      <c r="P890" t="str">
        <f>_xlfn.XLOOKUP(Orders[[#This Row],[Customer ID]],customers!$A:$A,customers!$I:$I,,0)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26"/>
        <v>2.6849999999999996</v>
      </c>
      <c r="N891" t="str">
        <f>IF(ISERROR(VLOOKUP(I891,coffee_types!$A$1:$B$5,2,FALSE)),"",VLOOKUP(I891,coffee_types!$A$1:$B$5,2,FALSE))</f>
        <v>Robusta</v>
      </c>
      <c r="O891" t="str">
        <f t="shared" si="27"/>
        <v>Dark</v>
      </c>
      <c r="P891" t="str">
        <f>_xlfn.XLOOKUP(Orders[[#This Row],[Customer ID]],customers!$A:$A,customers!$I:$I,,0)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26"/>
        <v>20.584999999999997</v>
      </c>
      <c r="N892" t="str">
        <f>IF(ISERROR(VLOOKUP(I892,coffee_types!$A$1:$B$5,2,FALSE)),"",VLOOKUP(I892,coffee_types!$A$1:$B$5,2,FALSE))</f>
        <v>Robusta</v>
      </c>
      <c r="O892" t="str">
        <f t="shared" si="27"/>
        <v>Dark</v>
      </c>
      <c r="P892" t="str">
        <f>_xlfn.XLOOKUP(Orders[[#This Row],[Customer ID]],customers!$A:$A,customers!$I:$I,,0)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26"/>
        <v>114.42499999999998</v>
      </c>
      <c r="N893" t="str">
        <f>IF(ISERROR(VLOOKUP(I893,coffee_types!$A$1:$B$5,2,FALSE)),"",VLOOKUP(I893,coffee_types!$A$1:$B$5,2,FALSE))</f>
        <v>Arabica</v>
      </c>
      <c r="O893" t="str">
        <f t="shared" si="27"/>
        <v>Dark</v>
      </c>
      <c r="P893" t="str">
        <f>_xlfn.XLOOKUP(Orders[[#This Row],[Customer ID]],customers!$A:$A,customers!$I:$I,,0)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26"/>
        <v>20.625</v>
      </c>
      <c r="N894" t="str">
        <f>IF(ISERROR(VLOOKUP(I894,coffee_types!$A$1:$B$5,2,FALSE)),"",VLOOKUP(I894,coffee_types!$A$1:$B$5,2,FALSE))</f>
        <v>Excelsa</v>
      </c>
      <c r="O894" t="str">
        <f t="shared" si="27"/>
        <v>Medium</v>
      </c>
      <c r="P894" t="str">
        <f>_xlfn.XLOOKUP(Orders[[#This Row],[Customer ID]],customers!$A:$A,customers!$I:$I,,0)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26"/>
        <v>57.06</v>
      </c>
      <c r="N895" t="str">
        <f>IF(ISERROR(VLOOKUP(I895,coffee_types!$A$1:$B$5,2,FALSE)),"",VLOOKUP(I895,coffee_types!$A$1:$B$5,2,FALSE))</f>
        <v>Liberica</v>
      </c>
      <c r="O895" t="str">
        <f t="shared" si="27"/>
        <v>Light</v>
      </c>
      <c r="P895" t="str">
        <f>_xlfn.XLOOKUP(Orders[[#This Row],[Customer ID]],customers!$A:$A,customers!$I:$I,,0)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_xlfn.XLOOKUP(C896,customers!$A$1:$A$1001,customers!$G$1:$G$1001,,0)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26"/>
        <v>82.339999999999989</v>
      </c>
      <c r="N896" t="str">
        <f>IF(ISERROR(VLOOKUP(I896,coffee_types!$A$1:$B$5,2,FALSE)),"",VLOOKUP(I896,coffee_types!$A$1:$B$5,2,FALSE))</f>
        <v>Robusta</v>
      </c>
      <c r="O896" t="str">
        <f t="shared" si="27"/>
        <v>Dark</v>
      </c>
      <c r="P896" t="str">
        <f>_xlfn.XLOOKUP(Orders[[#This Row],[Customer ID]],customers!$A:$A,customers!$I:$I,,0)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26"/>
        <v>158.12499999999997</v>
      </c>
      <c r="N897" t="str">
        <f>IF(ISERROR(VLOOKUP(I897,coffee_types!$A$1:$B$5,2,FALSE)),"",VLOOKUP(I897,coffee_types!$A$1:$B$5,2,FALSE))</f>
        <v>Excelsa</v>
      </c>
      <c r="O897" t="str">
        <f t="shared" si="27"/>
        <v>Medium</v>
      </c>
      <c r="P897" t="str">
        <f>_xlfn.XLOOKUP(Orders[[#This Row],[Customer ID]],customers!$A:$A,customers!$I:$I,,0)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26"/>
        <v>32.22</v>
      </c>
      <c r="N898" t="str">
        <f>IF(ISERROR(VLOOKUP(I898,coffee_types!$A$1:$B$5,2,FALSE)),"",VLOOKUP(I898,coffee_types!$A$1:$B$5,2,FALSE))</f>
        <v>Robusta</v>
      </c>
      <c r="O898" t="str">
        <f t="shared" si="27"/>
        <v>Dark</v>
      </c>
      <c r="P898" t="str">
        <f>_xlfn.XLOOKUP(Orders[[#This Row],[Customer ID]],customers!$A:$A,customers!$I:$I,,0)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28">L899*E899</f>
        <v>24.3</v>
      </c>
      <c r="N899" t="str">
        <f>IF(ISERROR(VLOOKUP(I899,coffee_types!$A$1:$B$5,2,FALSE)),"",VLOOKUP(I899,coffee_types!$A$1:$B$5,2,FALSE))</f>
        <v>Excelsa</v>
      </c>
      <c r="O899" t="str">
        <f t="shared" ref="O899:O962" si="29">IF(J899="M", "Medium", IF(J899="L", "Light",IF(J899="D","Dark","")))</f>
        <v>Dark</v>
      </c>
      <c r="P899" t="str">
        <f>_xlfn.XLOOKUP(Orders[[#This Row],[Customer ID]],customers!$A:$A,customers!$I:$I,,0)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28"/>
        <v>35.849999999999994</v>
      </c>
      <c r="N900" t="str">
        <f>IF(ISERROR(VLOOKUP(I900,coffee_types!$A$1:$B$5,2,FALSE)),"",VLOOKUP(I900,coffee_types!$A$1:$B$5,2,FALSE))</f>
        <v>Robusta</v>
      </c>
      <c r="O900" t="str">
        <f t="shared" si="29"/>
        <v>Light</v>
      </c>
      <c r="P900" t="str">
        <f>_xlfn.XLOOKUP(Orders[[#This Row],[Customer ID]],customers!$A:$A,customers!$I:$I,,0)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28"/>
        <v>72.75</v>
      </c>
      <c r="N901" t="str">
        <f>IF(ISERROR(VLOOKUP(I901,coffee_types!$A$1:$B$5,2,FALSE)),"",VLOOKUP(I901,coffee_types!$A$1:$B$5,2,FALSE))</f>
        <v>Liberica</v>
      </c>
      <c r="O901" t="str">
        <f t="shared" si="29"/>
        <v>Medium</v>
      </c>
      <c r="P901" t="str">
        <f>_xlfn.XLOOKUP(Orders[[#This Row],[Customer ID]],customers!$A:$A,customers!$I:$I,,0)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_xlfn.XLOOKUP(C902,customers!$A$1:$A$1001,customers!$G$1:$G$1001,,0)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28"/>
        <v>47.55</v>
      </c>
      <c r="N902" t="str">
        <f>IF(ISERROR(VLOOKUP(I902,coffee_types!$A$1:$B$5,2,FALSE)),"",VLOOKUP(I902,coffee_types!$A$1:$B$5,2,FALSE))</f>
        <v>Liberica</v>
      </c>
      <c r="O902" t="str">
        <f t="shared" si="29"/>
        <v>Light</v>
      </c>
      <c r="P902" t="str">
        <f>_xlfn.XLOOKUP(Orders[[#This Row],[Customer ID]],customers!$A:$A,customers!$I:$I,,0)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28"/>
        <v>3.5849999999999995</v>
      </c>
      <c r="N903" t="str">
        <f>IF(ISERROR(VLOOKUP(I903,coffee_types!$A$1:$B$5,2,FALSE)),"",VLOOKUP(I903,coffee_types!$A$1:$B$5,2,FALSE))</f>
        <v>Robusta</v>
      </c>
      <c r="O903" t="str">
        <f t="shared" si="29"/>
        <v>Light</v>
      </c>
      <c r="P903" t="str">
        <f>_xlfn.XLOOKUP(Orders[[#This Row],[Customer ID]],customers!$A:$A,customers!$I:$I,,0)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28"/>
        <v>158.12499999999997</v>
      </c>
      <c r="N904" t="str">
        <f>IF(ISERROR(VLOOKUP(I904,coffee_types!$A$1:$B$5,2,FALSE)),"",VLOOKUP(I904,coffee_types!$A$1:$B$5,2,FALSE))</f>
        <v>Excelsa</v>
      </c>
      <c r="O904" t="str">
        <f t="shared" si="29"/>
        <v>Medium</v>
      </c>
      <c r="P904" t="str">
        <f>_xlfn.XLOOKUP(Orders[[#This Row],[Customer ID]],customers!$A:$A,customers!$I:$I,,0)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28"/>
        <v>17.46</v>
      </c>
      <c r="N905" t="str">
        <f>IF(ISERROR(VLOOKUP(I905,coffee_types!$A$1:$B$5,2,FALSE)),"",VLOOKUP(I905,coffee_types!$A$1:$B$5,2,FALSE))</f>
        <v>Liberica</v>
      </c>
      <c r="O905" t="str">
        <f t="shared" si="29"/>
        <v>Medium</v>
      </c>
      <c r="P905" t="str">
        <f>_xlfn.XLOOKUP(Orders[[#This Row],[Customer ID]],customers!$A:$A,customers!$I:$I,,0)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28"/>
        <v>148.92499999999998</v>
      </c>
      <c r="N906" t="str">
        <f>IF(ISERROR(VLOOKUP(I906,coffee_types!$A$1:$B$5,2,FALSE)),"",VLOOKUP(I906,coffee_types!$A$1:$B$5,2,FALSE))</f>
        <v>Arabica</v>
      </c>
      <c r="O906" t="str">
        <f t="shared" si="29"/>
        <v>Light</v>
      </c>
      <c r="P906" t="str">
        <f>_xlfn.XLOOKUP(Orders[[#This Row],[Customer ID]],customers!$A:$A,customers!$I:$I,,0)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28"/>
        <v>40.5</v>
      </c>
      <c r="N907" t="str">
        <f>IF(ISERROR(VLOOKUP(I907,coffee_types!$A$1:$B$5,2,FALSE)),"",VLOOKUP(I907,coffee_types!$A$1:$B$5,2,FALSE))</f>
        <v>Arabica</v>
      </c>
      <c r="O907" t="str">
        <f t="shared" si="29"/>
        <v>Medium</v>
      </c>
      <c r="P907" t="str">
        <f>_xlfn.XLOOKUP(Orders[[#This Row],[Customer ID]],customers!$A:$A,customers!$I:$I,,0)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28"/>
        <v>27</v>
      </c>
      <c r="N908" t="str">
        <f>IF(ISERROR(VLOOKUP(I908,coffee_types!$A$1:$B$5,2,FALSE)),"",VLOOKUP(I908,coffee_types!$A$1:$B$5,2,FALSE))</f>
        <v>Arabica</v>
      </c>
      <c r="O908" t="str">
        <f t="shared" si="29"/>
        <v>Medium</v>
      </c>
      <c r="P908" t="str">
        <f>_xlfn.XLOOKUP(Orders[[#This Row],[Customer ID]],customers!$A:$A,customers!$I:$I,,0)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28"/>
        <v>38.849999999999994</v>
      </c>
      <c r="N909" t="str">
        <f>IF(ISERROR(VLOOKUP(I909,coffee_types!$A$1:$B$5,2,FALSE)),"",VLOOKUP(I909,coffee_types!$A$1:$B$5,2,FALSE))</f>
        <v>Liberica</v>
      </c>
      <c r="O909" t="str">
        <f t="shared" si="29"/>
        <v>Dark</v>
      </c>
      <c r="P909" t="str">
        <f>_xlfn.XLOOKUP(Orders[[#This Row],[Customer ID]],customers!$A:$A,customers!$I:$I,,0)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28"/>
        <v>59.75</v>
      </c>
      <c r="N910" t="str">
        <f>IF(ISERROR(VLOOKUP(I910,coffee_types!$A$1:$B$5,2,FALSE)),"",VLOOKUP(I910,coffee_types!$A$1:$B$5,2,FALSE))</f>
        <v>Robusta</v>
      </c>
      <c r="O910" t="str">
        <f t="shared" si="29"/>
        <v>Light</v>
      </c>
      <c r="P910" t="str">
        <f>_xlfn.XLOOKUP(Orders[[#This Row],[Customer ID]],customers!$A:$A,customers!$I:$I,,0)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28"/>
        <v>10.754999999999999</v>
      </c>
      <c r="N911" t="str">
        <f>IF(ISERROR(VLOOKUP(I911,coffee_types!$A$1:$B$5,2,FALSE)),"",VLOOKUP(I911,coffee_types!$A$1:$B$5,2,FALSE))</f>
        <v>Robusta</v>
      </c>
      <c r="O911" t="str">
        <f t="shared" si="29"/>
        <v>Light</v>
      </c>
      <c r="P911" t="str">
        <f>_xlfn.XLOOKUP(Orders[[#This Row],[Customer ID]],customers!$A:$A,customers!$I:$I,,0)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28"/>
        <v>91.539999999999992</v>
      </c>
      <c r="N912" t="str">
        <f>IF(ISERROR(VLOOKUP(I912,coffee_types!$A$1:$B$5,2,FALSE)),"",VLOOKUP(I912,coffee_types!$A$1:$B$5,2,FALSE))</f>
        <v>Arabica</v>
      </c>
      <c r="O912" t="str">
        <f t="shared" si="29"/>
        <v>Dark</v>
      </c>
      <c r="P912" t="str">
        <f>_xlfn.XLOOKUP(Orders[[#This Row],[Customer ID]],customers!$A:$A,customers!$I:$I,,0)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28"/>
        <v>45</v>
      </c>
      <c r="N913" t="str">
        <f>IF(ISERROR(VLOOKUP(I913,coffee_types!$A$1:$B$5,2,FALSE)),"",VLOOKUP(I913,coffee_types!$A$1:$B$5,2,FALSE))</f>
        <v>Arabica</v>
      </c>
      <c r="O913" t="str">
        <f t="shared" si="29"/>
        <v>Medium</v>
      </c>
      <c r="P913" t="str">
        <f>_xlfn.XLOOKUP(Orders[[#This Row],[Customer ID]],customers!$A:$A,customers!$I:$I,,0)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28"/>
        <v>137.31</v>
      </c>
      <c r="N914" t="str">
        <f>IF(ISERROR(VLOOKUP(I914,coffee_types!$A$1:$B$5,2,FALSE)),"",VLOOKUP(I914,coffee_types!$A$1:$B$5,2,FALSE))</f>
        <v>Robusta</v>
      </c>
      <c r="O914" t="str">
        <f t="shared" si="29"/>
        <v>Medium</v>
      </c>
      <c r="P914" t="str">
        <f>_xlfn.XLOOKUP(Orders[[#This Row],[Customer ID]],customers!$A:$A,customers!$I:$I,,0)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28"/>
        <v>6.75</v>
      </c>
      <c r="N915" t="str">
        <f>IF(ISERROR(VLOOKUP(I915,coffee_types!$A$1:$B$5,2,FALSE)),"",VLOOKUP(I915,coffee_types!$A$1:$B$5,2,FALSE))</f>
        <v>Arabica</v>
      </c>
      <c r="O915" t="str">
        <f t="shared" si="29"/>
        <v>Medium</v>
      </c>
      <c r="P915" t="str">
        <f>_xlfn.XLOOKUP(Orders[[#This Row],[Customer ID]],customers!$A:$A,customers!$I:$I,,0)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28"/>
        <v>45</v>
      </c>
      <c r="N916" t="str">
        <f>IF(ISERROR(VLOOKUP(I916,coffee_types!$A$1:$B$5,2,FALSE)),"",VLOOKUP(I916,coffee_types!$A$1:$B$5,2,FALSE))</f>
        <v>Arabica</v>
      </c>
      <c r="O916" t="str">
        <f t="shared" si="29"/>
        <v>Medium</v>
      </c>
      <c r="P916" t="str">
        <f>_xlfn.XLOOKUP(Orders[[#This Row],[Customer ID]],customers!$A:$A,customers!$I:$I,,0)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28"/>
        <v>83.835000000000008</v>
      </c>
      <c r="N917" t="str">
        <f>IF(ISERROR(VLOOKUP(I917,coffee_types!$A$1:$B$5,2,FALSE)),"",VLOOKUP(I917,coffee_types!$A$1:$B$5,2,FALSE))</f>
        <v>Excelsa</v>
      </c>
      <c r="O917" t="str">
        <f t="shared" si="29"/>
        <v>Dark</v>
      </c>
      <c r="P917" t="str">
        <f>_xlfn.XLOOKUP(Orders[[#This Row],[Customer ID]],customers!$A:$A,customers!$I:$I,,0)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_xlfn.XLOOKUP(C918,customers!$A$1:$A$1001,customers!$G$1:$G$1001,,0)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28"/>
        <v>3.645</v>
      </c>
      <c r="N918" t="str">
        <f>IF(ISERROR(VLOOKUP(I918,coffee_types!$A$1:$B$5,2,FALSE)),"",VLOOKUP(I918,coffee_types!$A$1:$B$5,2,FALSE))</f>
        <v>Excelsa</v>
      </c>
      <c r="O918" t="str">
        <f t="shared" si="29"/>
        <v>Dark</v>
      </c>
      <c r="P918" t="str">
        <f>_xlfn.XLOOKUP(Orders[[#This Row],[Customer ID]],customers!$A:$A,customers!$I:$I,,0)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28"/>
        <v>6.75</v>
      </c>
      <c r="N919" t="str">
        <f>IF(ISERROR(VLOOKUP(I919,coffee_types!$A$1:$B$5,2,FALSE)),"",VLOOKUP(I919,coffee_types!$A$1:$B$5,2,FALSE))</f>
        <v>Arabica</v>
      </c>
      <c r="O919" t="str">
        <f t="shared" si="29"/>
        <v>Medium</v>
      </c>
      <c r="P919" t="str">
        <f>_xlfn.XLOOKUP(Orders[[#This Row],[Customer ID]],customers!$A:$A,customers!$I:$I,,0)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28"/>
        <v>21.87</v>
      </c>
      <c r="N920" t="str">
        <f>IF(ISERROR(VLOOKUP(I920,coffee_types!$A$1:$B$5,2,FALSE)),"",VLOOKUP(I920,coffee_types!$A$1:$B$5,2,FALSE))</f>
        <v>Excelsa</v>
      </c>
      <c r="O920" t="str">
        <f t="shared" si="29"/>
        <v>Dark</v>
      </c>
      <c r="P920" t="str">
        <f>_xlfn.XLOOKUP(Orders[[#This Row],[Customer ID]],customers!$A:$A,customers!$I:$I,,0)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28"/>
        <v>13.424999999999997</v>
      </c>
      <c r="N921" t="str">
        <f>IF(ISERROR(VLOOKUP(I921,coffee_types!$A$1:$B$5,2,FALSE)),"",VLOOKUP(I921,coffee_types!$A$1:$B$5,2,FALSE))</f>
        <v>Robusta</v>
      </c>
      <c r="O921" t="str">
        <f t="shared" si="29"/>
        <v>Dark</v>
      </c>
      <c r="P921" t="str">
        <f>_xlfn.XLOOKUP(Orders[[#This Row],[Customer ID]],customers!$A:$A,customers!$I:$I,,0)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28"/>
        <v>123.50999999999999</v>
      </c>
      <c r="N922" t="str">
        <f>IF(ISERROR(VLOOKUP(I922,coffee_types!$A$1:$B$5,2,FALSE)),"",VLOOKUP(I922,coffee_types!$A$1:$B$5,2,FALSE))</f>
        <v>Robusta</v>
      </c>
      <c r="O922" t="str">
        <f t="shared" si="29"/>
        <v>Dark</v>
      </c>
      <c r="P922" t="str">
        <f>_xlfn.XLOOKUP(Orders[[#This Row],[Customer ID]],customers!$A:$A,customers!$I:$I,,0)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28"/>
        <v>7.77</v>
      </c>
      <c r="N923" t="str">
        <f>IF(ISERROR(VLOOKUP(I923,coffee_types!$A$1:$B$5,2,FALSE)),"",VLOOKUP(I923,coffee_types!$A$1:$B$5,2,FALSE))</f>
        <v>Liberica</v>
      </c>
      <c r="O923" t="str">
        <f t="shared" si="29"/>
        <v>Dark</v>
      </c>
      <c r="P923" t="str">
        <f>_xlfn.XLOOKUP(Orders[[#This Row],[Customer ID]],customers!$A:$A,customers!$I:$I,,0)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28"/>
        <v>67.5</v>
      </c>
      <c r="N924" t="str">
        <f>IF(ISERROR(VLOOKUP(I924,coffee_types!$A$1:$B$5,2,FALSE)),"",VLOOKUP(I924,coffee_types!$A$1:$B$5,2,FALSE))</f>
        <v>Arabica</v>
      </c>
      <c r="O924" t="str">
        <f t="shared" si="29"/>
        <v>Medium</v>
      </c>
      <c r="P924" t="str">
        <f>_xlfn.XLOOKUP(Orders[[#This Row],[Customer ID]],customers!$A:$A,customers!$I:$I,,0)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28"/>
        <v>27.945</v>
      </c>
      <c r="N925" t="str">
        <f>IF(ISERROR(VLOOKUP(I925,coffee_types!$A$1:$B$5,2,FALSE)),"",VLOOKUP(I925,coffee_types!$A$1:$B$5,2,FALSE))</f>
        <v>Excelsa</v>
      </c>
      <c r="O925" t="str">
        <f t="shared" si="29"/>
        <v>Dark</v>
      </c>
      <c r="P925" t="str">
        <f>_xlfn.XLOOKUP(Orders[[#This Row],[Customer ID]],customers!$A:$A,customers!$I:$I,,0)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28"/>
        <v>89.35499999999999</v>
      </c>
      <c r="N926" t="str">
        <f>IF(ISERROR(VLOOKUP(I926,coffee_types!$A$1:$B$5,2,FALSE)),"",VLOOKUP(I926,coffee_types!$A$1:$B$5,2,FALSE))</f>
        <v>Arabica</v>
      </c>
      <c r="O926" t="str">
        <f t="shared" si="29"/>
        <v>Light</v>
      </c>
      <c r="P926" t="str">
        <f>_xlfn.XLOOKUP(Orders[[#This Row],[Customer ID]],customers!$A:$A,customers!$I:$I,,0)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28"/>
        <v>20.25</v>
      </c>
      <c r="N927" t="str">
        <f>IF(ISERROR(VLOOKUP(I927,coffee_types!$A$1:$B$5,2,FALSE)),"",VLOOKUP(I927,coffee_types!$A$1:$B$5,2,FALSE))</f>
        <v>Arabica</v>
      </c>
      <c r="O927" t="str">
        <f t="shared" si="29"/>
        <v>Medium</v>
      </c>
      <c r="P927" t="str">
        <f>_xlfn.XLOOKUP(Orders[[#This Row],[Customer ID]],customers!$A:$A,customers!$I:$I,,0)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28"/>
        <v>33.75</v>
      </c>
      <c r="N928" t="str">
        <f>IF(ISERROR(VLOOKUP(I928,coffee_types!$A$1:$B$5,2,FALSE)),"",VLOOKUP(I928,coffee_types!$A$1:$B$5,2,FALSE))</f>
        <v>Arabica</v>
      </c>
      <c r="O928" t="str">
        <f t="shared" si="29"/>
        <v>Medium</v>
      </c>
      <c r="P928" t="str">
        <f>_xlfn.XLOOKUP(Orders[[#This Row],[Customer ID]],customers!$A:$A,customers!$I:$I,,0)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28"/>
        <v>111.78</v>
      </c>
      <c r="N929" t="str">
        <f>IF(ISERROR(VLOOKUP(I929,coffee_types!$A$1:$B$5,2,FALSE)),"",VLOOKUP(I929,coffee_types!$A$1:$B$5,2,FALSE))</f>
        <v>Excelsa</v>
      </c>
      <c r="O929" t="str">
        <f t="shared" si="29"/>
        <v>Dark</v>
      </c>
      <c r="P929" t="str">
        <f>_xlfn.XLOOKUP(Orders[[#This Row],[Customer ID]],customers!$A:$A,customers!$I:$I,,0)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28"/>
        <v>63.249999999999993</v>
      </c>
      <c r="N930" t="str">
        <f>IF(ISERROR(VLOOKUP(I930,coffee_types!$A$1:$B$5,2,FALSE)),"",VLOOKUP(I930,coffee_types!$A$1:$B$5,2,FALSE))</f>
        <v>Excelsa</v>
      </c>
      <c r="O930" t="str">
        <f t="shared" si="29"/>
        <v>Medium</v>
      </c>
      <c r="P930" t="str">
        <f>_xlfn.XLOOKUP(Orders[[#This Row],[Customer ID]],customers!$A:$A,customers!$I:$I,,0)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28"/>
        <v>8.91</v>
      </c>
      <c r="N931" t="str">
        <f>IF(ISERROR(VLOOKUP(I931,coffee_types!$A$1:$B$5,2,FALSE)),"",VLOOKUP(I931,coffee_types!$A$1:$B$5,2,FALSE))</f>
        <v>Excelsa</v>
      </c>
      <c r="O931" t="str">
        <f t="shared" si="29"/>
        <v>Light</v>
      </c>
      <c r="P931" t="str">
        <f>_xlfn.XLOOKUP(Orders[[#This Row],[Customer ID]],customers!$A:$A,customers!$I:$I,,0)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28"/>
        <v>12.15</v>
      </c>
      <c r="N932" t="str">
        <f>IF(ISERROR(VLOOKUP(I932,coffee_types!$A$1:$B$5,2,FALSE)),"",VLOOKUP(I932,coffee_types!$A$1:$B$5,2,FALSE))</f>
        <v>Excelsa</v>
      </c>
      <c r="O932" t="str">
        <f t="shared" si="29"/>
        <v>Dark</v>
      </c>
      <c r="P932" t="str">
        <f>_xlfn.XLOOKUP(Orders[[#This Row],[Customer ID]],customers!$A:$A,customers!$I:$I,,0)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28"/>
        <v>23.88</v>
      </c>
      <c r="N933" t="str">
        <f>IF(ISERROR(VLOOKUP(I933,coffee_types!$A$1:$B$5,2,FALSE)),"",VLOOKUP(I933,coffee_types!$A$1:$B$5,2,FALSE))</f>
        <v>Arabica</v>
      </c>
      <c r="O933" t="str">
        <f t="shared" si="29"/>
        <v>Dark</v>
      </c>
      <c r="P933" t="str">
        <f>_xlfn.XLOOKUP(Orders[[#This Row],[Customer ID]],customers!$A:$A,customers!$I:$I,,0)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28"/>
        <v>55</v>
      </c>
      <c r="N934" t="str">
        <f>IF(ISERROR(VLOOKUP(I934,coffee_types!$A$1:$B$5,2,FALSE)),"",VLOOKUP(I934,coffee_types!$A$1:$B$5,2,FALSE))</f>
        <v>Excelsa</v>
      </c>
      <c r="O934" t="str">
        <f t="shared" si="29"/>
        <v>Medium</v>
      </c>
      <c r="P934" t="str">
        <f>_xlfn.XLOOKUP(Orders[[#This Row],[Customer ID]],customers!$A:$A,customers!$I:$I,,0)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28"/>
        <v>26.849999999999998</v>
      </c>
      <c r="N935" t="str">
        <f>IF(ISERROR(VLOOKUP(I935,coffee_types!$A$1:$B$5,2,FALSE)),"",VLOOKUP(I935,coffee_types!$A$1:$B$5,2,FALSE))</f>
        <v>Robusta</v>
      </c>
      <c r="O935" t="str">
        <f t="shared" si="29"/>
        <v>Dark</v>
      </c>
      <c r="P935" t="str">
        <f>_xlfn.XLOOKUP(Orders[[#This Row],[Customer ID]],customers!$A:$A,customers!$I:$I,,0)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28"/>
        <v>114.42499999999998</v>
      </c>
      <c r="N936" t="str">
        <f>IF(ISERROR(VLOOKUP(I936,coffee_types!$A$1:$B$5,2,FALSE)),"",VLOOKUP(I936,coffee_types!$A$1:$B$5,2,FALSE))</f>
        <v>Robusta</v>
      </c>
      <c r="O936" t="str">
        <f t="shared" si="29"/>
        <v>Medium</v>
      </c>
      <c r="P936" t="str">
        <f>_xlfn.XLOOKUP(Orders[[#This Row],[Customer ID]],customers!$A:$A,customers!$I:$I,,0)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28"/>
        <v>155.24999999999997</v>
      </c>
      <c r="N937" t="str">
        <f>IF(ISERROR(VLOOKUP(I937,coffee_types!$A$1:$B$5,2,FALSE)),"",VLOOKUP(I937,coffee_types!$A$1:$B$5,2,FALSE))</f>
        <v>Arabica</v>
      </c>
      <c r="O937" t="str">
        <f t="shared" si="29"/>
        <v>Medium</v>
      </c>
      <c r="P937" t="str">
        <f>_xlfn.XLOOKUP(Orders[[#This Row],[Customer ID]],customers!$A:$A,customers!$I:$I,,0)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28"/>
        <v>23.31</v>
      </c>
      <c r="N938" t="str">
        <f>IF(ISERROR(VLOOKUP(I938,coffee_types!$A$1:$B$5,2,FALSE)),"",VLOOKUP(I938,coffee_types!$A$1:$B$5,2,FALSE))</f>
        <v>Liberica</v>
      </c>
      <c r="O938" t="str">
        <f t="shared" si="29"/>
        <v>Dark</v>
      </c>
      <c r="P938" t="str">
        <f>_xlfn.XLOOKUP(Orders[[#This Row],[Customer ID]],customers!$A:$A,customers!$I:$I,,0)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28"/>
        <v>91.539999999999992</v>
      </c>
      <c r="N939" t="str">
        <f>IF(ISERROR(VLOOKUP(I939,coffee_types!$A$1:$B$5,2,FALSE)),"",VLOOKUP(I939,coffee_types!$A$1:$B$5,2,FALSE))</f>
        <v>Robusta</v>
      </c>
      <c r="O939" t="str">
        <f t="shared" si="29"/>
        <v>Medium</v>
      </c>
      <c r="P939" t="str">
        <f>_xlfn.XLOOKUP(Orders[[#This Row],[Customer ID]],customers!$A:$A,customers!$I:$I,,0)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28"/>
        <v>74.25</v>
      </c>
      <c r="N940" t="str">
        <f>IF(ISERROR(VLOOKUP(I940,coffee_types!$A$1:$B$5,2,FALSE)),"",VLOOKUP(I940,coffee_types!$A$1:$B$5,2,FALSE))</f>
        <v>Excelsa</v>
      </c>
      <c r="O940" t="str">
        <f t="shared" si="29"/>
        <v>Light</v>
      </c>
      <c r="P940" t="str">
        <f>_xlfn.XLOOKUP(Orders[[#This Row],[Customer ID]],customers!$A:$A,customers!$I:$I,,0)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28"/>
        <v>28.53</v>
      </c>
      <c r="N941" t="str">
        <f>IF(ISERROR(VLOOKUP(I941,coffee_types!$A$1:$B$5,2,FALSE)),"",VLOOKUP(I941,coffee_types!$A$1:$B$5,2,FALSE))</f>
        <v>Liberica</v>
      </c>
      <c r="O941" t="str">
        <f t="shared" si="29"/>
        <v>Light</v>
      </c>
      <c r="P941" t="str">
        <f>_xlfn.XLOOKUP(Orders[[#This Row],[Customer ID]],customers!$A:$A,customers!$I:$I,,0)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28"/>
        <v>14.339999999999998</v>
      </c>
      <c r="N942" t="str">
        <f>IF(ISERROR(VLOOKUP(I942,coffee_types!$A$1:$B$5,2,FALSE)),"",VLOOKUP(I942,coffee_types!$A$1:$B$5,2,FALSE))</f>
        <v>Robusta</v>
      </c>
      <c r="O942" t="str">
        <f t="shared" si="29"/>
        <v>Light</v>
      </c>
      <c r="P942" t="str">
        <f>_xlfn.XLOOKUP(Orders[[#This Row],[Customer ID]],customers!$A:$A,customers!$I:$I,,0)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28"/>
        <v>15.54</v>
      </c>
      <c r="N943" t="str">
        <f>IF(ISERROR(VLOOKUP(I943,coffee_types!$A$1:$B$5,2,FALSE)),"",VLOOKUP(I943,coffee_types!$A$1:$B$5,2,FALSE))</f>
        <v>Arabica</v>
      </c>
      <c r="O943" t="str">
        <f t="shared" si="29"/>
        <v>Light</v>
      </c>
      <c r="P943" t="str">
        <f>_xlfn.XLOOKUP(Orders[[#This Row],[Customer ID]],customers!$A:$A,customers!$I:$I,,0)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28"/>
        <v>35.849999999999994</v>
      </c>
      <c r="N944" t="str">
        <f>IF(ISERROR(VLOOKUP(I944,coffee_types!$A$1:$B$5,2,FALSE)),"",VLOOKUP(I944,coffee_types!$A$1:$B$5,2,FALSE))</f>
        <v>Robusta</v>
      </c>
      <c r="O944" t="str">
        <f t="shared" si="29"/>
        <v>Light</v>
      </c>
      <c r="P944" t="str">
        <f>_xlfn.XLOOKUP(Orders[[#This Row],[Customer ID]],customers!$A:$A,customers!$I:$I,,0)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28"/>
        <v>46.62</v>
      </c>
      <c r="N945" t="str">
        <f>IF(ISERROR(VLOOKUP(I945,coffee_types!$A$1:$B$5,2,FALSE)),"",VLOOKUP(I945,coffee_types!$A$1:$B$5,2,FALSE))</f>
        <v>Arabica</v>
      </c>
      <c r="O945" t="str">
        <f t="shared" si="29"/>
        <v>Light</v>
      </c>
      <c r="P945" t="str">
        <f>_xlfn.XLOOKUP(Orders[[#This Row],[Customer ID]],customers!$A:$A,customers!$I:$I,,0)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28"/>
        <v>35.849999999999994</v>
      </c>
      <c r="N946" t="str">
        <f>IF(ISERROR(VLOOKUP(I946,coffee_types!$A$1:$B$5,2,FALSE)),"",VLOOKUP(I946,coffee_types!$A$1:$B$5,2,FALSE))</f>
        <v>Robusta</v>
      </c>
      <c r="O946" t="str">
        <f t="shared" si="29"/>
        <v>Light</v>
      </c>
      <c r="P946" t="str">
        <f>_xlfn.XLOOKUP(Orders[[#This Row],[Customer ID]],customers!$A:$A,customers!$I:$I,,0)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28"/>
        <v>119.13999999999999</v>
      </c>
      <c r="N947" t="str">
        <f>IF(ISERROR(VLOOKUP(I947,coffee_types!$A$1:$B$5,2,FALSE)),"",VLOOKUP(I947,coffee_types!$A$1:$B$5,2,FALSE))</f>
        <v>Liberica</v>
      </c>
      <c r="O947" t="str">
        <f t="shared" si="29"/>
        <v>Dark</v>
      </c>
      <c r="P947" t="str">
        <f>_xlfn.XLOOKUP(Orders[[#This Row],[Customer ID]],customers!$A:$A,customers!$I:$I,,0)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28"/>
        <v>23.31</v>
      </c>
      <c r="N948" t="str">
        <f>IF(ISERROR(VLOOKUP(I948,coffee_types!$A$1:$B$5,2,FALSE)),"",VLOOKUP(I948,coffee_types!$A$1:$B$5,2,FALSE))</f>
        <v>Liberica</v>
      </c>
      <c r="O948" t="str">
        <f t="shared" si="29"/>
        <v>Dark</v>
      </c>
      <c r="P948" t="str">
        <f>_xlfn.XLOOKUP(Orders[[#This Row],[Customer ID]],customers!$A:$A,customers!$I:$I,,0)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28"/>
        <v>11.25</v>
      </c>
      <c r="N949" t="str">
        <f>IF(ISERROR(VLOOKUP(I949,coffee_types!$A$1:$B$5,2,FALSE)),"",VLOOKUP(I949,coffee_types!$A$1:$B$5,2,FALSE))</f>
        <v>Arabica</v>
      </c>
      <c r="O949" t="str">
        <f t="shared" si="29"/>
        <v>Medium</v>
      </c>
      <c r="P949" t="str">
        <f>_xlfn.XLOOKUP(Orders[[#This Row],[Customer ID]],customers!$A:$A,customers!$I:$I,,0)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28"/>
        <v>83.835000000000008</v>
      </c>
      <c r="N950" t="str">
        <f>IF(ISERROR(VLOOKUP(I950,coffee_types!$A$1:$B$5,2,FALSE)),"",VLOOKUP(I950,coffee_types!$A$1:$B$5,2,FALSE))</f>
        <v>Excelsa</v>
      </c>
      <c r="O950" t="str">
        <f t="shared" si="29"/>
        <v>Dark</v>
      </c>
      <c r="P950" t="str">
        <f>_xlfn.XLOOKUP(Orders[[#This Row],[Customer ID]],customers!$A:$A,customers!$I:$I,,0)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28"/>
        <v>109.93999999999998</v>
      </c>
      <c r="N951" t="str">
        <f>IF(ISERROR(VLOOKUP(I951,coffee_types!$A$1:$B$5,2,FALSE)),"",VLOOKUP(I951,coffee_types!$A$1:$B$5,2,FALSE))</f>
        <v>Robusta</v>
      </c>
      <c r="O951" t="str">
        <f t="shared" si="29"/>
        <v>Light</v>
      </c>
      <c r="P951" t="str">
        <f>_xlfn.XLOOKUP(Orders[[#This Row],[Customer ID]],customers!$A:$A,customers!$I:$I,,0)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28"/>
        <v>14.339999999999998</v>
      </c>
      <c r="N952" t="str">
        <f>IF(ISERROR(VLOOKUP(I952,coffee_types!$A$1:$B$5,2,FALSE)),"",VLOOKUP(I952,coffee_types!$A$1:$B$5,2,FALSE))</f>
        <v>Robusta</v>
      </c>
      <c r="O952" t="str">
        <f t="shared" si="29"/>
        <v>Light</v>
      </c>
      <c r="P952" t="str">
        <f>_xlfn.XLOOKUP(Orders[[#This Row],[Customer ID]],customers!$A:$A,customers!$I:$I,,0)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28"/>
        <v>21.509999999999998</v>
      </c>
      <c r="N953" t="str">
        <f>IF(ISERROR(VLOOKUP(I953,coffee_types!$A$1:$B$5,2,FALSE)),"",VLOOKUP(I953,coffee_types!$A$1:$B$5,2,FALSE))</f>
        <v>Robusta</v>
      </c>
      <c r="O953" t="str">
        <f t="shared" si="29"/>
        <v>Light</v>
      </c>
      <c r="P953" t="str">
        <f>_xlfn.XLOOKUP(Orders[[#This Row],[Customer ID]],customers!$A:$A,customers!$I:$I,,0)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28"/>
        <v>22.5</v>
      </c>
      <c r="N954" t="str">
        <f>IF(ISERROR(VLOOKUP(I954,coffee_types!$A$1:$B$5,2,FALSE)),"",VLOOKUP(I954,coffee_types!$A$1:$B$5,2,FALSE))</f>
        <v>Arabica</v>
      </c>
      <c r="O954" t="str">
        <f t="shared" si="29"/>
        <v>Medium</v>
      </c>
      <c r="P954" t="str">
        <f>_xlfn.XLOOKUP(Orders[[#This Row],[Customer ID]],customers!$A:$A,customers!$I:$I,,0)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28"/>
        <v>3.8849999999999998</v>
      </c>
      <c r="N955" t="str">
        <f>IF(ISERROR(VLOOKUP(I955,coffee_types!$A$1:$B$5,2,FALSE)),"",VLOOKUP(I955,coffee_types!$A$1:$B$5,2,FALSE))</f>
        <v>Arabica</v>
      </c>
      <c r="O955" t="str">
        <f t="shared" si="29"/>
        <v>Light</v>
      </c>
      <c r="P955" t="str">
        <f>_xlfn.XLOOKUP(Orders[[#This Row],[Customer ID]],customers!$A:$A,customers!$I:$I,,0)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28"/>
        <v>27.945</v>
      </c>
      <c r="N956" t="str">
        <f>IF(ISERROR(VLOOKUP(I956,coffee_types!$A$1:$B$5,2,FALSE)),"",VLOOKUP(I956,coffee_types!$A$1:$B$5,2,FALSE))</f>
        <v>Excelsa</v>
      </c>
      <c r="O956" t="str">
        <f t="shared" si="29"/>
        <v>Dark</v>
      </c>
      <c r="P956" t="str">
        <f>_xlfn.XLOOKUP(Orders[[#This Row],[Customer ID]],customers!$A:$A,customers!$I:$I,,0)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28"/>
        <v>170.77499999999998</v>
      </c>
      <c r="N957" t="str">
        <f>IF(ISERROR(VLOOKUP(I957,coffee_types!$A$1:$B$5,2,FALSE)),"",VLOOKUP(I957,coffee_types!$A$1:$B$5,2,FALSE))</f>
        <v>Excelsa</v>
      </c>
      <c r="O957" t="str">
        <f t="shared" si="29"/>
        <v>Light</v>
      </c>
      <c r="P957" t="str">
        <f>_xlfn.XLOOKUP(Orders[[#This Row],[Customer ID]],customers!$A:$A,customers!$I:$I,,0)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28"/>
        <v>54.969999999999992</v>
      </c>
      <c r="N958" t="str">
        <f>IF(ISERROR(VLOOKUP(I958,coffee_types!$A$1:$B$5,2,FALSE)),"",VLOOKUP(I958,coffee_types!$A$1:$B$5,2,FALSE))</f>
        <v>Robusta</v>
      </c>
      <c r="O958" t="str">
        <f t="shared" si="29"/>
        <v>Light</v>
      </c>
      <c r="P958" t="str">
        <f>_xlfn.XLOOKUP(Orders[[#This Row],[Customer ID]],customers!$A:$A,customers!$I:$I,,0)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28"/>
        <v>14.85</v>
      </c>
      <c r="N959" t="str">
        <f>IF(ISERROR(VLOOKUP(I959,coffee_types!$A$1:$B$5,2,FALSE)),"",VLOOKUP(I959,coffee_types!$A$1:$B$5,2,FALSE))</f>
        <v>Excelsa</v>
      </c>
      <c r="O959" t="str">
        <f t="shared" si="29"/>
        <v>Light</v>
      </c>
      <c r="P959" t="str">
        <f>_xlfn.XLOOKUP(Orders[[#This Row],[Customer ID]],customers!$A:$A,customers!$I:$I,,0)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28"/>
        <v>7.77</v>
      </c>
      <c r="N960" t="str">
        <f>IF(ISERROR(VLOOKUP(I960,coffee_types!$A$1:$B$5,2,FALSE)),"",VLOOKUP(I960,coffee_types!$A$1:$B$5,2,FALSE))</f>
        <v>Arabica</v>
      </c>
      <c r="O960" t="str">
        <f t="shared" si="29"/>
        <v>Light</v>
      </c>
      <c r="P960" t="str">
        <f>_xlfn.XLOOKUP(Orders[[#This Row],[Customer ID]],customers!$A:$A,customers!$I:$I,,0)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28"/>
        <v>23.774999999999999</v>
      </c>
      <c r="N961" t="str">
        <f>IF(ISERROR(VLOOKUP(I961,coffee_types!$A$1:$B$5,2,FALSE)),"",VLOOKUP(I961,coffee_types!$A$1:$B$5,2,FALSE))</f>
        <v>Liberica</v>
      </c>
      <c r="O961" t="str">
        <f t="shared" si="29"/>
        <v>Light</v>
      </c>
      <c r="P961" t="str">
        <f>_xlfn.XLOOKUP(Orders[[#This Row],[Customer ID]],customers!$A:$A,customers!$I:$I,,0)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28"/>
        <v>79.25</v>
      </c>
      <c r="N962" t="str">
        <f>IF(ISERROR(VLOOKUP(I962,coffee_types!$A$1:$B$5,2,FALSE)),"",VLOOKUP(I962,coffee_types!$A$1:$B$5,2,FALSE))</f>
        <v>Liberica</v>
      </c>
      <c r="O962" t="str">
        <f t="shared" si="29"/>
        <v>Light</v>
      </c>
      <c r="P962" t="str">
        <f>_xlfn.XLOOKUP(Orders[[#This Row],[Customer ID]],customers!$A:$A,customers!$I:$I,,0)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30">L963*E963</f>
        <v>45.769999999999996</v>
      </c>
      <c r="N963" t="str">
        <f>IF(ISERROR(VLOOKUP(I963,coffee_types!$A$1:$B$5,2,FALSE)),"",VLOOKUP(I963,coffee_types!$A$1:$B$5,2,FALSE))</f>
        <v>Arabica</v>
      </c>
      <c r="O963" t="str">
        <f t="shared" ref="O963:O1001" si="31">IF(J963="M", "Medium", IF(J963="L", "Light",IF(J963="D","Dark","")))</f>
        <v>Dark</v>
      </c>
      <c r="P963" t="str">
        <f>_xlfn.XLOOKUP(Orders[[#This Row],[Customer ID]],customers!$A:$A,customers!$I:$I,,0)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30"/>
        <v>8.9499999999999993</v>
      </c>
      <c r="N964" t="str">
        <f>IF(ISERROR(VLOOKUP(I964,coffee_types!$A$1:$B$5,2,FALSE)),"",VLOOKUP(I964,coffee_types!$A$1:$B$5,2,FALSE))</f>
        <v>Robusta</v>
      </c>
      <c r="O964" t="str">
        <f t="shared" si="31"/>
        <v>Dark</v>
      </c>
      <c r="P964" t="str">
        <f>_xlfn.XLOOKUP(Orders[[#This Row],[Customer ID]],customers!$A:$A,customers!$I:$I,,0)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30"/>
        <v>23.88</v>
      </c>
      <c r="N965" t="str">
        <f>IF(ISERROR(VLOOKUP(I965,coffee_types!$A$1:$B$5,2,FALSE)),"",VLOOKUP(I965,coffee_types!$A$1:$B$5,2,FALSE))</f>
        <v>Robusta</v>
      </c>
      <c r="O965" t="str">
        <f t="shared" si="31"/>
        <v>Medium</v>
      </c>
      <c r="P965" t="str">
        <f>_xlfn.XLOOKUP(Orders[[#This Row],[Customer ID]],customers!$A:$A,customers!$I:$I,,0)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30"/>
        <v>22.274999999999999</v>
      </c>
      <c r="N966" t="str">
        <f>IF(ISERROR(VLOOKUP(I966,coffee_types!$A$1:$B$5,2,FALSE)),"",VLOOKUP(I966,coffee_types!$A$1:$B$5,2,FALSE))</f>
        <v>Excelsa</v>
      </c>
      <c r="O966" t="str">
        <f t="shared" si="31"/>
        <v>Light</v>
      </c>
      <c r="P966" t="str">
        <f>_xlfn.XLOOKUP(Orders[[#This Row],[Customer ID]],customers!$A:$A,customers!$I:$I,,0)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30"/>
        <v>29.849999999999998</v>
      </c>
      <c r="N967" t="str">
        <f>IF(ISERROR(VLOOKUP(I967,coffee_types!$A$1:$B$5,2,FALSE)),"",VLOOKUP(I967,coffee_types!$A$1:$B$5,2,FALSE))</f>
        <v>Robusta</v>
      </c>
      <c r="O967" t="str">
        <f t="shared" si="31"/>
        <v>Medium</v>
      </c>
      <c r="P967" t="str">
        <f>_xlfn.XLOOKUP(Orders[[#This Row],[Customer ID]],customers!$A:$A,customers!$I:$I,,0)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30"/>
        <v>53.46</v>
      </c>
      <c r="N968" t="str">
        <f>IF(ISERROR(VLOOKUP(I968,coffee_types!$A$1:$B$5,2,FALSE)),"",VLOOKUP(I968,coffee_types!$A$1:$B$5,2,FALSE))</f>
        <v>Excelsa</v>
      </c>
      <c r="O968" t="str">
        <f t="shared" si="31"/>
        <v>Light</v>
      </c>
      <c r="P968" t="str">
        <f>_xlfn.XLOOKUP(Orders[[#This Row],[Customer ID]],customers!$A:$A,customers!$I:$I,,0)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30"/>
        <v>2.6849999999999996</v>
      </c>
      <c r="N969" t="str">
        <f>IF(ISERROR(VLOOKUP(I969,coffee_types!$A$1:$B$5,2,FALSE)),"",VLOOKUP(I969,coffee_types!$A$1:$B$5,2,FALSE))</f>
        <v>Robusta</v>
      </c>
      <c r="O969" t="str">
        <f t="shared" si="31"/>
        <v>Dark</v>
      </c>
      <c r="P969" t="str">
        <f>_xlfn.XLOOKUP(Orders[[#This Row],[Customer ID]],customers!$A:$A,customers!$I:$I,,0)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30"/>
        <v>5.97</v>
      </c>
      <c r="N970" t="str">
        <f>IF(ISERROR(VLOOKUP(I970,coffee_types!$A$1:$B$5,2,FALSE)),"",VLOOKUP(I970,coffee_types!$A$1:$B$5,2,FALSE))</f>
        <v>Robusta</v>
      </c>
      <c r="O970" t="str">
        <f t="shared" si="31"/>
        <v>Medium</v>
      </c>
      <c r="P970" t="str">
        <f>_xlfn.XLOOKUP(Orders[[#This Row],[Customer ID]],customers!$A:$A,customers!$I:$I,,0)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30"/>
        <v>12.95</v>
      </c>
      <c r="N971" t="str">
        <f>IF(ISERROR(VLOOKUP(I971,coffee_types!$A$1:$B$5,2,FALSE)),"",VLOOKUP(I971,coffee_types!$A$1:$B$5,2,FALSE))</f>
        <v>Liberica</v>
      </c>
      <c r="O971" t="str">
        <f t="shared" si="31"/>
        <v>Dark</v>
      </c>
      <c r="P971" t="str">
        <f>_xlfn.XLOOKUP(Orders[[#This Row],[Customer ID]],customers!$A:$A,customers!$I:$I,,0)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30"/>
        <v>8.25</v>
      </c>
      <c r="N972" t="str">
        <f>IF(ISERROR(VLOOKUP(I972,coffee_types!$A$1:$B$5,2,FALSE)),"",VLOOKUP(I972,coffee_types!$A$1:$B$5,2,FALSE))</f>
        <v>Excelsa</v>
      </c>
      <c r="O972" t="str">
        <f t="shared" si="31"/>
        <v>Medium</v>
      </c>
      <c r="P972" t="str">
        <f>_xlfn.XLOOKUP(Orders[[#This Row],[Customer ID]],customers!$A:$A,customers!$I:$I,,0)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30"/>
        <v>148.92499999999998</v>
      </c>
      <c r="N973" t="str">
        <f>IF(ISERROR(VLOOKUP(I973,coffee_types!$A$1:$B$5,2,FALSE)),"",VLOOKUP(I973,coffee_types!$A$1:$B$5,2,FALSE))</f>
        <v>Arabica</v>
      </c>
      <c r="O973" t="str">
        <f t="shared" si="31"/>
        <v>Light</v>
      </c>
      <c r="P973" t="str">
        <f>_xlfn.XLOOKUP(Orders[[#This Row],[Customer ID]],customers!$A:$A,customers!$I:$I,,0)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_xlfn.XLOOKUP(C974,customers!$A$1:$A$1001,customers!$G$1:$G$1001,,0)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30"/>
        <v>89.35499999999999</v>
      </c>
      <c r="N974" t="str">
        <f>IF(ISERROR(VLOOKUP(I974,coffee_types!$A$1:$B$5,2,FALSE)),"",VLOOKUP(I974,coffee_types!$A$1:$B$5,2,FALSE))</f>
        <v>Arabica</v>
      </c>
      <c r="O974" t="str">
        <f t="shared" si="31"/>
        <v>Light</v>
      </c>
      <c r="P974" t="str">
        <f>_xlfn.XLOOKUP(Orders[[#This Row],[Customer ID]],customers!$A:$A,customers!$I:$I,,0)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30"/>
        <v>87.300000000000011</v>
      </c>
      <c r="N975" t="str">
        <f>IF(ISERROR(VLOOKUP(I975,coffee_types!$A$1:$B$5,2,FALSE)),"",VLOOKUP(I975,coffee_types!$A$1:$B$5,2,FALSE))</f>
        <v>Liberica</v>
      </c>
      <c r="O975" t="str">
        <f t="shared" si="31"/>
        <v>Medium</v>
      </c>
      <c r="P975" t="str">
        <f>_xlfn.XLOOKUP(Orders[[#This Row],[Customer ID]],customers!$A:$A,customers!$I:$I,,0)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30"/>
        <v>5.3699999999999992</v>
      </c>
      <c r="N976" t="str">
        <f>IF(ISERROR(VLOOKUP(I976,coffee_types!$A$1:$B$5,2,FALSE)),"",VLOOKUP(I976,coffee_types!$A$1:$B$5,2,FALSE))</f>
        <v>Robusta</v>
      </c>
      <c r="O976" t="str">
        <f t="shared" si="31"/>
        <v>Dark</v>
      </c>
      <c r="P976" t="str">
        <f>_xlfn.XLOOKUP(Orders[[#This Row],[Customer ID]],customers!$A:$A,customers!$I:$I,,0)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30"/>
        <v>8.9550000000000001</v>
      </c>
      <c r="N977" t="str">
        <f>IF(ISERROR(VLOOKUP(I977,coffee_types!$A$1:$B$5,2,FALSE)),"",VLOOKUP(I977,coffee_types!$A$1:$B$5,2,FALSE))</f>
        <v>Arabica</v>
      </c>
      <c r="O977" t="str">
        <f t="shared" si="31"/>
        <v>Dark</v>
      </c>
      <c r="P977" t="str">
        <f>_xlfn.XLOOKUP(Orders[[#This Row],[Customer ID]],customers!$A:$A,customers!$I:$I,,0)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30"/>
        <v>137.42499999999998</v>
      </c>
      <c r="N978" t="str">
        <f>IF(ISERROR(VLOOKUP(I978,coffee_types!$A$1:$B$5,2,FALSE)),"",VLOOKUP(I978,coffee_types!$A$1:$B$5,2,FALSE))</f>
        <v>Robusta</v>
      </c>
      <c r="O978" t="str">
        <f t="shared" si="31"/>
        <v>Light</v>
      </c>
      <c r="P978" t="str">
        <f>_xlfn.XLOOKUP(Orders[[#This Row],[Customer ID]],customers!$A:$A,customers!$I:$I,,0)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30"/>
        <v>59.75</v>
      </c>
      <c r="N979" t="str">
        <f>IF(ISERROR(VLOOKUP(I979,coffee_types!$A$1:$B$5,2,FALSE)),"",VLOOKUP(I979,coffee_types!$A$1:$B$5,2,FALSE))</f>
        <v>Robusta</v>
      </c>
      <c r="O979" t="str">
        <f t="shared" si="31"/>
        <v>Light</v>
      </c>
      <c r="P979" t="str">
        <f>_xlfn.XLOOKUP(Orders[[#This Row],[Customer ID]],customers!$A:$A,customers!$I:$I,,0)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30"/>
        <v>23.31</v>
      </c>
      <c r="N980" t="str">
        <f>IF(ISERROR(VLOOKUP(I980,coffee_types!$A$1:$B$5,2,FALSE)),"",VLOOKUP(I980,coffee_types!$A$1:$B$5,2,FALSE))</f>
        <v>Arabica</v>
      </c>
      <c r="O980" t="str">
        <f t="shared" si="31"/>
        <v>Light</v>
      </c>
      <c r="P980" t="str">
        <f>_xlfn.XLOOKUP(Orders[[#This Row],[Customer ID]],customers!$A:$A,customers!$I:$I,,0)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30"/>
        <v>10.739999999999998</v>
      </c>
      <c r="N981" t="str">
        <f>IF(ISERROR(VLOOKUP(I981,coffee_types!$A$1:$B$5,2,FALSE)),"",VLOOKUP(I981,coffee_types!$A$1:$B$5,2,FALSE))</f>
        <v>Robusta</v>
      </c>
      <c r="O981" t="str">
        <f t="shared" si="31"/>
        <v>Dark</v>
      </c>
      <c r="P981" t="str">
        <f>_xlfn.XLOOKUP(Orders[[#This Row],[Customer ID]],customers!$A:$A,customers!$I:$I,,0)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30"/>
        <v>167.67000000000002</v>
      </c>
      <c r="N982" t="str">
        <f>IF(ISERROR(VLOOKUP(I982,coffee_types!$A$1:$B$5,2,FALSE)),"",VLOOKUP(I982,coffee_types!$A$1:$B$5,2,FALSE))</f>
        <v>Excelsa</v>
      </c>
      <c r="O982" t="str">
        <f t="shared" si="31"/>
        <v>Dark</v>
      </c>
      <c r="P982" t="str">
        <f>_xlfn.XLOOKUP(Orders[[#This Row],[Customer ID]],customers!$A:$A,customers!$I:$I,,0)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30"/>
        <v>21.87</v>
      </c>
      <c r="N983" t="str">
        <f>IF(ISERROR(VLOOKUP(I983,coffee_types!$A$1:$B$5,2,FALSE)),"",VLOOKUP(I983,coffee_types!$A$1:$B$5,2,FALSE))</f>
        <v>Excelsa</v>
      </c>
      <c r="O983" t="str">
        <f t="shared" si="31"/>
        <v>Dark</v>
      </c>
      <c r="P983" t="str">
        <f>_xlfn.XLOOKUP(Orders[[#This Row],[Customer ID]],customers!$A:$A,customers!$I:$I,,0)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30"/>
        <v>23.9</v>
      </c>
      <c r="N984" t="str">
        <f>IF(ISERROR(VLOOKUP(I984,coffee_types!$A$1:$B$5,2,FALSE)),"",VLOOKUP(I984,coffee_types!$A$1:$B$5,2,FALSE))</f>
        <v>Robusta</v>
      </c>
      <c r="O984" t="str">
        <f t="shared" si="31"/>
        <v>Light</v>
      </c>
      <c r="P984" t="str">
        <f>_xlfn.XLOOKUP(Orders[[#This Row],[Customer ID]],customers!$A:$A,customers!$I:$I,,0)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30"/>
        <v>6.75</v>
      </c>
      <c r="N985" t="str">
        <f>IF(ISERROR(VLOOKUP(I985,coffee_types!$A$1:$B$5,2,FALSE)),"",VLOOKUP(I985,coffee_types!$A$1:$B$5,2,FALSE))</f>
        <v>Arabica</v>
      </c>
      <c r="O985" t="str">
        <f t="shared" si="31"/>
        <v>Medium</v>
      </c>
      <c r="P985" t="str">
        <f>_xlfn.XLOOKUP(Orders[[#This Row],[Customer ID]],customers!$A:$A,customers!$I:$I,,0)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30"/>
        <v>31.624999999999996</v>
      </c>
      <c r="N986" t="str">
        <f>IF(ISERROR(VLOOKUP(I986,coffee_types!$A$1:$B$5,2,FALSE)),"",VLOOKUP(I986,coffee_types!$A$1:$B$5,2,FALSE))</f>
        <v>Excelsa</v>
      </c>
      <c r="O986" t="str">
        <f t="shared" si="31"/>
        <v>Medium</v>
      </c>
      <c r="P986" t="str">
        <f>_xlfn.XLOOKUP(Orders[[#This Row],[Customer ID]],customers!$A:$A,customers!$I:$I,,0)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30"/>
        <v>47.8</v>
      </c>
      <c r="N987" t="str">
        <f>IF(ISERROR(VLOOKUP(I987,coffee_types!$A$1:$B$5,2,FALSE)),"",VLOOKUP(I987,coffee_types!$A$1:$B$5,2,FALSE))</f>
        <v>Robusta</v>
      </c>
      <c r="O987" t="str">
        <f t="shared" si="31"/>
        <v>Light</v>
      </c>
      <c r="P987" t="str">
        <f>_xlfn.XLOOKUP(Orders[[#This Row],[Customer ID]],customers!$A:$A,customers!$I:$I,,0)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30"/>
        <v>33.464999999999996</v>
      </c>
      <c r="N988" t="str">
        <f>IF(ISERROR(VLOOKUP(I988,coffee_types!$A$1:$B$5,2,FALSE)),"",VLOOKUP(I988,coffee_types!$A$1:$B$5,2,FALSE))</f>
        <v>Liberica</v>
      </c>
      <c r="O988" t="str">
        <f t="shared" si="31"/>
        <v>Medium</v>
      </c>
      <c r="P988" t="str">
        <f>_xlfn.XLOOKUP(Orders[[#This Row],[Customer ID]],customers!$A:$A,customers!$I:$I,,0)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30"/>
        <v>29.849999999999998</v>
      </c>
      <c r="N989" t="str">
        <f>IF(ISERROR(VLOOKUP(I989,coffee_types!$A$1:$B$5,2,FALSE)),"",VLOOKUP(I989,coffee_types!$A$1:$B$5,2,FALSE))</f>
        <v>Arabica</v>
      </c>
      <c r="O989" t="str">
        <f t="shared" si="31"/>
        <v>Dark</v>
      </c>
      <c r="P989" t="str">
        <f>_xlfn.XLOOKUP(Orders[[#This Row],[Customer ID]],customers!$A:$A,customers!$I:$I,,0)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30"/>
        <v>29.849999999999998</v>
      </c>
      <c r="N990" t="str">
        <f>IF(ISERROR(VLOOKUP(I990,coffee_types!$A$1:$B$5,2,FALSE)),"",VLOOKUP(I990,coffee_types!$A$1:$B$5,2,FALSE))</f>
        <v>Robusta</v>
      </c>
      <c r="O990" t="str">
        <f t="shared" si="31"/>
        <v>Medium</v>
      </c>
      <c r="P990" t="str">
        <f>_xlfn.XLOOKUP(Orders[[#This Row],[Customer ID]],customers!$A:$A,customers!$I:$I,,0)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30"/>
        <v>155.24999999999997</v>
      </c>
      <c r="N991" t="str">
        <f>IF(ISERROR(VLOOKUP(I991,coffee_types!$A$1:$B$5,2,FALSE)),"",VLOOKUP(I991,coffee_types!$A$1:$B$5,2,FALSE))</f>
        <v>Arabica</v>
      </c>
      <c r="O991" t="str">
        <f t="shared" si="31"/>
        <v>Medium</v>
      </c>
      <c r="P991" t="str">
        <f>_xlfn.XLOOKUP(Orders[[#This Row],[Customer ID]],customers!$A:$A,customers!$I:$I,,0)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30"/>
        <v>18.225000000000001</v>
      </c>
      <c r="N992" t="str">
        <f>IF(ISERROR(VLOOKUP(I992,coffee_types!$A$1:$B$5,2,FALSE)),"",VLOOKUP(I992,coffee_types!$A$1:$B$5,2,FALSE))</f>
        <v>Excelsa</v>
      </c>
      <c r="O992" t="str">
        <f t="shared" si="31"/>
        <v>Dark</v>
      </c>
      <c r="P992" t="str">
        <f>_xlfn.XLOOKUP(Orders[[#This Row],[Customer ID]],customers!$A:$A,customers!$I:$I,,0)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30"/>
        <v>15.54</v>
      </c>
      <c r="N993" t="str">
        <f>IF(ISERROR(VLOOKUP(I993,coffee_types!$A$1:$B$5,2,FALSE)),"",VLOOKUP(I993,coffee_types!$A$1:$B$5,2,FALSE))</f>
        <v>Liberica</v>
      </c>
      <c r="O993" t="str">
        <f t="shared" si="31"/>
        <v>Dark</v>
      </c>
      <c r="P993" t="str">
        <f>_xlfn.XLOOKUP(Orders[[#This Row],[Customer ID]],customers!$A:$A,customers!$I:$I,,0)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_xlfn.XLOOKUP(C994,customers!$A$1:$A$1001,customers!$G$1:$G$1001,,0)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30"/>
        <v>109.36499999999999</v>
      </c>
      <c r="N994" t="str">
        <f>IF(ISERROR(VLOOKUP(I994,coffee_types!$A$1:$B$5,2,FALSE)),"",VLOOKUP(I994,coffee_types!$A$1:$B$5,2,FALSE))</f>
        <v>Liberica</v>
      </c>
      <c r="O994" t="str">
        <f t="shared" si="31"/>
        <v>Light</v>
      </c>
      <c r="P994" t="str">
        <f>_xlfn.XLOOKUP(Orders[[#This Row],[Customer ID]],customers!$A:$A,customers!$I:$I,,0)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30"/>
        <v>77.699999999999989</v>
      </c>
      <c r="N995" t="str">
        <f>IF(ISERROR(VLOOKUP(I995,coffee_types!$A$1:$B$5,2,FALSE)),"",VLOOKUP(I995,coffee_types!$A$1:$B$5,2,FALSE))</f>
        <v>Arabica</v>
      </c>
      <c r="O995" t="str">
        <f t="shared" si="31"/>
        <v>Light</v>
      </c>
      <c r="P995" t="str">
        <f>_xlfn.XLOOKUP(Orders[[#This Row],[Customer ID]],customers!$A:$A,customers!$I:$I,,0)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_xlfn.XLOOKUP(C996,customers!$A$1:$A$1001,customers!$G$1:$G$1001,,0)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30"/>
        <v>8.9550000000000001</v>
      </c>
      <c r="N996" t="str">
        <f>IF(ISERROR(VLOOKUP(I996,coffee_types!$A$1:$B$5,2,FALSE)),"",VLOOKUP(I996,coffee_types!$A$1:$B$5,2,FALSE))</f>
        <v>Arabica</v>
      </c>
      <c r="O996" t="str">
        <f t="shared" si="31"/>
        <v>Dark</v>
      </c>
      <c r="P996" t="str">
        <f>_xlfn.XLOOKUP(Orders[[#This Row],[Customer ID]],customers!$A:$A,customers!$I:$I,,0)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30"/>
        <v>27.484999999999996</v>
      </c>
      <c r="N997" t="str">
        <f>IF(ISERROR(VLOOKUP(I997,coffee_types!$A$1:$B$5,2,FALSE)),"",VLOOKUP(I997,coffee_types!$A$1:$B$5,2,FALSE))</f>
        <v>Robusta</v>
      </c>
      <c r="O997" t="str">
        <f t="shared" si="31"/>
        <v>Light</v>
      </c>
      <c r="P997" t="str">
        <f>_xlfn.XLOOKUP(Orders[[#This Row],[Customer ID]],customers!$A:$A,customers!$I:$I,,0)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30"/>
        <v>29.849999999999998</v>
      </c>
      <c r="N998" t="str">
        <f>IF(ISERROR(VLOOKUP(I998,coffee_types!$A$1:$B$5,2,FALSE)),"",VLOOKUP(I998,coffee_types!$A$1:$B$5,2,FALSE))</f>
        <v>Robusta</v>
      </c>
      <c r="O998" t="str">
        <f t="shared" si="31"/>
        <v>Medium</v>
      </c>
      <c r="P998" t="str">
        <f>_xlfn.XLOOKUP(Orders[[#This Row],[Customer ID]],customers!$A:$A,customers!$I:$I,,0)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30"/>
        <v>27</v>
      </c>
      <c r="N999" t="str">
        <f>IF(ISERROR(VLOOKUP(I999,coffee_types!$A$1:$B$5,2,FALSE)),"",VLOOKUP(I999,coffee_types!$A$1:$B$5,2,FALSE))</f>
        <v>Arabica</v>
      </c>
      <c r="O999" t="str">
        <f t="shared" si="31"/>
        <v>Medium</v>
      </c>
      <c r="P999" t="str">
        <f>_xlfn.XLOOKUP(Orders[[#This Row],[Customer ID]],customers!$A:$A,customers!$I:$I,,0)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30"/>
        <v>9.9499999999999993</v>
      </c>
      <c r="N1000" t="str">
        <f>IF(ISERROR(VLOOKUP(I1000,coffee_types!$A$1:$B$5,2,FALSE)),"",VLOOKUP(I1000,coffee_types!$A$1:$B$5,2,FALSE))</f>
        <v>Arabica</v>
      </c>
      <c r="O1000" t="str">
        <f t="shared" si="31"/>
        <v>Dark</v>
      </c>
      <c r="P1000" t="str">
        <f>_xlfn.XLOOKUP(Orders[[#This Row],[Customer ID]],customers!$A:$A,customers!$I:$I,,0)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30"/>
        <v>12.375</v>
      </c>
      <c r="N1001" t="str">
        <f>IF(ISERROR(VLOOKUP(I1001,coffee_types!$A$1:$B$5,2,FALSE)),"",VLOOKUP(I1001,coffee_types!$A$1:$B$5,2,FALSE))</f>
        <v>Excelsa</v>
      </c>
      <c r="O1001" t="str">
        <f t="shared" si="31"/>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H2" sqref="H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1" sqref="B2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8418C-5D83-4580-9947-C179DE3E7243}">
  <dimension ref="A1:B5"/>
  <sheetViews>
    <sheetView workbookViewId="0">
      <selection sqref="A1:B1048576"/>
    </sheetView>
  </sheetViews>
  <sheetFormatPr defaultColWidth="18.453125" defaultRowHeight="14.5" x14ac:dyDescent="0.35"/>
  <cols>
    <col min="1" max="1" width="10.7265625" bestFit="1" customWidth="1"/>
    <col min="2" max="2" width="16.1796875" bestFit="1" customWidth="1"/>
  </cols>
  <sheetData>
    <row r="1" spans="1:2" x14ac:dyDescent="0.35">
      <c r="A1" t="s">
        <v>9</v>
      </c>
      <c r="B1" t="s">
        <v>6196</v>
      </c>
    </row>
    <row r="2" spans="1:2" x14ac:dyDescent="0.35">
      <c r="A2" t="s">
        <v>6192</v>
      </c>
      <c r="B2" t="s">
        <v>6197</v>
      </c>
    </row>
    <row r="3" spans="1:2" x14ac:dyDescent="0.35">
      <c r="A3" t="s">
        <v>6194</v>
      </c>
      <c r="B3" t="s">
        <v>6198</v>
      </c>
    </row>
    <row r="4" spans="1:2" x14ac:dyDescent="0.35">
      <c r="A4" t="s">
        <v>6193</v>
      </c>
      <c r="B4" t="s">
        <v>6199</v>
      </c>
    </row>
    <row r="5" spans="1:2" x14ac:dyDescent="0.35">
      <c r="A5" t="s">
        <v>6195</v>
      </c>
      <c r="B5" t="s">
        <v>6200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orders</vt:lpstr>
      <vt:lpstr>customers</vt:lpstr>
      <vt:lpstr>products</vt:lpstr>
      <vt:lpstr>coffee_types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Yee Ming Chow</cp:lastModifiedBy>
  <cp:revision/>
  <dcterms:created xsi:type="dcterms:W3CDTF">2022-11-26T09:51:45Z</dcterms:created>
  <dcterms:modified xsi:type="dcterms:W3CDTF">2025-02-17T07:47:31Z</dcterms:modified>
  <cp:category/>
  <cp:contentStatus/>
</cp:coreProperties>
</file>