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CI033600Excel自學聖經\03附書範例\ACI033600附書範例\Part 18\"/>
    </mc:Choice>
  </mc:AlternateContent>
  <xr:revisionPtr revIDLastSave="0" documentId="13_ncr:1_{CB555B44-F9EC-469A-BA1C-D1EE8E5C89AD}" xr6:coauthVersionLast="45" xr6:coauthVersionMax="45" xr10:uidLastSave="{00000000-0000-0000-0000-000000000000}"/>
  <bookViews>
    <workbookView xWindow="-110" yWindow="-110" windowWidth="19420" windowHeight="10420" xr2:uid="{371FBB9C-9496-4636-BED2-1A8788D7874A}"/>
  </bookViews>
  <sheets>
    <sheet name="連結搜尋結果" sheetId="5" r:id="rId1"/>
    <sheet name="工作表1" sheetId="4" r:id="rId2"/>
    <sheet name="訂單銷售明細" sheetId="1" r:id="rId3"/>
    <sheet name="產品資料" sheetId="2" r:id="rId4"/>
    <sheet name="廠商資料" sheetId="3" r:id="rId5"/>
  </sheets>
  <definedNames>
    <definedName name="_xlnm._FilterDatabase" localSheetId="3" hidden="1">產品資料!$A$1:$G$51</definedName>
    <definedName name="NativeTimeline_下單日期">#N/A</definedName>
    <definedName name="Slicer_產品類別">#N/A</definedName>
  </definedNames>
  <calcPr calcId="191029"/>
  <pivotCaches>
    <pivotCache cacheId="1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D2" i="2"/>
  <c r="D12" i="2"/>
  <c r="D8" i="2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2" i="1"/>
  <c r="K2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2" i="1"/>
  <c r="D51" i="2" l="1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1" i="2"/>
  <c r="D10" i="2"/>
  <c r="D9" i="2"/>
  <c r="D7" i="2"/>
  <c r="D6" i="2"/>
  <c r="D5" i="2"/>
  <c r="D4" i="2"/>
  <c r="D3" i="2"/>
  <c r="H1515" i="1"/>
  <c r="C1515" i="1"/>
  <c r="H1514" i="1"/>
  <c r="C1514" i="1"/>
  <c r="H1513" i="1"/>
  <c r="C1513" i="1"/>
  <c r="H1512" i="1"/>
  <c r="C1512" i="1"/>
  <c r="H1511" i="1"/>
  <c r="C1511" i="1"/>
  <c r="H1510" i="1"/>
  <c r="C1510" i="1"/>
  <c r="H1509" i="1"/>
  <c r="C1509" i="1"/>
  <c r="H1508" i="1"/>
  <c r="C1508" i="1"/>
  <c r="H1507" i="1"/>
  <c r="C1507" i="1"/>
  <c r="H1506" i="1"/>
  <c r="C1506" i="1"/>
  <c r="H1505" i="1"/>
  <c r="C1505" i="1"/>
  <c r="H1504" i="1"/>
  <c r="C1504" i="1"/>
  <c r="H1503" i="1"/>
  <c r="C1503" i="1"/>
  <c r="H1502" i="1"/>
  <c r="C1502" i="1"/>
  <c r="H1501" i="1"/>
  <c r="C1501" i="1"/>
  <c r="H1500" i="1"/>
  <c r="C1500" i="1"/>
  <c r="H1499" i="1"/>
  <c r="C1499" i="1"/>
  <c r="H1498" i="1"/>
  <c r="C1498" i="1"/>
  <c r="H1497" i="1"/>
  <c r="C1497" i="1"/>
  <c r="H1496" i="1"/>
  <c r="C1496" i="1"/>
  <c r="H1495" i="1"/>
  <c r="C1495" i="1"/>
  <c r="H1494" i="1"/>
  <c r="C1494" i="1"/>
  <c r="H1493" i="1"/>
  <c r="C1493" i="1"/>
  <c r="H1492" i="1"/>
  <c r="C1492" i="1"/>
  <c r="H1491" i="1"/>
  <c r="C1491" i="1"/>
  <c r="H1490" i="1"/>
  <c r="C1490" i="1"/>
  <c r="H1489" i="1"/>
  <c r="C1489" i="1"/>
  <c r="H1488" i="1"/>
  <c r="C1488" i="1"/>
  <c r="H1487" i="1"/>
  <c r="C1487" i="1"/>
  <c r="H1486" i="1"/>
  <c r="C1486" i="1"/>
  <c r="H1485" i="1"/>
  <c r="C1485" i="1"/>
  <c r="H1484" i="1"/>
  <c r="C1484" i="1"/>
  <c r="H1483" i="1"/>
  <c r="C1483" i="1"/>
  <c r="H1482" i="1"/>
  <c r="C1482" i="1"/>
  <c r="H1481" i="1"/>
  <c r="C1481" i="1"/>
  <c r="H1480" i="1"/>
  <c r="C1480" i="1"/>
  <c r="H1479" i="1"/>
  <c r="C1479" i="1"/>
  <c r="H1478" i="1"/>
  <c r="C1478" i="1"/>
  <c r="H1477" i="1"/>
  <c r="C1477" i="1"/>
  <c r="H1476" i="1"/>
  <c r="C1476" i="1"/>
  <c r="H1475" i="1"/>
  <c r="C1475" i="1"/>
  <c r="H1474" i="1"/>
  <c r="C1474" i="1"/>
  <c r="H1473" i="1"/>
  <c r="C1473" i="1"/>
  <c r="H1472" i="1"/>
  <c r="C1472" i="1"/>
  <c r="H1471" i="1"/>
  <c r="C1471" i="1"/>
  <c r="H1470" i="1"/>
  <c r="C1470" i="1"/>
  <c r="H1469" i="1"/>
  <c r="C1469" i="1"/>
  <c r="H1468" i="1"/>
  <c r="C1468" i="1"/>
  <c r="H1467" i="1"/>
  <c r="C1467" i="1"/>
  <c r="H1466" i="1"/>
  <c r="C1466" i="1"/>
  <c r="H1465" i="1"/>
  <c r="C1465" i="1"/>
  <c r="H1464" i="1"/>
  <c r="C1464" i="1"/>
  <c r="H1463" i="1"/>
  <c r="C1463" i="1"/>
  <c r="H1462" i="1"/>
  <c r="C1462" i="1"/>
  <c r="H1461" i="1"/>
  <c r="C1461" i="1"/>
  <c r="H1460" i="1"/>
  <c r="C1460" i="1"/>
  <c r="H1459" i="1"/>
  <c r="C1459" i="1"/>
  <c r="H1458" i="1"/>
  <c r="C1458" i="1"/>
  <c r="H1457" i="1"/>
  <c r="C1457" i="1"/>
  <c r="H1456" i="1"/>
  <c r="C1456" i="1"/>
  <c r="H1455" i="1"/>
  <c r="C1455" i="1"/>
  <c r="H1454" i="1"/>
  <c r="C1454" i="1"/>
  <c r="H1453" i="1"/>
  <c r="C1453" i="1"/>
  <c r="H1452" i="1"/>
  <c r="C1452" i="1"/>
  <c r="H1451" i="1"/>
  <c r="C1451" i="1"/>
  <c r="H1450" i="1"/>
  <c r="C1450" i="1"/>
  <c r="H1449" i="1"/>
  <c r="C1449" i="1"/>
  <c r="H1448" i="1"/>
  <c r="C1448" i="1"/>
  <c r="H1447" i="1"/>
  <c r="C1447" i="1"/>
  <c r="H1446" i="1"/>
  <c r="C1446" i="1"/>
  <c r="H1445" i="1"/>
  <c r="C1445" i="1"/>
  <c r="H1444" i="1"/>
  <c r="C1444" i="1"/>
  <c r="H1443" i="1"/>
  <c r="C1443" i="1"/>
  <c r="H1442" i="1"/>
  <c r="C1442" i="1"/>
  <c r="H1441" i="1"/>
  <c r="C1441" i="1"/>
  <c r="H1440" i="1"/>
  <c r="C1440" i="1"/>
  <c r="H1439" i="1"/>
  <c r="C1439" i="1"/>
  <c r="H1438" i="1"/>
  <c r="C1438" i="1"/>
  <c r="H1437" i="1"/>
  <c r="C1437" i="1"/>
  <c r="H1436" i="1"/>
  <c r="C1436" i="1"/>
  <c r="H1435" i="1"/>
  <c r="C1435" i="1"/>
  <c r="H1434" i="1"/>
  <c r="C1434" i="1"/>
  <c r="H1433" i="1"/>
  <c r="C1433" i="1"/>
  <c r="H1432" i="1"/>
  <c r="C1432" i="1"/>
  <c r="H1431" i="1"/>
  <c r="C1431" i="1"/>
  <c r="H1430" i="1"/>
  <c r="C1430" i="1"/>
  <c r="H1429" i="1"/>
  <c r="C1429" i="1"/>
  <c r="H1428" i="1"/>
  <c r="C1428" i="1"/>
  <c r="H1427" i="1"/>
  <c r="C1427" i="1"/>
  <c r="H1426" i="1"/>
  <c r="C1426" i="1"/>
  <c r="H1425" i="1"/>
  <c r="C1425" i="1"/>
  <c r="H1424" i="1"/>
  <c r="C1424" i="1"/>
  <c r="H1423" i="1"/>
  <c r="C1423" i="1"/>
  <c r="H1422" i="1"/>
  <c r="C1422" i="1"/>
  <c r="H1421" i="1"/>
  <c r="C1421" i="1"/>
  <c r="H1420" i="1"/>
  <c r="C1420" i="1"/>
  <c r="H1419" i="1"/>
  <c r="C1419" i="1"/>
  <c r="H1418" i="1"/>
  <c r="C1418" i="1"/>
  <c r="H1417" i="1"/>
  <c r="C1417" i="1"/>
  <c r="H1416" i="1"/>
  <c r="C1416" i="1"/>
  <c r="H1415" i="1"/>
  <c r="C1415" i="1"/>
  <c r="H1414" i="1"/>
  <c r="C1414" i="1"/>
  <c r="H1413" i="1"/>
  <c r="C1413" i="1"/>
  <c r="H1412" i="1"/>
  <c r="C1412" i="1"/>
  <c r="H1411" i="1"/>
  <c r="C1411" i="1"/>
  <c r="H1410" i="1"/>
  <c r="C1410" i="1"/>
  <c r="H1409" i="1"/>
  <c r="C1409" i="1"/>
  <c r="H1408" i="1"/>
  <c r="C1408" i="1"/>
  <c r="H1407" i="1"/>
  <c r="C1407" i="1"/>
  <c r="H1406" i="1"/>
  <c r="C1406" i="1"/>
  <c r="H1405" i="1"/>
  <c r="C1405" i="1"/>
  <c r="H1404" i="1"/>
  <c r="C1404" i="1"/>
  <c r="H1403" i="1"/>
  <c r="C1403" i="1"/>
  <c r="H1402" i="1"/>
  <c r="C1402" i="1"/>
  <c r="H1401" i="1"/>
  <c r="C1401" i="1"/>
  <c r="H1400" i="1"/>
  <c r="C1400" i="1"/>
  <c r="H1399" i="1"/>
  <c r="C1399" i="1"/>
  <c r="H1398" i="1"/>
  <c r="C1398" i="1"/>
  <c r="H1397" i="1"/>
  <c r="C1397" i="1"/>
  <c r="H1396" i="1"/>
  <c r="C1396" i="1"/>
  <c r="H1395" i="1"/>
  <c r="C1395" i="1"/>
  <c r="H1394" i="1"/>
  <c r="C1394" i="1"/>
  <c r="H1393" i="1"/>
  <c r="C1393" i="1"/>
  <c r="H1392" i="1"/>
  <c r="C1392" i="1"/>
  <c r="H1391" i="1"/>
  <c r="C1391" i="1"/>
  <c r="H1390" i="1"/>
  <c r="C1390" i="1"/>
  <c r="H1389" i="1"/>
  <c r="C1389" i="1"/>
  <c r="H1388" i="1"/>
  <c r="C1388" i="1"/>
  <c r="H1387" i="1"/>
  <c r="C1387" i="1"/>
  <c r="H1386" i="1"/>
  <c r="C1386" i="1"/>
  <c r="H1385" i="1"/>
  <c r="C1385" i="1"/>
  <c r="H1384" i="1"/>
  <c r="C1384" i="1"/>
  <c r="H1383" i="1"/>
  <c r="C1383" i="1"/>
  <c r="H1382" i="1"/>
  <c r="C1382" i="1"/>
  <c r="H1381" i="1"/>
  <c r="C1381" i="1"/>
  <c r="H1380" i="1"/>
  <c r="C1380" i="1"/>
  <c r="H1379" i="1"/>
  <c r="C1379" i="1"/>
  <c r="H1378" i="1"/>
  <c r="C1378" i="1"/>
  <c r="H1377" i="1"/>
  <c r="C1377" i="1"/>
  <c r="H1376" i="1"/>
  <c r="C1376" i="1"/>
  <c r="H1375" i="1"/>
  <c r="C1375" i="1"/>
  <c r="H1374" i="1"/>
  <c r="C1374" i="1"/>
  <c r="H1373" i="1"/>
  <c r="C1373" i="1"/>
  <c r="H1372" i="1"/>
  <c r="C1372" i="1"/>
  <c r="H1371" i="1"/>
  <c r="C1371" i="1"/>
  <c r="H1370" i="1"/>
  <c r="C1370" i="1"/>
  <c r="H1369" i="1"/>
  <c r="C1369" i="1"/>
  <c r="H1368" i="1"/>
  <c r="C1368" i="1"/>
  <c r="H1367" i="1"/>
  <c r="C1367" i="1"/>
  <c r="H1366" i="1"/>
  <c r="C1366" i="1"/>
  <c r="H1365" i="1"/>
  <c r="C1365" i="1"/>
  <c r="H1364" i="1"/>
  <c r="C1364" i="1"/>
  <c r="H1363" i="1"/>
  <c r="C1363" i="1"/>
  <c r="H1362" i="1"/>
  <c r="C1362" i="1"/>
  <c r="H1361" i="1"/>
  <c r="C1361" i="1"/>
  <c r="H1360" i="1"/>
  <c r="C1360" i="1"/>
  <c r="H1359" i="1"/>
  <c r="C1359" i="1"/>
  <c r="H1358" i="1"/>
  <c r="C1358" i="1"/>
  <c r="H1357" i="1"/>
  <c r="C1357" i="1"/>
  <c r="H1356" i="1"/>
  <c r="C1356" i="1"/>
  <c r="H1355" i="1"/>
  <c r="C1355" i="1"/>
  <c r="H1354" i="1"/>
  <c r="C1354" i="1"/>
  <c r="H1353" i="1"/>
  <c r="C1353" i="1"/>
  <c r="H1352" i="1"/>
  <c r="C1352" i="1"/>
  <c r="H1351" i="1"/>
  <c r="C1351" i="1"/>
  <c r="H1350" i="1"/>
  <c r="C1350" i="1"/>
  <c r="H1349" i="1"/>
  <c r="C1349" i="1"/>
  <c r="H1348" i="1"/>
  <c r="C1348" i="1"/>
  <c r="H1347" i="1"/>
  <c r="C1347" i="1"/>
  <c r="H1346" i="1"/>
  <c r="C1346" i="1"/>
  <c r="H1345" i="1"/>
  <c r="C1345" i="1"/>
  <c r="H1344" i="1"/>
  <c r="C1344" i="1"/>
  <c r="H1343" i="1"/>
  <c r="C1343" i="1"/>
  <c r="H1342" i="1"/>
  <c r="C1342" i="1"/>
  <c r="H1341" i="1"/>
  <c r="C1341" i="1"/>
  <c r="H1340" i="1"/>
  <c r="C1340" i="1"/>
  <c r="H1339" i="1"/>
  <c r="C1339" i="1"/>
  <c r="H1338" i="1"/>
  <c r="C1338" i="1"/>
  <c r="H1337" i="1"/>
  <c r="C1337" i="1"/>
  <c r="H1336" i="1"/>
  <c r="C1336" i="1"/>
  <c r="H1335" i="1"/>
  <c r="C1335" i="1"/>
  <c r="H1334" i="1"/>
  <c r="C1334" i="1"/>
  <c r="H1333" i="1"/>
  <c r="C1333" i="1"/>
  <c r="H1332" i="1"/>
  <c r="C1332" i="1"/>
  <c r="H1331" i="1"/>
  <c r="C1331" i="1"/>
  <c r="H1330" i="1"/>
  <c r="C1330" i="1"/>
  <c r="H1329" i="1"/>
  <c r="C1329" i="1"/>
  <c r="H1328" i="1"/>
  <c r="C1328" i="1"/>
  <c r="H1327" i="1"/>
  <c r="C1327" i="1"/>
  <c r="H1326" i="1"/>
  <c r="C1326" i="1"/>
  <c r="H1325" i="1"/>
  <c r="C1325" i="1"/>
  <c r="H1324" i="1"/>
  <c r="C1324" i="1"/>
  <c r="H1323" i="1"/>
  <c r="C1323" i="1"/>
  <c r="H1322" i="1"/>
  <c r="C1322" i="1"/>
  <c r="H1321" i="1"/>
  <c r="C1321" i="1"/>
  <c r="H1320" i="1"/>
  <c r="C1320" i="1"/>
  <c r="H1319" i="1"/>
  <c r="C1319" i="1"/>
  <c r="H1318" i="1"/>
  <c r="C1318" i="1"/>
  <c r="H1317" i="1"/>
  <c r="C1317" i="1"/>
  <c r="H1316" i="1"/>
  <c r="C1316" i="1"/>
  <c r="H1315" i="1"/>
  <c r="C1315" i="1"/>
  <c r="H1314" i="1"/>
  <c r="C1314" i="1"/>
  <c r="H1313" i="1"/>
  <c r="C1313" i="1"/>
  <c r="H1312" i="1"/>
  <c r="C1312" i="1"/>
  <c r="H1311" i="1"/>
  <c r="C1311" i="1"/>
  <c r="H1310" i="1"/>
  <c r="C1310" i="1"/>
  <c r="H1309" i="1"/>
  <c r="C1309" i="1"/>
  <c r="H1308" i="1"/>
  <c r="C1308" i="1"/>
  <c r="H1307" i="1"/>
  <c r="C1307" i="1"/>
  <c r="H1306" i="1"/>
  <c r="C1306" i="1"/>
  <c r="H1305" i="1"/>
  <c r="C1305" i="1"/>
  <c r="H1304" i="1"/>
  <c r="C1304" i="1"/>
  <c r="H1303" i="1"/>
  <c r="C1303" i="1"/>
  <c r="H1302" i="1"/>
  <c r="C1302" i="1"/>
  <c r="H1301" i="1"/>
  <c r="C1301" i="1"/>
  <c r="H1300" i="1"/>
  <c r="C1300" i="1"/>
  <c r="H1299" i="1"/>
  <c r="C1299" i="1"/>
  <c r="H1298" i="1"/>
  <c r="C1298" i="1"/>
  <c r="H1297" i="1"/>
  <c r="C1297" i="1"/>
  <c r="H1296" i="1"/>
  <c r="C1296" i="1"/>
  <c r="H1295" i="1"/>
  <c r="C1295" i="1"/>
  <c r="H1294" i="1"/>
  <c r="C1294" i="1"/>
  <c r="H1293" i="1"/>
  <c r="C1293" i="1"/>
  <c r="H1292" i="1"/>
  <c r="C1292" i="1"/>
  <c r="H1291" i="1"/>
  <c r="C1291" i="1"/>
  <c r="H1290" i="1"/>
  <c r="C1290" i="1"/>
  <c r="H1289" i="1"/>
  <c r="C1289" i="1"/>
  <c r="H1288" i="1"/>
  <c r="C1288" i="1"/>
  <c r="H1287" i="1"/>
  <c r="C1287" i="1"/>
  <c r="H1286" i="1"/>
  <c r="C1286" i="1"/>
  <c r="H1285" i="1"/>
  <c r="C1285" i="1"/>
  <c r="H1284" i="1"/>
  <c r="C1284" i="1"/>
  <c r="H1283" i="1"/>
  <c r="C1283" i="1"/>
  <c r="H1282" i="1"/>
  <c r="C1282" i="1"/>
  <c r="H1281" i="1"/>
  <c r="C1281" i="1"/>
  <c r="H1280" i="1"/>
  <c r="C1280" i="1"/>
  <c r="H1279" i="1"/>
  <c r="C1279" i="1"/>
  <c r="H1278" i="1"/>
  <c r="C1278" i="1"/>
  <c r="H1277" i="1"/>
  <c r="C1277" i="1"/>
  <c r="H1276" i="1"/>
  <c r="C1276" i="1"/>
  <c r="H1275" i="1"/>
  <c r="C1275" i="1"/>
  <c r="H1274" i="1"/>
  <c r="C1274" i="1"/>
  <c r="H1273" i="1"/>
  <c r="C1273" i="1"/>
  <c r="H1272" i="1"/>
  <c r="C1272" i="1"/>
  <c r="H1271" i="1"/>
  <c r="C1271" i="1"/>
  <c r="H1270" i="1"/>
  <c r="C1270" i="1"/>
  <c r="H1269" i="1"/>
  <c r="C1269" i="1"/>
  <c r="H1268" i="1"/>
  <c r="C1268" i="1"/>
  <c r="H1267" i="1"/>
  <c r="C1267" i="1"/>
  <c r="H1266" i="1"/>
  <c r="C1266" i="1"/>
  <c r="H1265" i="1"/>
  <c r="C1265" i="1"/>
  <c r="H1264" i="1"/>
  <c r="C1264" i="1"/>
  <c r="H1263" i="1"/>
  <c r="C1263" i="1"/>
  <c r="H1262" i="1"/>
  <c r="C1262" i="1"/>
  <c r="H1261" i="1"/>
  <c r="C1261" i="1"/>
  <c r="H1260" i="1"/>
  <c r="C1260" i="1"/>
  <c r="H1259" i="1"/>
  <c r="C1259" i="1"/>
  <c r="H1258" i="1"/>
  <c r="C1258" i="1"/>
  <c r="H1257" i="1"/>
  <c r="C1257" i="1"/>
  <c r="H1256" i="1"/>
  <c r="C1256" i="1"/>
  <c r="H1255" i="1"/>
  <c r="C1255" i="1"/>
  <c r="H1254" i="1"/>
  <c r="C1254" i="1"/>
  <c r="H1253" i="1"/>
  <c r="C1253" i="1"/>
  <c r="H1252" i="1"/>
  <c r="C1252" i="1"/>
  <c r="H1251" i="1"/>
  <c r="C1251" i="1"/>
  <c r="H1250" i="1"/>
  <c r="C1250" i="1"/>
  <c r="H1249" i="1"/>
  <c r="C1249" i="1"/>
  <c r="H1248" i="1"/>
  <c r="C1248" i="1"/>
  <c r="H1247" i="1"/>
  <c r="C1247" i="1"/>
  <c r="H1246" i="1"/>
  <c r="C1246" i="1"/>
  <c r="H1245" i="1"/>
  <c r="C1245" i="1"/>
  <c r="H1244" i="1"/>
  <c r="C1244" i="1"/>
  <c r="H1243" i="1"/>
  <c r="C1243" i="1"/>
  <c r="H1242" i="1"/>
  <c r="C1242" i="1"/>
  <c r="H1241" i="1"/>
  <c r="C1241" i="1"/>
  <c r="H1240" i="1"/>
  <c r="C1240" i="1"/>
  <c r="H1239" i="1"/>
  <c r="C1239" i="1"/>
  <c r="H1238" i="1"/>
  <c r="C1238" i="1"/>
  <c r="H1237" i="1"/>
  <c r="C1237" i="1"/>
  <c r="H1236" i="1"/>
  <c r="C1236" i="1"/>
  <c r="H1235" i="1"/>
  <c r="C1235" i="1"/>
  <c r="H1234" i="1"/>
  <c r="C1234" i="1"/>
  <c r="H1233" i="1"/>
  <c r="C1233" i="1"/>
  <c r="H1232" i="1"/>
  <c r="C1232" i="1"/>
  <c r="H1231" i="1"/>
  <c r="C1231" i="1"/>
  <c r="H1230" i="1"/>
  <c r="C1230" i="1"/>
  <c r="H1229" i="1"/>
  <c r="C1229" i="1"/>
  <c r="H1228" i="1"/>
  <c r="C1228" i="1"/>
  <c r="H1227" i="1"/>
  <c r="C1227" i="1"/>
  <c r="H1226" i="1"/>
  <c r="C1226" i="1"/>
  <c r="H1225" i="1"/>
  <c r="C1225" i="1"/>
  <c r="H1224" i="1"/>
  <c r="C1224" i="1"/>
  <c r="H1223" i="1"/>
  <c r="C1223" i="1"/>
  <c r="H1222" i="1"/>
  <c r="C1222" i="1"/>
  <c r="H1221" i="1"/>
  <c r="C1221" i="1"/>
  <c r="H1220" i="1"/>
  <c r="C1220" i="1"/>
  <c r="H1219" i="1"/>
  <c r="C1219" i="1"/>
  <c r="H1218" i="1"/>
  <c r="C1218" i="1"/>
  <c r="H1217" i="1"/>
  <c r="C1217" i="1"/>
  <c r="H1216" i="1"/>
  <c r="C1216" i="1"/>
  <c r="H1215" i="1"/>
  <c r="C1215" i="1"/>
  <c r="H1214" i="1"/>
  <c r="C1214" i="1"/>
  <c r="H1213" i="1"/>
  <c r="C1213" i="1"/>
  <c r="H1212" i="1"/>
  <c r="C1212" i="1"/>
  <c r="H1211" i="1"/>
  <c r="C1211" i="1"/>
  <c r="H1210" i="1"/>
  <c r="C1210" i="1"/>
  <c r="H1209" i="1"/>
  <c r="C1209" i="1"/>
  <c r="H1208" i="1"/>
  <c r="C1208" i="1"/>
  <c r="H1207" i="1"/>
  <c r="C1207" i="1"/>
  <c r="H1206" i="1"/>
  <c r="C1206" i="1"/>
  <c r="H1205" i="1"/>
  <c r="C1205" i="1"/>
  <c r="H1204" i="1"/>
  <c r="C1204" i="1"/>
  <c r="H1203" i="1"/>
  <c r="C1203" i="1"/>
  <c r="H1202" i="1"/>
  <c r="C1202" i="1"/>
  <c r="H1201" i="1"/>
  <c r="C1201" i="1"/>
  <c r="H1200" i="1"/>
  <c r="C1200" i="1"/>
  <c r="H1199" i="1"/>
  <c r="C1199" i="1"/>
  <c r="H1198" i="1"/>
  <c r="C1198" i="1"/>
  <c r="H1197" i="1"/>
  <c r="C1197" i="1"/>
  <c r="H1196" i="1"/>
  <c r="C1196" i="1"/>
  <c r="H1195" i="1"/>
  <c r="C1195" i="1"/>
  <c r="H1194" i="1"/>
  <c r="C1194" i="1"/>
  <c r="H1193" i="1"/>
  <c r="C1193" i="1"/>
  <c r="H1192" i="1"/>
  <c r="C1192" i="1"/>
  <c r="H1191" i="1"/>
  <c r="C1191" i="1"/>
  <c r="H1190" i="1"/>
  <c r="C1190" i="1"/>
  <c r="H1189" i="1"/>
  <c r="C1189" i="1"/>
  <c r="H1188" i="1"/>
  <c r="C1188" i="1"/>
  <c r="H1187" i="1"/>
  <c r="C1187" i="1"/>
  <c r="H1186" i="1"/>
  <c r="C1186" i="1"/>
  <c r="H1185" i="1"/>
  <c r="C1185" i="1"/>
  <c r="H1184" i="1"/>
  <c r="C1184" i="1"/>
  <c r="H1183" i="1"/>
  <c r="C1183" i="1"/>
  <c r="H1182" i="1"/>
  <c r="C1182" i="1"/>
  <c r="H1181" i="1"/>
  <c r="C1181" i="1"/>
  <c r="H1180" i="1"/>
  <c r="C1180" i="1"/>
  <c r="H1179" i="1"/>
  <c r="C1179" i="1"/>
  <c r="H1178" i="1"/>
  <c r="C1178" i="1"/>
  <c r="H1177" i="1"/>
  <c r="C1177" i="1"/>
  <c r="H1176" i="1"/>
  <c r="C1176" i="1"/>
  <c r="H1175" i="1"/>
  <c r="C1175" i="1"/>
  <c r="H1174" i="1"/>
  <c r="C1174" i="1"/>
  <c r="H1173" i="1"/>
  <c r="C1173" i="1"/>
  <c r="H1172" i="1"/>
  <c r="C1172" i="1"/>
  <c r="H1171" i="1"/>
  <c r="C1171" i="1"/>
  <c r="H1170" i="1"/>
  <c r="C1170" i="1"/>
  <c r="H1169" i="1"/>
  <c r="C1169" i="1"/>
  <c r="H1168" i="1"/>
  <c r="C1168" i="1"/>
  <c r="H1167" i="1"/>
  <c r="C1167" i="1"/>
  <c r="H1166" i="1"/>
  <c r="C1166" i="1"/>
  <c r="H1165" i="1"/>
  <c r="C1165" i="1"/>
  <c r="H1164" i="1"/>
  <c r="C1164" i="1"/>
  <c r="H1163" i="1"/>
  <c r="C1163" i="1"/>
  <c r="H1162" i="1"/>
  <c r="C1162" i="1"/>
  <c r="H1161" i="1"/>
  <c r="C1161" i="1"/>
  <c r="H1160" i="1"/>
  <c r="C1160" i="1"/>
  <c r="H1159" i="1"/>
  <c r="C1159" i="1"/>
  <c r="H1158" i="1"/>
  <c r="C1158" i="1"/>
  <c r="H1157" i="1"/>
  <c r="C1157" i="1"/>
  <c r="H1156" i="1"/>
  <c r="C1156" i="1"/>
  <c r="H1155" i="1"/>
  <c r="C1155" i="1"/>
  <c r="H1154" i="1"/>
  <c r="C1154" i="1"/>
  <c r="H1153" i="1"/>
  <c r="C1153" i="1"/>
  <c r="H1152" i="1"/>
  <c r="C1152" i="1"/>
  <c r="H1151" i="1"/>
  <c r="C1151" i="1"/>
  <c r="H1150" i="1"/>
  <c r="C1150" i="1"/>
  <c r="H1149" i="1"/>
  <c r="C1149" i="1"/>
  <c r="H1148" i="1"/>
  <c r="C1148" i="1"/>
  <c r="H1147" i="1"/>
  <c r="C1147" i="1"/>
  <c r="H1146" i="1"/>
  <c r="C1146" i="1"/>
  <c r="H1145" i="1"/>
  <c r="C1145" i="1"/>
  <c r="H1144" i="1"/>
  <c r="C1144" i="1"/>
  <c r="H1143" i="1"/>
  <c r="C1143" i="1"/>
  <c r="H1142" i="1"/>
  <c r="C1142" i="1"/>
  <c r="H1141" i="1"/>
  <c r="C1141" i="1"/>
  <c r="H1140" i="1"/>
  <c r="C1140" i="1"/>
  <c r="H1139" i="1"/>
  <c r="C1139" i="1"/>
  <c r="H1138" i="1"/>
  <c r="C1138" i="1"/>
  <c r="H1137" i="1"/>
  <c r="C1137" i="1"/>
  <c r="H1136" i="1"/>
  <c r="C1136" i="1"/>
  <c r="H1135" i="1"/>
  <c r="C1135" i="1"/>
  <c r="H1134" i="1"/>
  <c r="C1134" i="1"/>
  <c r="H1133" i="1"/>
  <c r="C1133" i="1"/>
  <c r="H1132" i="1"/>
  <c r="C1132" i="1"/>
  <c r="H1131" i="1"/>
  <c r="C1131" i="1"/>
  <c r="H1130" i="1"/>
  <c r="C1130" i="1"/>
  <c r="H1129" i="1"/>
  <c r="C1129" i="1"/>
  <c r="H1128" i="1"/>
  <c r="C1128" i="1"/>
  <c r="H1127" i="1"/>
  <c r="C1127" i="1"/>
  <c r="H1126" i="1"/>
  <c r="C1126" i="1"/>
  <c r="H1125" i="1"/>
  <c r="C1125" i="1"/>
  <c r="H1124" i="1"/>
  <c r="C1124" i="1"/>
  <c r="H1123" i="1"/>
  <c r="C1123" i="1"/>
  <c r="H1122" i="1"/>
  <c r="C1122" i="1"/>
  <c r="H1121" i="1"/>
  <c r="C1121" i="1"/>
  <c r="H1120" i="1"/>
  <c r="C1120" i="1"/>
  <c r="H1119" i="1"/>
  <c r="C1119" i="1"/>
  <c r="H1118" i="1"/>
  <c r="C1118" i="1"/>
  <c r="H1117" i="1"/>
  <c r="C1117" i="1"/>
  <c r="H1116" i="1"/>
  <c r="C1116" i="1"/>
  <c r="H1115" i="1"/>
  <c r="C1115" i="1"/>
  <c r="H1114" i="1"/>
  <c r="C1114" i="1"/>
  <c r="H1113" i="1"/>
  <c r="C1113" i="1"/>
  <c r="H1112" i="1"/>
  <c r="C1112" i="1"/>
  <c r="H1111" i="1"/>
  <c r="C1111" i="1"/>
  <c r="H1110" i="1"/>
  <c r="C1110" i="1"/>
  <c r="H1109" i="1"/>
  <c r="C1109" i="1"/>
  <c r="H1108" i="1"/>
  <c r="C1108" i="1"/>
  <c r="H1107" i="1"/>
  <c r="C1107" i="1"/>
  <c r="H1106" i="1"/>
  <c r="C1106" i="1"/>
  <c r="H1105" i="1"/>
  <c r="C1105" i="1"/>
  <c r="H1104" i="1"/>
  <c r="C1104" i="1"/>
  <c r="H1103" i="1"/>
  <c r="C1103" i="1"/>
  <c r="H1102" i="1"/>
  <c r="C1102" i="1"/>
  <c r="H1101" i="1"/>
  <c r="C1101" i="1"/>
  <c r="H1100" i="1"/>
  <c r="C1100" i="1"/>
  <c r="H1099" i="1"/>
  <c r="C1099" i="1"/>
  <c r="H1098" i="1"/>
  <c r="C1098" i="1"/>
  <c r="H1097" i="1"/>
  <c r="C1097" i="1"/>
  <c r="H1096" i="1"/>
  <c r="C1096" i="1"/>
  <c r="H1095" i="1"/>
  <c r="C1095" i="1"/>
  <c r="H1094" i="1"/>
  <c r="C1094" i="1"/>
  <c r="H1093" i="1"/>
  <c r="C1093" i="1"/>
  <c r="H1092" i="1"/>
  <c r="C1092" i="1"/>
  <c r="H1091" i="1"/>
  <c r="C1091" i="1"/>
  <c r="H1090" i="1"/>
  <c r="C1090" i="1"/>
  <c r="H1089" i="1"/>
  <c r="C1089" i="1"/>
  <c r="H1088" i="1"/>
  <c r="C1088" i="1"/>
  <c r="H1087" i="1"/>
  <c r="C1087" i="1"/>
  <c r="H1086" i="1"/>
  <c r="C1086" i="1"/>
  <c r="H1085" i="1"/>
  <c r="C1085" i="1"/>
  <c r="H1084" i="1"/>
  <c r="C1084" i="1"/>
  <c r="H1083" i="1"/>
  <c r="C1083" i="1"/>
  <c r="H1082" i="1"/>
  <c r="C1082" i="1"/>
  <c r="H1081" i="1"/>
  <c r="C1081" i="1"/>
  <c r="H1080" i="1"/>
  <c r="C1080" i="1"/>
  <c r="H1079" i="1"/>
  <c r="C1079" i="1"/>
  <c r="H1078" i="1"/>
  <c r="C1078" i="1"/>
  <c r="H1077" i="1"/>
  <c r="C1077" i="1"/>
  <c r="H1076" i="1"/>
  <c r="C1076" i="1"/>
  <c r="H1075" i="1"/>
  <c r="C1075" i="1"/>
  <c r="H1074" i="1"/>
  <c r="C1074" i="1"/>
  <c r="H1073" i="1"/>
  <c r="C1073" i="1"/>
  <c r="H1072" i="1"/>
  <c r="C1072" i="1"/>
  <c r="H1071" i="1"/>
  <c r="C1071" i="1"/>
  <c r="H1070" i="1"/>
  <c r="C1070" i="1"/>
  <c r="H1069" i="1"/>
  <c r="C1069" i="1"/>
  <c r="H1068" i="1"/>
  <c r="C1068" i="1"/>
  <c r="H1067" i="1"/>
  <c r="C1067" i="1"/>
  <c r="H1066" i="1"/>
  <c r="C1066" i="1"/>
  <c r="H1065" i="1"/>
  <c r="C1065" i="1"/>
  <c r="H1064" i="1"/>
  <c r="C1064" i="1"/>
  <c r="H1063" i="1"/>
  <c r="C1063" i="1"/>
  <c r="H1062" i="1"/>
  <c r="C1062" i="1"/>
  <c r="H1061" i="1"/>
  <c r="C1061" i="1"/>
  <c r="H1060" i="1"/>
  <c r="C1060" i="1"/>
  <c r="H1059" i="1"/>
  <c r="C1059" i="1"/>
  <c r="H1058" i="1"/>
  <c r="C1058" i="1"/>
  <c r="H1057" i="1"/>
  <c r="C1057" i="1"/>
  <c r="H1056" i="1"/>
  <c r="C1056" i="1"/>
  <c r="H1055" i="1"/>
  <c r="C1055" i="1"/>
  <c r="H1054" i="1"/>
  <c r="C1054" i="1"/>
  <c r="H1053" i="1"/>
  <c r="C1053" i="1"/>
  <c r="H1052" i="1"/>
  <c r="C1052" i="1"/>
  <c r="H1051" i="1"/>
  <c r="C1051" i="1"/>
  <c r="H1050" i="1"/>
  <c r="C1050" i="1"/>
  <c r="H1049" i="1"/>
  <c r="C1049" i="1"/>
  <c r="H1048" i="1"/>
  <c r="C1048" i="1"/>
  <c r="H1047" i="1"/>
  <c r="C1047" i="1"/>
  <c r="H1046" i="1"/>
  <c r="C1046" i="1"/>
  <c r="H1045" i="1"/>
  <c r="C1045" i="1"/>
  <c r="H1044" i="1"/>
  <c r="C1044" i="1"/>
  <c r="H1043" i="1"/>
  <c r="C1043" i="1"/>
  <c r="H1042" i="1"/>
  <c r="C1042" i="1"/>
  <c r="H1041" i="1"/>
  <c r="C1041" i="1"/>
  <c r="H1040" i="1"/>
  <c r="C1040" i="1"/>
  <c r="H1039" i="1"/>
  <c r="C1039" i="1"/>
  <c r="H1038" i="1"/>
  <c r="C1038" i="1"/>
  <c r="H1037" i="1"/>
  <c r="C1037" i="1"/>
  <c r="H1036" i="1"/>
  <c r="C1036" i="1"/>
  <c r="H1035" i="1"/>
  <c r="C1035" i="1"/>
  <c r="H1034" i="1"/>
  <c r="C1034" i="1"/>
  <c r="H1033" i="1"/>
  <c r="C1033" i="1"/>
  <c r="H1032" i="1"/>
  <c r="C1032" i="1"/>
  <c r="H1031" i="1"/>
  <c r="C1031" i="1"/>
  <c r="H1030" i="1"/>
  <c r="C1030" i="1"/>
  <c r="H1029" i="1"/>
  <c r="C1029" i="1"/>
  <c r="H1028" i="1"/>
  <c r="C1028" i="1"/>
  <c r="H1027" i="1"/>
  <c r="C1027" i="1"/>
  <c r="H1026" i="1"/>
  <c r="C1026" i="1"/>
  <c r="H1025" i="1"/>
  <c r="C1025" i="1"/>
  <c r="H1024" i="1"/>
  <c r="C1024" i="1"/>
  <c r="H1023" i="1"/>
  <c r="C1023" i="1"/>
  <c r="H1022" i="1"/>
  <c r="C1022" i="1"/>
  <c r="H1021" i="1"/>
  <c r="C1021" i="1"/>
  <c r="H1020" i="1"/>
  <c r="C1020" i="1"/>
  <c r="H1019" i="1"/>
  <c r="C1019" i="1"/>
  <c r="H1018" i="1"/>
  <c r="C1018" i="1"/>
  <c r="H1017" i="1"/>
  <c r="C1017" i="1"/>
  <c r="H1016" i="1"/>
  <c r="C1016" i="1"/>
  <c r="H1015" i="1"/>
  <c r="C1015" i="1"/>
  <c r="H1014" i="1"/>
  <c r="C1014" i="1"/>
  <c r="H1013" i="1"/>
  <c r="C1013" i="1"/>
  <c r="H1012" i="1"/>
  <c r="C1012" i="1"/>
  <c r="H1011" i="1"/>
  <c r="C1011" i="1"/>
  <c r="H1010" i="1"/>
  <c r="C1010" i="1"/>
  <c r="H1009" i="1"/>
  <c r="C1009" i="1"/>
  <c r="H1008" i="1"/>
  <c r="C1008" i="1"/>
  <c r="H1007" i="1"/>
  <c r="C1007" i="1"/>
  <c r="H1006" i="1"/>
  <c r="C1006" i="1"/>
  <c r="H1005" i="1"/>
  <c r="C1005" i="1"/>
  <c r="H1004" i="1"/>
  <c r="C1004" i="1"/>
  <c r="H1003" i="1"/>
  <c r="C1003" i="1"/>
  <c r="H1002" i="1"/>
  <c r="C1002" i="1"/>
  <c r="H1001" i="1"/>
  <c r="C1001" i="1"/>
  <c r="H1000" i="1"/>
  <c r="C1000" i="1"/>
  <c r="H999" i="1"/>
  <c r="C999" i="1"/>
  <c r="H998" i="1"/>
  <c r="C998" i="1"/>
  <c r="H997" i="1"/>
  <c r="C997" i="1"/>
  <c r="H996" i="1"/>
  <c r="C996" i="1"/>
  <c r="H995" i="1"/>
  <c r="C995" i="1"/>
  <c r="H994" i="1"/>
  <c r="C994" i="1"/>
  <c r="H993" i="1"/>
  <c r="C993" i="1"/>
  <c r="H992" i="1"/>
  <c r="C992" i="1"/>
  <c r="H991" i="1"/>
  <c r="C991" i="1"/>
  <c r="H990" i="1"/>
  <c r="C990" i="1"/>
  <c r="H989" i="1"/>
  <c r="C989" i="1"/>
  <c r="H988" i="1"/>
  <c r="C988" i="1"/>
  <c r="H987" i="1"/>
  <c r="C987" i="1"/>
  <c r="H986" i="1"/>
  <c r="C986" i="1"/>
  <c r="H985" i="1"/>
  <c r="C985" i="1"/>
  <c r="H984" i="1"/>
  <c r="C984" i="1"/>
  <c r="H983" i="1"/>
  <c r="C983" i="1"/>
  <c r="H982" i="1"/>
  <c r="C982" i="1"/>
  <c r="H981" i="1"/>
  <c r="C981" i="1"/>
  <c r="H980" i="1"/>
  <c r="C980" i="1"/>
  <c r="H979" i="1"/>
  <c r="C979" i="1"/>
  <c r="H978" i="1"/>
  <c r="C978" i="1"/>
  <c r="H977" i="1"/>
  <c r="C977" i="1"/>
  <c r="H976" i="1"/>
  <c r="C976" i="1"/>
  <c r="H975" i="1"/>
  <c r="C975" i="1"/>
  <c r="H974" i="1"/>
  <c r="C974" i="1"/>
  <c r="H973" i="1"/>
  <c r="C973" i="1"/>
  <c r="H972" i="1"/>
  <c r="C972" i="1"/>
  <c r="H971" i="1"/>
  <c r="C971" i="1"/>
  <c r="H970" i="1"/>
  <c r="C970" i="1"/>
  <c r="H969" i="1"/>
  <c r="C969" i="1"/>
  <c r="H968" i="1"/>
  <c r="C968" i="1"/>
  <c r="H967" i="1"/>
  <c r="C967" i="1"/>
  <c r="H966" i="1"/>
  <c r="C966" i="1"/>
  <c r="H965" i="1"/>
  <c r="C965" i="1"/>
  <c r="H964" i="1"/>
  <c r="C964" i="1"/>
  <c r="H963" i="1"/>
  <c r="C963" i="1"/>
  <c r="H962" i="1"/>
  <c r="C962" i="1"/>
  <c r="H961" i="1"/>
  <c r="C961" i="1"/>
  <c r="H960" i="1"/>
  <c r="C960" i="1"/>
  <c r="H959" i="1"/>
  <c r="C959" i="1"/>
  <c r="H958" i="1"/>
  <c r="C958" i="1"/>
  <c r="H957" i="1"/>
  <c r="C957" i="1"/>
  <c r="H956" i="1"/>
  <c r="C956" i="1"/>
  <c r="H955" i="1"/>
  <c r="C955" i="1"/>
  <c r="H954" i="1"/>
  <c r="C954" i="1"/>
  <c r="H953" i="1"/>
  <c r="C953" i="1"/>
  <c r="H952" i="1"/>
  <c r="C952" i="1"/>
  <c r="H951" i="1"/>
  <c r="C951" i="1"/>
  <c r="H950" i="1"/>
  <c r="C950" i="1"/>
  <c r="H949" i="1"/>
  <c r="C949" i="1"/>
  <c r="H948" i="1"/>
  <c r="C948" i="1"/>
  <c r="H947" i="1"/>
  <c r="C947" i="1"/>
  <c r="H946" i="1"/>
  <c r="C946" i="1"/>
  <c r="H945" i="1"/>
  <c r="C945" i="1"/>
  <c r="H944" i="1"/>
  <c r="C944" i="1"/>
  <c r="H943" i="1"/>
  <c r="C943" i="1"/>
  <c r="H942" i="1"/>
  <c r="C942" i="1"/>
  <c r="H941" i="1"/>
  <c r="C941" i="1"/>
  <c r="H940" i="1"/>
  <c r="C940" i="1"/>
  <c r="H939" i="1"/>
  <c r="C939" i="1"/>
  <c r="H938" i="1"/>
  <c r="C938" i="1"/>
  <c r="H937" i="1"/>
  <c r="C937" i="1"/>
  <c r="H936" i="1"/>
  <c r="C936" i="1"/>
  <c r="H935" i="1"/>
  <c r="C935" i="1"/>
  <c r="H934" i="1"/>
  <c r="C934" i="1"/>
  <c r="H933" i="1"/>
  <c r="C933" i="1"/>
  <c r="H932" i="1"/>
  <c r="C932" i="1"/>
  <c r="H931" i="1"/>
  <c r="C931" i="1"/>
  <c r="H930" i="1"/>
  <c r="C930" i="1"/>
  <c r="H929" i="1"/>
  <c r="C929" i="1"/>
  <c r="H928" i="1"/>
  <c r="C928" i="1"/>
  <c r="H927" i="1"/>
  <c r="C927" i="1"/>
  <c r="H926" i="1"/>
  <c r="C926" i="1"/>
  <c r="H925" i="1"/>
  <c r="C925" i="1"/>
  <c r="H924" i="1"/>
  <c r="C924" i="1"/>
  <c r="H923" i="1"/>
  <c r="C923" i="1"/>
  <c r="H922" i="1"/>
  <c r="C922" i="1"/>
  <c r="H921" i="1"/>
  <c r="C921" i="1"/>
  <c r="H920" i="1"/>
  <c r="C920" i="1"/>
  <c r="H919" i="1"/>
  <c r="C919" i="1"/>
  <c r="H918" i="1"/>
  <c r="C918" i="1"/>
  <c r="H917" i="1"/>
  <c r="C917" i="1"/>
  <c r="H916" i="1"/>
  <c r="C916" i="1"/>
  <c r="H915" i="1"/>
  <c r="C915" i="1"/>
  <c r="H914" i="1"/>
  <c r="C914" i="1"/>
  <c r="H913" i="1"/>
  <c r="C913" i="1"/>
  <c r="H912" i="1"/>
  <c r="C912" i="1"/>
  <c r="H911" i="1"/>
  <c r="C911" i="1"/>
  <c r="H910" i="1"/>
  <c r="C910" i="1"/>
  <c r="H909" i="1"/>
  <c r="C909" i="1"/>
  <c r="H908" i="1"/>
  <c r="C908" i="1"/>
  <c r="H907" i="1"/>
  <c r="C907" i="1"/>
  <c r="H906" i="1"/>
  <c r="C906" i="1"/>
  <c r="H905" i="1"/>
  <c r="C905" i="1"/>
  <c r="H904" i="1"/>
  <c r="C904" i="1"/>
  <c r="H903" i="1"/>
  <c r="C903" i="1"/>
  <c r="H902" i="1"/>
  <c r="C902" i="1"/>
  <c r="H901" i="1"/>
  <c r="C901" i="1"/>
  <c r="H900" i="1"/>
  <c r="C900" i="1"/>
  <c r="H899" i="1"/>
  <c r="C899" i="1"/>
  <c r="H898" i="1"/>
  <c r="C898" i="1"/>
  <c r="H897" i="1"/>
  <c r="C897" i="1"/>
  <c r="H896" i="1"/>
  <c r="C896" i="1"/>
  <c r="H895" i="1"/>
  <c r="C895" i="1"/>
  <c r="H894" i="1"/>
  <c r="C894" i="1"/>
  <c r="H893" i="1"/>
  <c r="C893" i="1"/>
  <c r="H892" i="1"/>
  <c r="C892" i="1"/>
  <c r="H891" i="1"/>
  <c r="C891" i="1"/>
  <c r="H890" i="1"/>
  <c r="C890" i="1"/>
  <c r="H889" i="1"/>
  <c r="C889" i="1"/>
  <c r="H888" i="1"/>
  <c r="C888" i="1"/>
  <c r="H887" i="1"/>
  <c r="C887" i="1"/>
  <c r="H886" i="1"/>
  <c r="C886" i="1"/>
  <c r="H885" i="1"/>
  <c r="C885" i="1"/>
  <c r="H884" i="1"/>
  <c r="C884" i="1"/>
  <c r="H883" i="1"/>
  <c r="C883" i="1"/>
  <c r="H882" i="1"/>
  <c r="C882" i="1"/>
  <c r="H881" i="1"/>
  <c r="C881" i="1"/>
  <c r="H880" i="1"/>
  <c r="C880" i="1"/>
  <c r="H879" i="1"/>
  <c r="C879" i="1"/>
  <c r="H878" i="1"/>
  <c r="C878" i="1"/>
  <c r="H877" i="1"/>
  <c r="C877" i="1"/>
  <c r="H876" i="1"/>
  <c r="C876" i="1"/>
  <c r="H875" i="1"/>
  <c r="C875" i="1"/>
  <c r="H874" i="1"/>
  <c r="C874" i="1"/>
  <c r="H873" i="1"/>
  <c r="C873" i="1"/>
  <c r="H872" i="1"/>
  <c r="C872" i="1"/>
  <c r="H871" i="1"/>
  <c r="C871" i="1"/>
  <c r="H870" i="1"/>
  <c r="C870" i="1"/>
  <c r="H869" i="1"/>
  <c r="C869" i="1"/>
  <c r="H868" i="1"/>
  <c r="C868" i="1"/>
  <c r="H867" i="1"/>
  <c r="C867" i="1"/>
  <c r="H866" i="1"/>
  <c r="C866" i="1"/>
  <c r="H865" i="1"/>
  <c r="C865" i="1"/>
  <c r="H864" i="1"/>
  <c r="C864" i="1"/>
  <c r="H863" i="1"/>
  <c r="C863" i="1"/>
  <c r="H862" i="1"/>
  <c r="C862" i="1"/>
  <c r="H861" i="1"/>
  <c r="C861" i="1"/>
  <c r="H860" i="1"/>
  <c r="C860" i="1"/>
  <c r="H859" i="1"/>
  <c r="C859" i="1"/>
  <c r="H858" i="1"/>
  <c r="C858" i="1"/>
  <c r="H857" i="1"/>
  <c r="C857" i="1"/>
  <c r="H856" i="1"/>
  <c r="C856" i="1"/>
  <c r="H855" i="1"/>
  <c r="C855" i="1"/>
  <c r="H854" i="1"/>
  <c r="C854" i="1"/>
  <c r="H853" i="1"/>
  <c r="C853" i="1"/>
  <c r="H852" i="1"/>
  <c r="C852" i="1"/>
  <c r="H851" i="1"/>
  <c r="C851" i="1"/>
  <c r="H850" i="1"/>
  <c r="C850" i="1"/>
  <c r="H849" i="1"/>
  <c r="C849" i="1"/>
  <c r="H848" i="1"/>
  <c r="C848" i="1"/>
  <c r="H847" i="1"/>
  <c r="C847" i="1"/>
  <c r="H846" i="1"/>
  <c r="C846" i="1"/>
  <c r="H845" i="1"/>
  <c r="C845" i="1"/>
  <c r="H844" i="1"/>
  <c r="C844" i="1"/>
  <c r="H843" i="1"/>
  <c r="C843" i="1"/>
  <c r="H842" i="1"/>
  <c r="C842" i="1"/>
  <c r="H841" i="1"/>
  <c r="C841" i="1"/>
  <c r="H840" i="1"/>
  <c r="C840" i="1"/>
  <c r="H839" i="1"/>
  <c r="C839" i="1"/>
  <c r="H838" i="1"/>
  <c r="C838" i="1"/>
  <c r="H837" i="1"/>
  <c r="C837" i="1"/>
  <c r="H836" i="1"/>
  <c r="C836" i="1"/>
  <c r="H835" i="1"/>
  <c r="C835" i="1"/>
  <c r="H834" i="1"/>
  <c r="C834" i="1"/>
  <c r="H833" i="1"/>
  <c r="C833" i="1"/>
  <c r="H832" i="1"/>
  <c r="C832" i="1"/>
  <c r="H831" i="1"/>
  <c r="C831" i="1"/>
  <c r="H830" i="1"/>
  <c r="C830" i="1"/>
  <c r="H829" i="1"/>
  <c r="C829" i="1"/>
  <c r="H828" i="1"/>
  <c r="C828" i="1"/>
  <c r="H827" i="1"/>
  <c r="C827" i="1"/>
  <c r="H826" i="1"/>
  <c r="C826" i="1"/>
  <c r="H825" i="1"/>
  <c r="C825" i="1"/>
  <c r="H824" i="1"/>
  <c r="C824" i="1"/>
  <c r="H823" i="1"/>
  <c r="C823" i="1"/>
  <c r="H822" i="1"/>
  <c r="C822" i="1"/>
  <c r="H821" i="1"/>
  <c r="C821" i="1"/>
  <c r="H820" i="1"/>
  <c r="C820" i="1"/>
  <c r="H819" i="1"/>
  <c r="C819" i="1"/>
  <c r="H818" i="1"/>
  <c r="C818" i="1"/>
  <c r="H817" i="1"/>
  <c r="C817" i="1"/>
  <c r="H816" i="1"/>
  <c r="C816" i="1"/>
  <c r="H815" i="1"/>
  <c r="C815" i="1"/>
  <c r="H814" i="1"/>
  <c r="C814" i="1"/>
  <c r="H813" i="1"/>
  <c r="C813" i="1"/>
  <c r="H812" i="1"/>
  <c r="C812" i="1"/>
  <c r="H811" i="1"/>
  <c r="C811" i="1"/>
  <c r="H810" i="1"/>
  <c r="C810" i="1"/>
  <c r="H809" i="1"/>
  <c r="C809" i="1"/>
  <c r="H808" i="1"/>
  <c r="C808" i="1"/>
  <c r="H807" i="1"/>
  <c r="C807" i="1"/>
  <c r="H806" i="1"/>
  <c r="C806" i="1"/>
  <c r="H805" i="1"/>
  <c r="C805" i="1"/>
  <c r="H804" i="1"/>
  <c r="C804" i="1"/>
  <c r="H803" i="1"/>
  <c r="C803" i="1"/>
  <c r="H802" i="1"/>
  <c r="C802" i="1"/>
  <c r="H801" i="1"/>
  <c r="C801" i="1"/>
  <c r="H800" i="1"/>
  <c r="C800" i="1"/>
  <c r="H799" i="1"/>
  <c r="C799" i="1"/>
  <c r="H798" i="1"/>
  <c r="C798" i="1"/>
  <c r="H797" i="1"/>
  <c r="C797" i="1"/>
  <c r="H796" i="1"/>
  <c r="C796" i="1"/>
  <c r="H795" i="1"/>
  <c r="C795" i="1"/>
  <c r="H794" i="1"/>
  <c r="C794" i="1"/>
  <c r="H793" i="1"/>
  <c r="C793" i="1"/>
  <c r="H792" i="1"/>
  <c r="C792" i="1"/>
  <c r="H791" i="1"/>
  <c r="C791" i="1"/>
  <c r="H790" i="1"/>
  <c r="C790" i="1"/>
  <c r="H789" i="1"/>
  <c r="C789" i="1"/>
  <c r="H788" i="1"/>
  <c r="C788" i="1"/>
  <c r="H787" i="1"/>
  <c r="C787" i="1"/>
  <c r="H786" i="1"/>
  <c r="C786" i="1"/>
  <c r="H785" i="1"/>
  <c r="C785" i="1"/>
  <c r="H784" i="1"/>
  <c r="C784" i="1"/>
  <c r="H783" i="1"/>
  <c r="C783" i="1"/>
  <c r="H782" i="1"/>
  <c r="C782" i="1"/>
  <c r="H781" i="1"/>
  <c r="C781" i="1"/>
  <c r="H780" i="1"/>
  <c r="C780" i="1"/>
  <c r="H779" i="1"/>
  <c r="C779" i="1"/>
  <c r="H778" i="1"/>
  <c r="C778" i="1"/>
  <c r="H777" i="1"/>
  <c r="C777" i="1"/>
  <c r="H776" i="1"/>
  <c r="C776" i="1"/>
  <c r="H775" i="1"/>
  <c r="C775" i="1"/>
  <c r="H774" i="1"/>
  <c r="C774" i="1"/>
  <c r="H773" i="1"/>
  <c r="C773" i="1"/>
  <c r="H772" i="1"/>
  <c r="C772" i="1"/>
  <c r="H771" i="1"/>
  <c r="C771" i="1"/>
  <c r="H770" i="1"/>
  <c r="C770" i="1"/>
  <c r="H769" i="1"/>
  <c r="C769" i="1"/>
  <c r="H768" i="1"/>
  <c r="C768" i="1"/>
  <c r="H767" i="1"/>
  <c r="C767" i="1"/>
  <c r="H766" i="1"/>
  <c r="C766" i="1"/>
  <c r="H765" i="1"/>
  <c r="C765" i="1"/>
  <c r="H764" i="1"/>
  <c r="C764" i="1"/>
  <c r="H763" i="1"/>
  <c r="C763" i="1"/>
  <c r="H762" i="1"/>
  <c r="C762" i="1"/>
  <c r="H761" i="1"/>
  <c r="C761" i="1"/>
  <c r="H760" i="1"/>
  <c r="C760" i="1"/>
  <c r="H759" i="1"/>
  <c r="C759" i="1"/>
  <c r="H758" i="1"/>
  <c r="C758" i="1"/>
  <c r="H757" i="1"/>
  <c r="C757" i="1"/>
  <c r="H756" i="1"/>
  <c r="C756" i="1"/>
  <c r="H755" i="1"/>
  <c r="C755" i="1"/>
  <c r="H754" i="1"/>
  <c r="C754" i="1"/>
  <c r="H753" i="1"/>
  <c r="C753" i="1"/>
  <c r="H752" i="1"/>
  <c r="C752" i="1"/>
  <c r="H751" i="1"/>
  <c r="C751" i="1"/>
  <c r="H750" i="1"/>
  <c r="C750" i="1"/>
  <c r="H749" i="1"/>
  <c r="C749" i="1"/>
  <c r="H748" i="1"/>
  <c r="C748" i="1"/>
  <c r="H747" i="1"/>
  <c r="C747" i="1"/>
  <c r="H746" i="1"/>
  <c r="C746" i="1"/>
  <c r="H745" i="1"/>
  <c r="C745" i="1"/>
  <c r="H744" i="1"/>
  <c r="C744" i="1"/>
  <c r="H743" i="1"/>
  <c r="C743" i="1"/>
  <c r="H742" i="1"/>
  <c r="C742" i="1"/>
  <c r="H741" i="1"/>
  <c r="C741" i="1"/>
  <c r="H740" i="1"/>
  <c r="C740" i="1"/>
  <c r="H739" i="1"/>
  <c r="C739" i="1"/>
  <c r="H738" i="1"/>
  <c r="C738" i="1"/>
  <c r="H737" i="1"/>
  <c r="C737" i="1"/>
  <c r="H736" i="1"/>
  <c r="C736" i="1"/>
  <c r="H735" i="1"/>
  <c r="C735" i="1"/>
  <c r="H734" i="1"/>
  <c r="C734" i="1"/>
  <c r="H733" i="1"/>
  <c r="C733" i="1"/>
  <c r="H732" i="1"/>
  <c r="C732" i="1"/>
  <c r="H731" i="1"/>
  <c r="C731" i="1"/>
  <c r="H730" i="1"/>
  <c r="C730" i="1"/>
  <c r="H729" i="1"/>
  <c r="C729" i="1"/>
  <c r="H728" i="1"/>
  <c r="C728" i="1"/>
  <c r="H727" i="1"/>
  <c r="C727" i="1"/>
  <c r="H726" i="1"/>
  <c r="C726" i="1"/>
  <c r="H725" i="1"/>
  <c r="C725" i="1"/>
  <c r="H724" i="1"/>
  <c r="C724" i="1"/>
  <c r="H723" i="1"/>
  <c r="C723" i="1"/>
  <c r="H722" i="1"/>
  <c r="C722" i="1"/>
  <c r="H721" i="1"/>
  <c r="C721" i="1"/>
  <c r="H720" i="1"/>
  <c r="C720" i="1"/>
  <c r="H719" i="1"/>
  <c r="C719" i="1"/>
  <c r="H718" i="1"/>
  <c r="C718" i="1"/>
  <c r="H717" i="1"/>
  <c r="C717" i="1"/>
  <c r="H716" i="1"/>
  <c r="C716" i="1"/>
  <c r="H715" i="1"/>
  <c r="C715" i="1"/>
  <c r="H714" i="1"/>
  <c r="C714" i="1"/>
  <c r="H713" i="1"/>
  <c r="C713" i="1"/>
  <c r="H712" i="1"/>
  <c r="C712" i="1"/>
  <c r="H711" i="1"/>
  <c r="C711" i="1"/>
  <c r="H710" i="1"/>
  <c r="C710" i="1"/>
  <c r="H709" i="1"/>
  <c r="C709" i="1"/>
  <c r="H708" i="1"/>
  <c r="C708" i="1"/>
  <c r="H707" i="1"/>
  <c r="C707" i="1"/>
  <c r="H706" i="1"/>
  <c r="C706" i="1"/>
  <c r="H705" i="1"/>
  <c r="C705" i="1"/>
  <c r="H704" i="1"/>
  <c r="C704" i="1"/>
  <c r="H703" i="1"/>
  <c r="C703" i="1"/>
  <c r="H702" i="1"/>
  <c r="C702" i="1"/>
  <c r="H701" i="1"/>
  <c r="C701" i="1"/>
  <c r="H700" i="1"/>
  <c r="C700" i="1"/>
  <c r="H699" i="1"/>
  <c r="C699" i="1"/>
  <c r="H698" i="1"/>
  <c r="C698" i="1"/>
  <c r="H697" i="1"/>
  <c r="C697" i="1"/>
  <c r="H696" i="1"/>
  <c r="C696" i="1"/>
  <c r="H695" i="1"/>
  <c r="C695" i="1"/>
  <c r="H694" i="1"/>
  <c r="C694" i="1"/>
  <c r="H693" i="1"/>
  <c r="C693" i="1"/>
  <c r="H692" i="1"/>
  <c r="C692" i="1"/>
  <c r="H691" i="1"/>
  <c r="C691" i="1"/>
  <c r="H690" i="1"/>
  <c r="C690" i="1"/>
  <c r="H689" i="1"/>
  <c r="C689" i="1"/>
  <c r="H688" i="1"/>
  <c r="C688" i="1"/>
  <c r="H687" i="1"/>
  <c r="C687" i="1"/>
  <c r="H686" i="1"/>
  <c r="C686" i="1"/>
  <c r="H685" i="1"/>
  <c r="C685" i="1"/>
  <c r="H684" i="1"/>
  <c r="C684" i="1"/>
  <c r="H683" i="1"/>
  <c r="C683" i="1"/>
  <c r="H682" i="1"/>
  <c r="C682" i="1"/>
  <c r="H681" i="1"/>
  <c r="C681" i="1"/>
  <c r="H680" i="1"/>
  <c r="C680" i="1"/>
  <c r="H679" i="1"/>
  <c r="C679" i="1"/>
  <c r="H678" i="1"/>
  <c r="C678" i="1"/>
  <c r="H677" i="1"/>
  <c r="C677" i="1"/>
  <c r="H676" i="1"/>
  <c r="C676" i="1"/>
  <c r="H675" i="1"/>
  <c r="C675" i="1"/>
  <c r="H674" i="1"/>
  <c r="C674" i="1"/>
  <c r="H673" i="1"/>
  <c r="C673" i="1"/>
  <c r="H672" i="1"/>
  <c r="C672" i="1"/>
  <c r="H671" i="1"/>
  <c r="C671" i="1"/>
  <c r="H670" i="1"/>
  <c r="C670" i="1"/>
  <c r="H669" i="1"/>
  <c r="C669" i="1"/>
  <c r="H668" i="1"/>
  <c r="C668" i="1"/>
  <c r="H667" i="1"/>
  <c r="C667" i="1"/>
  <c r="H666" i="1"/>
  <c r="C666" i="1"/>
  <c r="H665" i="1"/>
  <c r="C665" i="1"/>
  <c r="H664" i="1"/>
  <c r="C664" i="1"/>
  <c r="H663" i="1"/>
  <c r="C663" i="1"/>
  <c r="H662" i="1"/>
  <c r="C662" i="1"/>
  <c r="H661" i="1"/>
  <c r="C661" i="1"/>
  <c r="H660" i="1"/>
  <c r="C660" i="1"/>
  <c r="H659" i="1"/>
  <c r="C659" i="1"/>
  <c r="H658" i="1"/>
  <c r="C658" i="1"/>
  <c r="H657" i="1"/>
  <c r="C657" i="1"/>
  <c r="H656" i="1"/>
  <c r="C656" i="1"/>
  <c r="H655" i="1"/>
  <c r="C655" i="1"/>
  <c r="H654" i="1"/>
  <c r="C654" i="1"/>
  <c r="H653" i="1"/>
  <c r="C653" i="1"/>
  <c r="H652" i="1"/>
  <c r="C652" i="1"/>
  <c r="H651" i="1"/>
  <c r="C651" i="1"/>
  <c r="H650" i="1"/>
  <c r="C650" i="1"/>
  <c r="H649" i="1"/>
  <c r="C649" i="1"/>
  <c r="H648" i="1"/>
  <c r="C648" i="1"/>
  <c r="H647" i="1"/>
  <c r="C647" i="1"/>
  <c r="H646" i="1"/>
  <c r="C646" i="1"/>
  <c r="H645" i="1"/>
  <c r="C645" i="1"/>
  <c r="H644" i="1"/>
  <c r="C644" i="1"/>
  <c r="H643" i="1"/>
  <c r="C643" i="1"/>
  <c r="H642" i="1"/>
  <c r="C642" i="1"/>
  <c r="H641" i="1"/>
  <c r="C641" i="1"/>
  <c r="H640" i="1"/>
  <c r="C640" i="1"/>
  <c r="H639" i="1"/>
  <c r="C639" i="1"/>
  <c r="H638" i="1"/>
  <c r="C638" i="1"/>
  <c r="H637" i="1"/>
  <c r="C637" i="1"/>
  <c r="H636" i="1"/>
  <c r="C636" i="1"/>
  <c r="H635" i="1"/>
  <c r="C635" i="1"/>
  <c r="H634" i="1"/>
  <c r="C634" i="1"/>
  <c r="H633" i="1"/>
  <c r="C633" i="1"/>
  <c r="H632" i="1"/>
  <c r="C632" i="1"/>
  <c r="H631" i="1"/>
  <c r="C631" i="1"/>
  <c r="H630" i="1"/>
  <c r="C630" i="1"/>
  <c r="H629" i="1"/>
  <c r="C629" i="1"/>
  <c r="H628" i="1"/>
  <c r="C628" i="1"/>
  <c r="H627" i="1"/>
  <c r="C627" i="1"/>
  <c r="H626" i="1"/>
  <c r="C626" i="1"/>
  <c r="H625" i="1"/>
  <c r="C625" i="1"/>
  <c r="H624" i="1"/>
  <c r="C624" i="1"/>
  <c r="H623" i="1"/>
  <c r="C623" i="1"/>
  <c r="H622" i="1"/>
  <c r="C622" i="1"/>
  <c r="H621" i="1"/>
  <c r="C621" i="1"/>
  <c r="H620" i="1"/>
  <c r="C620" i="1"/>
  <c r="H619" i="1"/>
  <c r="C619" i="1"/>
  <c r="H618" i="1"/>
  <c r="C618" i="1"/>
  <c r="H617" i="1"/>
  <c r="C617" i="1"/>
  <c r="H616" i="1"/>
  <c r="C616" i="1"/>
  <c r="H615" i="1"/>
  <c r="C615" i="1"/>
  <c r="H614" i="1"/>
  <c r="C614" i="1"/>
  <c r="H613" i="1"/>
  <c r="C613" i="1"/>
  <c r="H612" i="1"/>
  <c r="C612" i="1"/>
  <c r="H611" i="1"/>
  <c r="C611" i="1"/>
  <c r="H610" i="1"/>
  <c r="C610" i="1"/>
  <c r="H609" i="1"/>
  <c r="C609" i="1"/>
  <c r="H608" i="1"/>
  <c r="C608" i="1"/>
  <c r="H607" i="1"/>
  <c r="C607" i="1"/>
  <c r="H606" i="1"/>
  <c r="C606" i="1"/>
  <c r="H605" i="1"/>
  <c r="C605" i="1"/>
  <c r="H604" i="1"/>
  <c r="C604" i="1"/>
  <c r="H603" i="1"/>
  <c r="C603" i="1"/>
  <c r="H602" i="1"/>
  <c r="C602" i="1"/>
  <c r="H601" i="1"/>
  <c r="C601" i="1"/>
  <c r="H600" i="1"/>
  <c r="C600" i="1"/>
  <c r="H599" i="1"/>
  <c r="C599" i="1"/>
  <c r="H598" i="1"/>
  <c r="C598" i="1"/>
  <c r="H597" i="1"/>
  <c r="C597" i="1"/>
  <c r="H596" i="1"/>
  <c r="C596" i="1"/>
  <c r="H595" i="1"/>
  <c r="C595" i="1"/>
  <c r="H594" i="1"/>
  <c r="C594" i="1"/>
  <c r="H593" i="1"/>
  <c r="C593" i="1"/>
  <c r="H592" i="1"/>
  <c r="C592" i="1"/>
  <c r="H591" i="1"/>
  <c r="C591" i="1"/>
  <c r="H590" i="1"/>
  <c r="C590" i="1"/>
  <c r="H589" i="1"/>
  <c r="C589" i="1"/>
  <c r="H588" i="1"/>
  <c r="C588" i="1"/>
  <c r="H587" i="1"/>
  <c r="C587" i="1"/>
  <c r="H586" i="1"/>
  <c r="C586" i="1"/>
  <c r="H585" i="1"/>
  <c r="C585" i="1"/>
  <c r="H584" i="1"/>
  <c r="C584" i="1"/>
  <c r="H583" i="1"/>
  <c r="C583" i="1"/>
  <c r="H582" i="1"/>
  <c r="C582" i="1"/>
  <c r="H581" i="1"/>
  <c r="C581" i="1"/>
  <c r="H580" i="1"/>
  <c r="C580" i="1"/>
  <c r="H579" i="1"/>
  <c r="C579" i="1"/>
  <c r="H578" i="1"/>
  <c r="C578" i="1"/>
  <c r="H577" i="1"/>
  <c r="C577" i="1"/>
  <c r="H576" i="1"/>
  <c r="C576" i="1"/>
  <c r="H575" i="1"/>
  <c r="C575" i="1"/>
  <c r="H574" i="1"/>
  <c r="C574" i="1"/>
  <c r="H573" i="1"/>
  <c r="C573" i="1"/>
  <c r="H572" i="1"/>
  <c r="C572" i="1"/>
  <c r="H571" i="1"/>
  <c r="C571" i="1"/>
  <c r="H570" i="1"/>
  <c r="C570" i="1"/>
  <c r="H569" i="1"/>
  <c r="C569" i="1"/>
  <c r="H568" i="1"/>
  <c r="C568" i="1"/>
  <c r="H567" i="1"/>
  <c r="C567" i="1"/>
  <c r="H566" i="1"/>
  <c r="C566" i="1"/>
  <c r="H565" i="1"/>
  <c r="C565" i="1"/>
  <c r="H564" i="1"/>
  <c r="C564" i="1"/>
  <c r="H563" i="1"/>
  <c r="C563" i="1"/>
  <c r="H562" i="1"/>
  <c r="C562" i="1"/>
  <c r="H561" i="1"/>
  <c r="C561" i="1"/>
  <c r="H560" i="1"/>
  <c r="C560" i="1"/>
  <c r="H559" i="1"/>
  <c r="C559" i="1"/>
  <c r="H558" i="1"/>
  <c r="C558" i="1"/>
  <c r="H557" i="1"/>
  <c r="C557" i="1"/>
  <c r="H556" i="1"/>
  <c r="C556" i="1"/>
  <c r="H555" i="1"/>
  <c r="C555" i="1"/>
  <c r="H554" i="1"/>
  <c r="C554" i="1"/>
  <c r="H553" i="1"/>
  <c r="C553" i="1"/>
  <c r="H552" i="1"/>
  <c r="C552" i="1"/>
  <c r="H551" i="1"/>
  <c r="C551" i="1"/>
  <c r="H550" i="1"/>
  <c r="C550" i="1"/>
  <c r="H549" i="1"/>
  <c r="C549" i="1"/>
  <c r="H548" i="1"/>
  <c r="C548" i="1"/>
  <c r="H547" i="1"/>
  <c r="C547" i="1"/>
  <c r="H546" i="1"/>
  <c r="C546" i="1"/>
  <c r="H545" i="1"/>
  <c r="C545" i="1"/>
  <c r="H544" i="1"/>
  <c r="C544" i="1"/>
  <c r="H543" i="1"/>
  <c r="C543" i="1"/>
  <c r="H542" i="1"/>
  <c r="C542" i="1"/>
  <c r="H541" i="1"/>
  <c r="C541" i="1"/>
  <c r="H540" i="1"/>
  <c r="C540" i="1"/>
  <c r="H539" i="1"/>
  <c r="C539" i="1"/>
  <c r="H538" i="1"/>
  <c r="C538" i="1"/>
  <c r="H537" i="1"/>
  <c r="C537" i="1"/>
  <c r="H536" i="1"/>
  <c r="C536" i="1"/>
  <c r="H535" i="1"/>
  <c r="C535" i="1"/>
  <c r="H534" i="1"/>
  <c r="C534" i="1"/>
  <c r="H533" i="1"/>
  <c r="C533" i="1"/>
  <c r="H532" i="1"/>
  <c r="C532" i="1"/>
  <c r="H531" i="1"/>
  <c r="C531" i="1"/>
  <c r="H530" i="1"/>
  <c r="C530" i="1"/>
  <c r="H529" i="1"/>
  <c r="C529" i="1"/>
  <c r="H528" i="1"/>
  <c r="C528" i="1"/>
  <c r="H527" i="1"/>
  <c r="C527" i="1"/>
  <c r="H526" i="1"/>
  <c r="C526" i="1"/>
  <c r="H525" i="1"/>
  <c r="C525" i="1"/>
  <c r="H524" i="1"/>
  <c r="C524" i="1"/>
  <c r="H523" i="1"/>
  <c r="C523" i="1"/>
  <c r="H522" i="1"/>
  <c r="C522" i="1"/>
  <c r="H521" i="1"/>
  <c r="C521" i="1"/>
  <c r="H520" i="1"/>
  <c r="C520" i="1"/>
  <c r="H519" i="1"/>
  <c r="C519" i="1"/>
  <c r="H518" i="1"/>
  <c r="C518" i="1"/>
  <c r="H517" i="1"/>
  <c r="C517" i="1"/>
  <c r="H516" i="1"/>
  <c r="C516" i="1"/>
  <c r="H515" i="1"/>
  <c r="C515" i="1"/>
  <c r="H514" i="1"/>
  <c r="C514" i="1"/>
  <c r="H513" i="1"/>
  <c r="C513" i="1"/>
  <c r="H512" i="1"/>
  <c r="C512" i="1"/>
  <c r="H511" i="1"/>
  <c r="C511" i="1"/>
  <c r="H510" i="1"/>
  <c r="C510" i="1"/>
  <c r="H509" i="1"/>
  <c r="C509" i="1"/>
  <c r="H508" i="1"/>
  <c r="C508" i="1"/>
  <c r="H507" i="1"/>
  <c r="C507" i="1"/>
  <c r="H506" i="1"/>
  <c r="C506" i="1"/>
  <c r="H505" i="1"/>
  <c r="C505" i="1"/>
  <c r="H504" i="1"/>
  <c r="C504" i="1"/>
  <c r="H503" i="1"/>
  <c r="C503" i="1"/>
  <c r="H502" i="1"/>
  <c r="C502" i="1"/>
  <c r="H501" i="1"/>
  <c r="C501" i="1"/>
  <c r="H500" i="1"/>
  <c r="C500" i="1"/>
  <c r="H499" i="1"/>
  <c r="C499" i="1"/>
  <c r="H498" i="1"/>
  <c r="C498" i="1"/>
  <c r="H497" i="1"/>
  <c r="C497" i="1"/>
  <c r="H496" i="1"/>
  <c r="C496" i="1"/>
  <c r="H495" i="1"/>
  <c r="C495" i="1"/>
  <c r="H494" i="1"/>
  <c r="C494" i="1"/>
  <c r="H493" i="1"/>
  <c r="C493" i="1"/>
  <c r="H492" i="1"/>
  <c r="C492" i="1"/>
  <c r="H491" i="1"/>
  <c r="C491" i="1"/>
  <c r="H490" i="1"/>
  <c r="C490" i="1"/>
  <c r="H489" i="1"/>
  <c r="C489" i="1"/>
  <c r="H488" i="1"/>
  <c r="C488" i="1"/>
  <c r="H487" i="1"/>
  <c r="C487" i="1"/>
  <c r="H486" i="1"/>
  <c r="C486" i="1"/>
  <c r="H485" i="1"/>
  <c r="C485" i="1"/>
  <c r="H484" i="1"/>
  <c r="C484" i="1"/>
  <c r="H483" i="1"/>
  <c r="C483" i="1"/>
  <c r="H482" i="1"/>
  <c r="C482" i="1"/>
  <c r="H481" i="1"/>
  <c r="C481" i="1"/>
  <c r="H480" i="1"/>
  <c r="C480" i="1"/>
  <c r="H479" i="1"/>
  <c r="C479" i="1"/>
  <c r="H478" i="1"/>
  <c r="C478" i="1"/>
  <c r="H477" i="1"/>
  <c r="C477" i="1"/>
  <c r="H476" i="1"/>
  <c r="C476" i="1"/>
  <c r="H475" i="1"/>
  <c r="C475" i="1"/>
  <c r="H474" i="1"/>
  <c r="C474" i="1"/>
  <c r="H473" i="1"/>
  <c r="C473" i="1"/>
  <c r="H472" i="1"/>
  <c r="C472" i="1"/>
  <c r="H471" i="1"/>
  <c r="C471" i="1"/>
  <c r="H470" i="1"/>
  <c r="C470" i="1"/>
  <c r="H469" i="1"/>
  <c r="C469" i="1"/>
  <c r="H468" i="1"/>
  <c r="C468" i="1"/>
  <c r="H467" i="1"/>
  <c r="C467" i="1"/>
  <c r="H466" i="1"/>
  <c r="C466" i="1"/>
  <c r="H465" i="1"/>
  <c r="C465" i="1"/>
  <c r="H464" i="1"/>
  <c r="C464" i="1"/>
  <c r="H463" i="1"/>
  <c r="C463" i="1"/>
  <c r="H462" i="1"/>
  <c r="C462" i="1"/>
  <c r="H461" i="1"/>
  <c r="C461" i="1"/>
  <c r="H460" i="1"/>
  <c r="C460" i="1"/>
  <c r="H459" i="1"/>
  <c r="C459" i="1"/>
  <c r="H458" i="1"/>
  <c r="C458" i="1"/>
  <c r="H457" i="1"/>
  <c r="C457" i="1"/>
  <c r="H456" i="1"/>
  <c r="C456" i="1"/>
  <c r="H455" i="1"/>
  <c r="C455" i="1"/>
  <c r="H454" i="1"/>
  <c r="C454" i="1"/>
  <c r="H453" i="1"/>
  <c r="C453" i="1"/>
  <c r="H452" i="1"/>
  <c r="C452" i="1"/>
  <c r="H451" i="1"/>
  <c r="C451" i="1"/>
  <c r="H450" i="1"/>
  <c r="C450" i="1"/>
  <c r="H449" i="1"/>
  <c r="C449" i="1"/>
  <c r="H448" i="1"/>
  <c r="C448" i="1"/>
  <c r="H447" i="1"/>
  <c r="C447" i="1"/>
  <c r="H446" i="1"/>
  <c r="C446" i="1"/>
  <c r="H445" i="1"/>
  <c r="C445" i="1"/>
  <c r="H444" i="1"/>
  <c r="C444" i="1"/>
  <c r="H443" i="1"/>
  <c r="C443" i="1"/>
  <c r="H442" i="1"/>
  <c r="C442" i="1"/>
  <c r="H441" i="1"/>
  <c r="C441" i="1"/>
  <c r="H440" i="1"/>
  <c r="C440" i="1"/>
  <c r="H439" i="1"/>
  <c r="C439" i="1"/>
  <c r="H438" i="1"/>
  <c r="C438" i="1"/>
  <c r="H437" i="1"/>
  <c r="C437" i="1"/>
  <c r="H436" i="1"/>
  <c r="C436" i="1"/>
  <c r="H435" i="1"/>
  <c r="C435" i="1"/>
  <c r="H434" i="1"/>
  <c r="C434" i="1"/>
  <c r="H433" i="1"/>
  <c r="C433" i="1"/>
  <c r="H432" i="1"/>
  <c r="C432" i="1"/>
  <c r="H431" i="1"/>
  <c r="C431" i="1"/>
  <c r="H430" i="1"/>
  <c r="C430" i="1"/>
  <c r="H429" i="1"/>
  <c r="C429" i="1"/>
  <c r="H428" i="1"/>
  <c r="C428" i="1"/>
  <c r="H427" i="1"/>
  <c r="C427" i="1"/>
  <c r="H426" i="1"/>
  <c r="C426" i="1"/>
  <c r="H425" i="1"/>
  <c r="C425" i="1"/>
  <c r="H424" i="1"/>
  <c r="C424" i="1"/>
  <c r="H423" i="1"/>
  <c r="C423" i="1"/>
  <c r="H422" i="1"/>
  <c r="C422" i="1"/>
  <c r="H421" i="1"/>
  <c r="C421" i="1"/>
  <c r="H420" i="1"/>
  <c r="C420" i="1"/>
  <c r="H419" i="1"/>
  <c r="C419" i="1"/>
  <c r="H418" i="1"/>
  <c r="C418" i="1"/>
  <c r="H417" i="1"/>
  <c r="C417" i="1"/>
  <c r="H416" i="1"/>
  <c r="C416" i="1"/>
  <c r="H415" i="1"/>
  <c r="C415" i="1"/>
  <c r="H414" i="1"/>
  <c r="C414" i="1"/>
  <c r="H413" i="1"/>
  <c r="C413" i="1"/>
  <c r="H412" i="1"/>
  <c r="C412" i="1"/>
  <c r="H411" i="1"/>
  <c r="C411" i="1"/>
  <c r="H410" i="1"/>
  <c r="C410" i="1"/>
  <c r="H409" i="1"/>
  <c r="C409" i="1"/>
  <c r="H408" i="1"/>
  <c r="C408" i="1"/>
  <c r="H407" i="1"/>
  <c r="C407" i="1"/>
  <c r="H406" i="1"/>
  <c r="C406" i="1"/>
  <c r="H405" i="1"/>
  <c r="C405" i="1"/>
  <c r="H404" i="1"/>
  <c r="C404" i="1"/>
  <c r="H403" i="1"/>
  <c r="C403" i="1"/>
  <c r="H402" i="1"/>
  <c r="C402" i="1"/>
  <c r="H401" i="1"/>
  <c r="C401" i="1"/>
  <c r="H400" i="1"/>
  <c r="C400" i="1"/>
  <c r="H399" i="1"/>
  <c r="C399" i="1"/>
  <c r="H398" i="1"/>
  <c r="C398" i="1"/>
  <c r="H397" i="1"/>
  <c r="C397" i="1"/>
  <c r="H396" i="1"/>
  <c r="C396" i="1"/>
  <c r="H395" i="1"/>
  <c r="C395" i="1"/>
  <c r="H394" i="1"/>
  <c r="C394" i="1"/>
  <c r="H393" i="1"/>
  <c r="C393" i="1"/>
  <c r="H392" i="1"/>
  <c r="C392" i="1"/>
  <c r="H391" i="1"/>
  <c r="C391" i="1"/>
  <c r="H390" i="1"/>
  <c r="C390" i="1"/>
  <c r="H389" i="1"/>
  <c r="C389" i="1"/>
  <c r="H388" i="1"/>
  <c r="C388" i="1"/>
  <c r="H387" i="1"/>
  <c r="C387" i="1"/>
  <c r="H386" i="1"/>
  <c r="C386" i="1"/>
  <c r="H385" i="1"/>
  <c r="C385" i="1"/>
  <c r="H384" i="1"/>
  <c r="C384" i="1"/>
  <c r="H383" i="1"/>
  <c r="C383" i="1"/>
  <c r="H382" i="1"/>
  <c r="C382" i="1"/>
  <c r="H381" i="1"/>
  <c r="C381" i="1"/>
  <c r="H380" i="1"/>
  <c r="C380" i="1"/>
  <c r="H379" i="1"/>
  <c r="C379" i="1"/>
  <c r="H378" i="1"/>
  <c r="C378" i="1"/>
  <c r="H377" i="1"/>
  <c r="C377" i="1"/>
  <c r="H376" i="1"/>
  <c r="C376" i="1"/>
  <c r="H375" i="1"/>
  <c r="C375" i="1"/>
  <c r="H374" i="1"/>
  <c r="C374" i="1"/>
  <c r="H373" i="1"/>
  <c r="C373" i="1"/>
  <c r="H372" i="1"/>
  <c r="C372" i="1"/>
  <c r="H371" i="1"/>
  <c r="C371" i="1"/>
  <c r="H370" i="1"/>
  <c r="C370" i="1"/>
  <c r="H369" i="1"/>
  <c r="C369" i="1"/>
  <c r="H368" i="1"/>
  <c r="C368" i="1"/>
  <c r="H367" i="1"/>
  <c r="C367" i="1"/>
  <c r="H366" i="1"/>
  <c r="C366" i="1"/>
  <c r="H365" i="1"/>
  <c r="C365" i="1"/>
  <c r="H364" i="1"/>
  <c r="C364" i="1"/>
  <c r="H363" i="1"/>
  <c r="C363" i="1"/>
  <c r="H362" i="1"/>
  <c r="C362" i="1"/>
  <c r="H361" i="1"/>
  <c r="C361" i="1"/>
  <c r="H360" i="1"/>
  <c r="C360" i="1"/>
  <c r="H359" i="1"/>
  <c r="C359" i="1"/>
  <c r="H358" i="1"/>
  <c r="C358" i="1"/>
  <c r="H357" i="1"/>
  <c r="C357" i="1"/>
  <c r="H356" i="1"/>
  <c r="C356" i="1"/>
  <c r="H355" i="1"/>
  <c r="C355" i="1"/>
  <c r="H354" i="1"/>
  <c r="C354" i="1"/>
  <c r="H353" i="1"/>
  <c r="C353" i="1"/>
  <c r="H352" i="1"/>
  <c r="C352" i="1"/>
  <c r="H351" i="1"/>
  <c r="C351" i="1"/>
  <c r="H350" i="1"/>
  <c r="C350" i="1"/>
  <c r="H349" i="1"/>
  <c r="C349" i="1"/>
  <c r="H348" i="1"/>
  <c r="C348" i="1"/>
  <c r="H347" i="1"/>
  <c r="C347" i="1"/>
  <c r="H346" i="1"/>
  <c r="C346" i="1"/>
  <c r="H345" i="1"/>
  <c r="C345" i="1"/>
  <c r="H344" i="1"/>
  <c r="C344" i="1"/>
  <c r="H343" i="1"/>
  <c r="C343" i="1"/>
  <c r="H342" i="1"/>
  <c r="C342" i="1"/>
  <c r="H341" i="1"/>
  <c r="C341" i="1"/>
  <c r="H340" i="1"/>
  <c r="C340" i="1"/>
  <c r="H339" i="1"/>
  <c r="C339" i="1"/>
  <c r="H338" i="1"/>
  <c r="C338" i="1"/>
  <c r="H337" i="1"/>
  <c r="C337" i="1"/>
  <c r="H336" i="1"/>
  <c r="C336" i="1"/>
  <c r="H335" i="1"/>
  <c r="C335" i="1"/>
  <c r="H334" i="1"/>
  <c r="C334" i="1"/>
  <c r="H333" i="1"/>
  <c r="C333" i="1"/>
  <c r="H332" i="1"/>
  <c r="C332" i="1"/>
  <c r="H331" i="1"/>
  <c r="C331" i="1"/>
  <c r="H330" i="1"/>
  <c r="C330" i="1"/>
  <c r="H329" i="1"/>
  <c r="C329" i="1"/>
  <c r="H328" i="1"/>
  <c r="C328" i="1"/>
  <c r="H327" i="1"/>
  <c r="C327" i="1"/>
  <c r="H326" i="1"/>
  <c r="C326" i="1"/>
  <c r="H325" i="1"/>
  <c r="C325" i="1"/>
  <c r="H324" i="1"/>
  <c r="C324" i="1"/>
  <c r="H323" i="1"/>
  <c r="C323" i="1"/>
  <c r="H322" i="1"/>
  <c r="C322" i="1"/>
  <c r="H321" i="1"/>
  <c r="C321" i="1"/>
  <c r="H320" i="1"/>
  <c r="C320" i="1"/>
  <c r="H319" i="1"/>
  <c r="C319" i="1"/>
  <c r="H318" i="1"/>
  <c r="C318" i="1"/>
  <c r="H317" i="1"/>
  <c r="C317" i="1"/>
  <c r="H316" i="1"/>
  <c r="C316" i="1"/>
  <c r="H315" i="1"/>
  <c r="C315" i="1"/>
  <c r="H314" i="1"/>
  <c r="C314" i="1"/>
  <c r="H313" i="1"/>
  <c r="C313" i="1"/>
  <c r="H312" i="1"/>
  <c r="C312" i="1"/>
  <c r="H311" i="1"/>
  <c r="C311" i="1"/>
  <c r="H310" i="1"/>
  <c r="C310" i="1"/>
  <c r="H309" i="1"/>
  <c r="C309" i="1"/>
  <c r="H308" i="1"/>
  <c r="C308" i="1"/>
  <c r="H307" i="1"/>
  <c r="C307" i="1"/>
  <c r="H306" i="1"/>
  <c r="C306" i="1"/>
  <c r="H305" i="1"/>
  <c r="C305" i="1"/>
  <c r="H304" i="1"/>
  <c r="C304" i="1"/>
  <c r="H303" i="1"/>
  <c r="C303" i="1"/>
  <c r="H302" i="1"/>
  <c r="C302" i="1"/>
  <c r="H301" i="1"/>
  <c r="C301" i="1"/>
  <c r="H300" i="1"/>
  <c r="C300" i="1"/>
  <c r="H299" i="1"/>
  <c r="C299" i="1"/>
  <c r="H298" i="1"/>
  <c r="C298" i="1"/>
  <c r="H297" i="1"/>
  <c r="C297" i="1"/>
  <c r="H296" i="1"/>
  <c r="C296" i="1"/>
  <c r="H295" i="1"/>
  <c r="C295" i="1"/>
  <c r="H294" i="1"/>
  <c r="C294" i="1"/>
  <c r="H293" i="1"/>
  <c r="C293" i="1"/>
  <c r="H292" i="1"/>
  <c r="C292" i="1"/>
  <c r="H291" i="1"/>
  <c r="C291" i="1"/>
  <c r="H290" i="1"/>
  <c r="C290" i="1"/>
  <c r="H289" i="1"/>
  <c r="C289" i="1"/>
  <c r="H288" i="1"/>
  <c r="C288" i="1"/>
  <c r="H287" i="1"/>
  <c r="C287" i="1"/>
  <c r="H286" i="1"/>
  <c r="C286" i="1"/>
  <c r="H285" i="1"/>
  <c r="C285" i="1"/>
  <c r="H284" i="1"/>
  <c r="C284" i="1"/>
  <c r="H283" i="1"/>
  <c r="C283" i="1"/>
  <c r="H282" i="1"/>
  <c r="C282" i="1"/>
  <c r="H281" i="1"/>
  <c r="C281" i="1"/>
  <c r="H280" i="1"/>
  <c r="C280" i="1"/>
  <c r="H279" i="1"/>
  <c r="C279" i="1"/>
  <c r="H278" i="1"/>
  <c r="C278" i="1"/>
  <c r="H277" i="1"/>
  <c r="C277" i="1"/>
  <c r="H276" i="1"/>
  <c r="C276" i="1"/>
  <c r="H275" i="1"/>
  <c r="C275" i="1"/>
  <c r="H274" i="1"/>
  <c r="C274" i="1"/>
  <c r="H273" i="1"/>
  <c r="C273" i="1"/>
  <c r="H272" i="1"/>
  <c r="C272" i="1"/>
  <c r="H271" i="1"/>
  <c r="C271" i="1"/>
  <c r="H270" i="1"/>
  <c r="C270" i="1"/>
  <c r="H269" i="1"/>
  <c r="C269" i="1"/>
  <c r="H268" i="1"/>
  <c r="C268" i="1"/>
  <c r="H267" i="1"/>
  <c r="C267" i="1"/>
  <c r="H266" i="1"/>
  <c r="C266" i="1"/>
  <c r="H265" i="1"/>
  <c r="C265" i="1"/>
  <c r="H264" i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4" i="1"/>
  <c r="C214" i="1"/>
  <c r="H213" i="1"/>
  <c r="C213" i="1"/>
  <c r="H212" i="1"/>
  <c r="C212" i="1"/>
  <c r="H211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200" i="1"/>
  <c r="C200" i="1"/>
  <c r="H199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H53" i="1"/>
  <c r="C53" i="1"/>
  <c r="H52" i="1"/>
  <c r="C52" i="1"/>
  <c r="H51" i="1"/>
  <c r="C51" i="1"/>
  <c r="H50" i="1"/>
  <c r="C50" i="1"/>
  <c r="H49" i="1"/>
  <c r="C49" i="1"/>
  <c r="H48" i="1"/>
  <c r="C48" i="1"/>
  <c r="H47" i="1"/>
  <c r="C47" i="1"/>
  <c r="H46" i="1"/>
  <c r="C46" i="1"/>
  <c r="H45" i="1"/>
  <c r="C45" i="1"/>
  <c r="H44" i="1"/>
  <c r="C44" i="1"/>
  <c r="H43" i="1"/>
  <c r="C43" i="1"/>
  <c r="H42" i="1"/>
  <c r="C42" i="1"/>
  <c r="H41" i="1"/>
  <c r="C41" i="1"/>
  <c r="H40" i="1"/>
  <c r="C40" i="1"/>
  <c r="H39" i="1"/>
  <c r="C39" i="1"/>
  <c r="H38" i="1"/>
  <c r="C38" i="1"/>
  <c r="H37" i="1"/>
  <c r="C37" i="1"/>
  <c r="H36" i="1"/>
  <c r="C36" i="1"/>
  <c r="H35" i="1"/>
  <c r="C35" i="1"/>
  <c r="H34" i="1"/>
  <c r="C34" i="1"/>
  <c r="H33" i="1"/>
  <c r="C33" i="1"/>
  <c r="H32" i="1"/>
  <c r="C32" i="1"/>
  <c r="H31" i="1"/>
  <c r="C31" i="1"/>
  <c r="H30" i="1"/>
  <c r="C30" i="1"/>
  <c r="H29" i="1"/>
  <c r="C29" i="1"/>
  <c r="H28" i="1"/>
  <c r="C28" i="1"/>
  <c r="H27" i="1"/>
  <c r="C27" i="1"/>
  <c r="H26" i="1"/>
  <c r="C26" i="1"/>
  <c r="H25" i="1"/>
  <c r="C25" i="1"/>
  <c r="H24" i="1"/>
  <c r="C24" i="1"/>
  <c r="H23" i="1"/>
  <c r="C23" i="1"/>
  <c r="H22" i="1"/>
  <c r="C22" i="1"/>
  <c r="H21" i="1"/>
  <c r="C21" i="1"/>
  <c r="H20" i="1"/>
  <c r="C20" i="1"/>
  <c r="H19" i="1"/>
  <c r="C19" i="1"/>
  <c r="H18" i="1"/>
  <c r="C18" i="1"/>
  <c r="H17" i="1"/>
  <c r="C17" i="1"/>
  <c r="H16" i="1"/>
  <c r="C16" i="1"/>
  <c r="H15" i="1"/>
  <c r="C15" i="1"/>
  <c r="H14" i="1"/>
  <c r="C14" i="1"/>
  <c r="H13" i="1"/>
  <c r="C13" i="1"/>
  <c r="H12" i="1"/>
  <c r="C12" i="1"/>
  <c r="H11" i="1"/>
  <c r="C11" i="1"/>
  <c r="H10" i="1"/>
  <c r="C10" i="1"/>
  <c r="H9" i="1"/>
  <c r="C9" i="1"/>
  <c r="H8" i="1"/>
  <c r="C8" i="1"/>
  <c r="H7" i="1"/>
  <c r="C7" i="1"/>
  <c r="H6" i="1"/>
  <c r="C6" i="1"/>
  <c r="H5" i="1"/>
  <c r="C5" i="1"/>
  <c r="H4" i="1"/>
  <c r="C4" i="1"/>
  <c r="H3" i="1"/>
  <c r="C3" i="1"/>
  <c r="H2" i="1"/>
  <c r="C2" i="1"/>
</calcChain>
</file>

<file path=xl/sharedStrings.xml><?xml version="1.0" encoding="utf-8"?>
<sst xmlns="http://schemas.openxmlformats.org/spreadsheetml/2006/main" count="5150" uniqueCount="1706">
  <si>
    <t>訂單編號</t>
    <phoneticPr fontId="2" type="noConversion"/>
  </si>
  <si>
    <t>下單日期</t>
  </si>
  <si>
    <t>銷售員</t>
    <phoneticPr fontId="2" type="noConversion"/>
  </si>
  <si>
    <t>廠商編號</t>
    <phoneticPr fontId="2" type="noConversion"/>
  </si>
  <si>
    <t>產品編號</t>
  </si>
  <si>
    <t>產品類別</t>
    <phoneticPr fontId="2" type="noConversion"/>
  </si>
  <si>
    <t>數量</t>
  </si>
  <si>
    <t>AB18-00001</t>
    <phoneticPr fontId="2" type="noConversion"/>
  </si>
  <si>
    <t>M-003</t>
  </si>
  <si>
    <t>AB18-00002</t>
  </si>
  <si>
    <t>M-001</t>
    <phoneticPr fontId="2" type="noConversion"/>
  </si>
  <si>
    <t>AB18-00003</t>
  </si>
  <si>
    <t>M-002</t>
  </si>
  <si>
    <t>AB18-00004</t>
  </si>
  <si>
    <t>M-004</t>
  </si>
  <si>
    <t>AB18-00005</t>
  </si>
  <si>
    <t>AB18-00006</t>
  </si>
  <si>
    <t>AB18-00007</t>
  </si>
  <si>
    <t>M-005</t>
  </si>
  <si>
    <t>AB18-00008</t>
  </si>
  <si>
    <t>AB18-00009</t>
  </si>
  <si>
    <t>M-006</t>
  </si>
  <si>
    <t>AB18-00010</t>
  </si>
  <si>
    <t>AB18-00011</t>
  </si>
  <si>
    <t>M-007</t>
  </si>
  <si>
    <t>AB18-00012</t>
  </si>
  <si>
    <t>M-008</t>
  </si>
  <si>
    <t>AB18-00013</t>
  </si>
  <si>
    <t>AB18-00014</t>
  </si>
  <si>
    <t>AB18-00015</t>
  </si>
  <si>
    <t>AB18-00016</t>
  </si>
  <si>
    <t>AB18-00017</t>
  </si>
  <si>
    <t>AB18-00018</t>
  </si>
  <si>
    <t>AB18-00019</t>
  </si>
  <si>
    <t>AB18-00020</t>
  </si>
  <si>
    <t>AB18-00021</t>
  </si>
  <si>
    <t>AB18-00022</t>
  </si>
  <si>
    <t>AB18-00023</t>
  </si>
  <si>
    <t>AB18-00024</t>
  </si>
  <si>
    <t>AB18-00025</t>
  </si>
  <si>
    <t>AB18-00026</t>
  </si>
  <si>
    <t>M-009</t>
  </si>
  <si>
    <t>AB18-00027</t>
  </si>
  <si>
    <t>AB18-00028</t>
  </si>
  <si>
    <t>AB18-00029</t>
  </si>
  <si>
    <t>AB18-00030</t>
  </si>
  <si>
    <t>AB18-00031</t>
  </si>
  <si>
    <t>M-010</t>
  </si>
  <si>
    <t>AB18-00032</t>
  </si>
  <si>
    <t>M-011</t>
  </si>
  <si>
    <t>AB18-00033</t>
  </si>
  <si>
    <t>AB18-00034</t>
  </si>
  <si>
    <t>AB18-00035</t>
  </si>
  <si>
    <t>AB18-00036</t>
  </si>
  <si>
    <t>AB18-00037</t>
  </si>
  <si>
    <t>AB18-00038</t>
  </si>
  <si>
    <t>AB18-00039</t>
  </si>
  <si>
    <t>AB18-00040</t>
  </si>
  <si>
    <t>AB18-00041</t>
  </si>
  <si>
    <t>AB18-00042</t>
  </si>
  <si>
    <t>AB18-00043</t>
  </si>
  <si>
    <t>AB18-00044</t>
  </si>
  <si>
    <t>AB18-00045</t>
  </si>
  <si>
    <t>AB18-00046</t>
  </si>
  <si>
    <t>AB18-00047</t>
  </si>
  <si>
    <t>AB18-00048</t>
  </si>
  <si>
    <t>AB18-00049</t>
  </si>
  <si>
    <t>AB18-00050</t>
  </si>
  <si>
    <t>AB18-00051</t>
  </si>
  <si>
    <t>AB18-00052</t>
  </si>
  <si>
    <t>AB18-00053</t>
  </si>
  <si>
    <t>AB18-00054</t>
  </si>
  <si>
    <t>AB18-00055</t>
  </si>
  <si>
    <t>AB18-00056</t>
  </si>
  <si>
    <t>AB18-00057</t>
  </si>
  <si>
    <t>AB18-00058</t>
  </si>
  <si>
    <t>AB18-00059</t>
  </si>
  <si>
    <t>AB18-00060</t>
  </si>
  <si>
    <t>AB18-00061</t>
  </si>
  <si>
    <t>AB18-00062</t>
  </si>
  <si>
    <t>AB18-00063</t>
  </si>
  <si>
    <t>AB18-00064</t>
  </si>
  <si>
    <t>AB18-00065</t>
  </si>
  <si>
    <t>AB18-00066</t>
  </si>
  <si>
    <t>AB18-00067</t>
  </si>
  <si>
    <t>AB18-00068</t>
  </si>
  <si>
    <t>AB18-00069</t>
  </si>
  <si>
    <t>AB18-00070</t>
  </si>
  <si>
    <t>AB18-00071</t>
  </si>
  <si>
    <t>AB18-00072</t>
  </si>
  <si>
    <t>AB18-00073</t>
  </si>
  <si>
    <t>AB18-00074</t>
  </si>
  <si>
    <t>AB18-00075</t>
  </si>
  <si>
    <t>AB18-00076</t>
  </si>
  <si>
    <t>AB18-00077</t>
  </si>
  <si>
    <t>AB18-00078</t>
  </si>
  <si>
    <t>AB18-00079</t>
  </si>
  <si>
    <t>AB18-00080</t>
  </si>
  <si>
    <t>AB18-00081</t>
  </si>
  <si>
    <t>AB18-00082</t>
  </si>
  <si>
    <t>AB18-00083</t>
  </si>
  <si>
    <t>AB18-00084</t>
  </si>
  <si>
    <t>AB18-00085</t>
  </si>
  <si>
    <t>AB18-00086</t>
  </si>
  <si>
    <t>AB18-00087</t>
  </si>
  <si>
    <t>AB18-00088</t>
  </si>
  <si>
    <t>AB18-00089</t>
  </si>
  <si>
    <t>AB18-00090</t>
  </si>
  <si>
    <t>AB18-00091</t>
  </si>
  <si>
    <t>AB18-00092</t>
  </si>
  <si>
    <t>AB18-00093</t>
  </si>
  <si>
    <t>AB18-00094</t>
  </si>
  <si>
    <t>AB18-00095</t>
  </si>
  <si>
    <t>AB18-00096</t>
  </si>
  <si>
    <t>AB18-00097</t>
  </si>
  <si>
    <t>AB18-00098</t>
  </si>
  <si>
    <t>AB18-00099</t>
  </si>
  <si>
    <t>AB18-00100</t>
  </si>
  <si>
    <t>AB18-00101</t>
  </si>
  <si>
    <t>AB18-00102</t>
  </si>
  <si>
    <t>AB18-00103</t>
  </si>
  <si>
    <t>AB18-00104</t>
  </si>
  <si>
    <t>AB18-00105</t>
  </si>
  <si>
    <t>AB18-00106</t>
  </si>
  <si>
    <t>AB18-00107</t>
  </si>
  <si>
    <t>AB18-00108</t>
  </si>
  <si>
    <t>AB18-00109</t>
  </si>
  <si>
    <t>AB18-00110</t>
  </si>
  <si>
    <t>AB18-00111</t>
  </si>
  <si>
    <t>AB18-00112</t>
  </si>
  <si>
    <t>AB18-00113</t>
  </si>
  <si>
    <t>AB18-00114</t>
  </si>
  <si>
    <t>AB18-00115</t>
  </si>
  <si>
    <t>AB18-00116</t>
  </si>
  <si>
    <t>AB18-00117</t>
  </si>
  <si>
    <t>AB18-00118</t>
  </si>
  <si>
    <t>AB18-00119</t>
  </si>
  <si>
    <t>AB18-00120</t>
  </si>
  <si>
    <t>AB18-00121</t>
  </si>
  <si>
    <t>AB18-00122</t>
  </si>
  <si>
    <t>AB18-00123</t>
  </si>
  <si>
    <t>AB18-00124</t>
  </si>
  <si>
    <t>AB18-00125</t>
  </si>
  <si>
    <t>AB18-00126</t>
  </si>
  <si>
    <t>AB18-00127</t>
  </si>
  <si>
    <t>AB18-00128</t>
  </si>
  <si>
    <t>AB18-00129</t>
  </si>
  <si>
    <t>AB18-00130</t>
  </si>
  <si>
    <t>AB18-00131</t>
  </si>
  <si>
    <t>AB18-00132</t>
  </si>
  <si>
    <t>AB18-00133</t>
  </si>
  <si>
    <t>AB18-00134</t>
  </si>
  <si>
    <t>AB18-00135</t>
  </si>
  <si>
    <t>AB18-00136</t>
  </si>
  <si>
    <t>AB18-00137</t>
  </si>
  <si>
    <t>AB18-00138</t>
  </si>
  <si>
    <t>AB18-00139</t>
  </si>
  <si>
    <t>AB18-00140</t>
  </si>
  <si>
    <t>AB18-00141</t>
  </si>
  <si>
    <t>AB18-00142</t>
  </si>
  <si>
    <t>AB18-00143</t>
  </si>
  <si>
    <t>AB18-00144</t>
  </si>
  <si>
    <t>AB18-00145</t>
  </si>
  <si>
    <t>AB18-00146</t>
  </si>
  <si>
    <t>AB18-00147</t>
  </si>
  <si>
    <t>AB18-00148</t>
  </si>
  <si>
    <t>AB18-00149</t>
  </si>
  <si>
    <t>AB18-00150</t>
  </si>
  <si>
    <t>AB18-00151</t>
  </si>
  <si>
    <t>AB18-00152</t>
  </si>
  <si>
    <t>AB18-00153</t>
  </si>
  <si>
    <t>AB18-00154</t>
  </si>
  <si>
    <t>AB18-00155</t>
  </si>
  <si>
    <t>AB18-00156</t>
  </si>
  <si>
    <t>AB18-00157</t>
  </si>
  <si>
    <t>AB18-00158</t>
  </si>
  <si>
    <t>AB18-00159</t>
  </si>
  <si>
    <t>AB18-00160</t>
  </si>
  <si>
    <t>AB18-00161</t>
  </si>
  <si>
    <t>AB18-00162</t>
  </si>
  <si>
    <t>AB18-00163</t>
  </si>
  <si>
    <t>AB18-00164</t>
  </si>
  <si>
    <t>AB18-00165</t>
  </si>
  <si>
    <t>AB18-00166</t>
  </si>
  <si>
    <t>AB18-00167</t>
  </si>
  <si>
    <t>AB18-00168</t>
  </si>
  <si>
    <t>AB18-00169</t>
  </si>
  <si>
    <t>AB18-00170</t>
  </si>
  <si>
    <t>AB18-00171</t>
  </si>
  <si>
    <t>AB18-00172</t>
  </si>
  <si>
    <t>AB18-00173</t>
  </si>
  <si>
    <t>AB18-00174</t>
  </si>
  <si>
    <t>AB18-00175</t>
  </si>
  <si>
    <t>AB18-00176</t>
  </si>
  <si>
    <t>AB18-00177</t>
  </si>
  <si>
    <t>AB18-00178</t>
  </si>
  <si>
    <t>AB18-00179</t>
  </si>
  <si>
    <t>AB18-00180</t>
  </si>
  <si>
    <t>AB18-00181</t>
  </si>
  <si>
    <t>AB18-00182</t>
  </si>
  <si>
    <t>AB18-00183</t>
  </si>
  <si>
    <t>AB18-00184</t>
  </si>
  <si>
    <t>AB18-00185</t>
  </si>
  <si>
    <t>AB18-00186</t>
  </si>
  <si>
    <t>AB18-00187</t>
  </si>
  <si>
    <t>AB18-00188</t>
  </si>
  <si>
    <t>AB18-00189</t>
  </si>
  <si>
    <t>AB18-00190</t>
  </si>
  <si>
    <t>AB18-00191</t>
  </si>
  <si>
    <t>AB18-00192</t>
  </si>
  <si>
    <t>AB18-00193</t>
  </si>
  <si>
    <t>AB18-00194</t>
  </si>
  <si>
    <t>AB18-00195</t>
  </si>
  <si>
    <t>AB18-00196</t>
  </si>
  <si>
    <t>AB18-00197</t>
  </si>
  <si>
    <t>AB18-00198</t>
  </si>
  <si>
    <t>AB18-00199</t>
  </si>
  <si>
    <t>AB18-00200</t>
  </si>
  <si>
    <t>AB18-00201</t>
  </si>
  <si>
    <t>AB18-00202</t>
  </si>
  <si>
    <t>AB18-00203</t>
  </si>
  <si>
    <t>AB18-00204</t>
  </si>
  <si>
    <t>AB18-00205</t>
  </si>
  <si>
    <t>AB18-00206</t>
  </si>
  <si>
    <t>AB18-00207</t>
  </si>
  <si>
    <t>AB18-00208</t>
  </si>
  <si>
    <t>AB18-00209</t>
  </si>
  <si>
    <t>AB18-00210</t>
  </si>
  <si>
    <t>AB18-00211</t>
  </si>
  <si>
    <t>AB18-00212</t>
  </si>
  <si>
    <t>AB18-00213</t>
  </si>
  <si>
    <t>AB18-00214</t>
  </si>
  <si>
    <t>AB18-00215</t>
  </si>
  <si>
    <t>AB18-00216</t>
  </si>
  <si>
    <t>AB18-00217</t>
  </si>
  <si>
    <t>AB18-00218</t>
  </si>
  <si>
    <t>AB18-00219</t>
  </si>
  <si>
    <t>AB18-00220</t>
  </si>
  <si>
    <t>AB18-00221</t>
  </si>
  <si>
    <t>AB18-00222</t>
  </si>
  <si>
    <t>AB18-00223</t>
  </si>
  <si>
    <t>AB18-00224</t>
  </si>
  <si>
    <t>AB18-00225</t>
  </si>
  <si>
    <t>AB18-00226</t>
  </si>
  <si>
    <t>AB18-00227</t>
  </si>
  <si>
    <t>AB18-00228</t>
  </si>
  <si>
    <t>AB18-00229</t>
  </si>
  <si>
    <t>AB18-00230</t>
  </si>
  <si>
    <t>AB18-00231</t>
  </si>
  <si>
    <t>AB18-00232</t>
  </si>
  <si>
    <t>AB18-00233</t>
  </si>
  <si>
    <t>AB18-00234</t>
  </si>
  <si>
    <t>AB18-00235</t>
  </si>
  <si>
    <t>AB18-00236</t>
  </si>
  <si>
    <t>AB18-00237</t>
  </si>
  <si>
    <t>AB18-00238</t>
  </si>
  <si>
    <t>AB18-00239</t>
  </si>
  <si>
    <t>AB18-00240</t>
  </si>
  <si>
    <t>AB18-00241</t>
  </si>
  <si>
    <t>AB18-00242</t>
  </si>
  <si>
    <t>AB18-00243</t>
  </si>
  <si>
    <t>AB18-00244</t>
  </si>
  <si>
    <t>AB18-00245</t>
  </si>
  <si>
    <t>AB18-00246</t>
  </si>
  <si>
    <t>AB18-00247</t>
  </si>
  <si>
    <t>AB18-00248</t>
  </si>
  <si>
    <t>AB18-00249</t>
  </si>
  <si>
    <t>AB18-00250</t>
  </si>
  <si>
    <t>AB18-00251</t>
  </si>
  <si>
    <t>AB18-00252</t>
  </si>
  <si>
    <t>AB18-00253</t>
  </si>
  <si>
    <t>AB18-00254</t>
  </si>
  <si>
    <t>AB18-00255</t>
  </si>
  <si>
    <t>AB18-00256</t>
  </si>
  <si>
    <t>AB18-00257</t>
  </si>
  <si>
    <t>AB18-00258</t>
  </si>
  <si>
    <t>AB18-00259</t>
  </si>
  <si>
    <t>AB18-00260</t>
  </si>
  <si>
    <t>AB18-00261</t>
  </si>
  <si>
    <t>AB18-00262</t>
  </si>
  <si>
    <t>AB18-00263</t>
  </si>
  <si>
    <t>AB18-00264</t>
  </si>
  <si>
    <t>AB18-00265</t>
  </si>
  <si>
    <t>AB18-00266</t>
  </si>
  <si>
    <t>AB18-00267</t>
  </si>
  <si>
    <t>AB18-00268</t>
  </si>
  <si>
    <t>AB18-00269</t>
  </si>
  <si>
    <t>AB18-00270</t>
  </si>
  <si>
    <t>AB18-00271</t>
  </si>
  <si>
    <t>AB18-00272</t>
  </si>
  <si>
    <t>AB18-00273</t>
  </si>
  <si>
    <t>AB18-00274</t>
  </si>
  <si>
    <t>AB18-00275</t>
  </si>
  <si>
    <t>AB18-00276</t>
  </si>
  <si>
    <t>AB18-00277</t>
  </si>
  <si>
    <t>AB18-00278</t>
  </si>
  <si>
    <t>AB18-00279</t>
  </si>
  <si>
    <t>AB18-00280</t>
  </si>
  <si>
    <t>AB18-00281</t>
  </si>
  <si>
    <t>AB18-00282</t>
  </si>
  <si>
    <t>AB18-00283</t>
  </si>
  <si>
    <t>AB18-00284</t>
  </si>
  <si>
    <t>AB18-00285</t>
  </si>
  <si>
    <t>AB18-00286</t>
  </si>
  <si>
    <t>AB18-00287</t>
  </si>
  <si>
    <t>AB18-00288</t>
  </si>
  <si>
    <t>AB18-00289</t>
  </si>
  <si>
    <t>AB18-00290</t>
  </si>
  <si>
    <t>AB18-00291</t>
  </si>
  <si>
    <t>AB18-00292</t>
  </si>
  <si>
    <t>AB18-00293</t>
  </si>
  <si>
    <t>AB18-00294</t>
  </si>
  <si>
    <t>AB18-00295</t>
  </si>
  <si>
    <t>AB18-00296</t>
  </si>
  <si>
    <t>AB18-00297</t>
  </si>
  <si>
    <t>AB18-00298</t>
  </si>
  <si>
    <t>AB18-00299</t>
  </si>
  <si>
    <t>AB18-00300</t>
  </si>
  <si>
    <t>AB18-00301</t>
  </si>
  <si>
    <t>AB18-00302</t>
  </si>
  <si>
    <t>AB18-00303</t>
  </si>
  <si>
    <t>AB18-00304</t>
  </si>
  <si>
    <t>AB18-00305</t>
  </si>
  <si>
    <t>AB18-00306</t>
  </si>
  <si>
    <t>AB18-00307</t>
  </si>
  <si>
    <t>AB18-00308</t>
  </si>
  <si>
    <t>AB18-00309</t>
  </si>
  <si>
    <t>AB18-00310</t>
  </si>
  <si>
    <t>AB18-00311</t>
  </si>
  <si>
    <t>AB18-00312</t>
  </si>
  <si>
    <t>AB18-00313</t>
  </si>
  <si>
    <t>AB18-00314</t>
  </si>
  <si>
    <t>AB18-00315</t>
  </si>
  <si>
    <t>AB18-00316</t>
  </si>
  <si>
    <t>AB19-00001</t>
    <phoneticPr fontId="2" type="noConversion"/>
  </si>
  <si>
    <t>AB19-00002</t>
  </si>
  <si>
    <t>AB19-00003</t>
  </si>
  <si>
    <t>AB19-00004</t>
  </si>
  <si>
    <t>AB19-00005</t>
  </si>
  <si>
    <t>AB19-00006</t>
  </si>
  <si>
    <t>AB19-00007</t>
  </si>
  <si>
    <t>AB19-00008</t>
  </si>
  <si>
    <t>AB19-00009</t>
  </si>
  <si>
    <t>AB19-00010</t>
  </si>
  <si>
    <t>AB19-00011</t>
  </si>
  <si>
    <t>AB19-00012</t>
  </si>
  <si>
    <t>AB19-00013</t>
  </si>
  <si>
    <t>AB19-00014</t>
  </si>
  <si>
    <t>AB19-00015</t>
  </si>
  <si>
    <t>AB19-00016</t>
  </si>
  <si>
    <t>AB19-00017</t>
  </si>
  <si>
    <t>AB19-00018</t>
  </si>
  <si>
    <t>AB19-00019</t>
  </si>
  <si>
    <t>AB19-00020</t>
  </si>
  <si>
    <t>AB19-00021</t>
  </si>
  <si>
    <t>AB19-00022</t>
  </si>
  <si>
    <t>AB19-00023</t>
  </si>
  <si>
    <t>AB19-00024</t>
  </si>
  <si>
    <t>AB19-00025</t>
  </si>
  <si>
    <t>AB19-00026</t>
  </si>
  <si>
    <t>AB19-00027</t>
  </si>
  <si>
    <t>AB19-00028</t>
  </si>
  <si>
    <t>AB19-00029</t>
  </si>
  <si>
    <t>AB19-00030</t>
  </si>
  <si>
    <t>AB19-00031</t>
  </si>
  <si>
    <t>AB19-00032</t>
  </si>
  <si>
    <t>AB19-00033</t>
  </si>
  <si>
    <t>AB19-00034</t>
  </si>
  <si>
    <t>AB19-00035</t>
  </si>
  <si>
    <t>AB19-00036</t>
  </si>
  <si>
    <t>AB19-00037</t>
  </si>
  <si>
    <t>AB19-00038</t>
  </si>
  <si>
    <t>AB19-00039</t>
  </si>
  <si>
    <t>AB19-00040</t>
  </si>
  <si>
    <t>AB19-00041</t>
  </si>
  <si>
    <t>AB19-00042</t>
  </si>
  <si>
    <t>AB19-00043</t>
  </si>
  <si>
    <t>AB19-00044</t>
  </si>
  <si>
    <t>AB19-00045</t>
  </si>
  <si>
    <t>AB19-00046</t>
  </si>
  <si>
    <t>AB19-00047</t>
  </si>
  <si>
    <t>AB19-00048</t>
  </si>
  <si>
    <t>AB19-00049</t>
  </si>
  <si>
    <t>AB19-00050</t>
  </si>
  <si>
    <t>AB19-00051</t>
  </si>
  <si>
    <t>AB19-00052</t>
  </si>
  <si>
    <t>AB19-00053</t>
  </si>
  <si>
    <t>AB19-00054</t>
  </si>
  <si>
    <t>AB19-00055</t>
  </si>
  <si>
    <t>AB19-00056</t>
  </si>
  <si>
    <t>AB19-00057</t>
  </si>
  <si>
    <t>AB19-00058</t>
  </si>
  <si>
    <t>AB19-00059</t>
  </si>
  <si>
    <t>AB19-00060</t>
  </si>
  <si>
    <t>AB19-00061</t>
  </si>
  <si>
    <t>AB19-00062</t>
  </si>
  <si>
    <t>AB19-00063</t>
  </si>
  <si>
    <t>AB19-00064</t>
  </si>
  <si>
    <t>AB19-00065</t>
  </si>
  <si>
    <t>AB19-00066</t>
  </si>
  <si>
    <t>AB19-00067</t>
  </si>
  <si>
    <t>AB19-00068</t>
  </si>
  <si>
    <t>AB19-00069</t>
  </si>
  <si>
    <t>AB19-00070</t>
  </si>
  <si>
    <t>AB19-00071</t>
  </si>
  <si>
    <t>AB19-00072</t>
  </si>
  <si>
    <t>AB19-00073</t>
  </si>
  <si>
    <t>AB19-00074</t>
  </si>
  <si>
    <t>AB19-00075</t>
  </si>
  <si>
    <t>AB19-00076</t>
  </si>
  <si>
    <t>AB19-00077</t>
  </si>
  <si>
    <t>AB19-00078</t>
  </si>
  <si>
    <t>AB19-00079</t>
  </si>
  <si>
    <t>AB19-00080</t>
  </si>
  <si>
    <t>AB19-00081</t>
  </si>
  <si>
    <t>AB19-00082</t>
  </si>
  <si>
    <t>AB19-00083</t>
  </si>
  <si>
    <t>AB19-00084</t>
  </si>
  <si>
    <t>AB19-00085</t>
  </si>
  <si>
    <t>AB19-00086</t>
  </si>
  <si>
    <t>AB19-00087</t>
  </si>
  <si>
    <t>AB19-00088</t>
  </si>
  <si>
    <t>AB19-00089</t>
  </si>
  <si>
    <t>AB19-00090</t>
  </si>
  <si>
    <t>AB19-00091</t>
  </si>
  <si>
    <t>AB19-00092</t>
  </si>
  <si>
    <t>AB19-00093</t>
  </si>
  <si>
    <t>AB19-00094</t>
  </si>
  <si>
    <t>AB19-00095</t>
  </si>
  <si>
    <t>AB19-00096</t>
  </si>
  <si>
    <t>AB19-00097</t>
  </si>
  <si>
    <t>AB19-00098</t>
  </si>
  <si>
    <t>AB19-00099</t>
  </si>
  <si>
    <t>AB19-00100</t>
  </si>
  <si>
    <t>AB19-00101</t>
  </si>
  <si>
    <t>AB19-00102</t>
  </si>
  <si>
    <t>AB19-00103</t>
  </si>
  <si>
    <t>AB19-00104</t>
  </si>
  <si>
    <t>AB19-00105</t>
  </si>
  <si>
    <t>AB19-00106</t>
  </si>
  <si>
    <t>AB19-00107</t>
  </si>
  <si>
    <t>AB19-00108</t>
  </si>
  <si>
    <t>AB19-00109</t>
  </si>
  <si>
    <t>AB19-00110</t>
  </si>
  <si>
    <t>AB19-00111</t>
  </si>
  <si>
    <t>AB19-00112</t>
  </si>
  <si>
    <t>AB19-00113</t>
  </si>
  <si>
    <t>AB19-00114</t>
  </si>
  <si>
    <t>AB19-00115</t>
  </si>
  <si>
    <t>AB19-00116</t>
  </si>
  <si>
    <t>AB19-00117</t>
  </si>
  <si>
    <t>AB19-00118</t>
  </si>
  <si>
    <t>AB19-00119</t>
  </si>
  <si>
    <t>AB19-00120</t>
  </si>
  <si>
    <t>AB19-00121</t>
  </si>
  <si>
    <t>AB19-00122</t>
  </si>
  <si>
    <t>AB19-00123</t>
  </si>
  <si>
    <t>AB19-00124</t>
  </si>
  <si>
    <t>AB19-00125</t>
  </si>
  <si>
    <t>AB19-00126</t>
  </si>
  <si>
    <t>AB19-00127</t>
  </si>
  <si>
    <t>AB19-00128</t>
  </si>
  <si>
    <t>AB19-00129</t>
  </si>
  <si>
    <t>AB19-00130</t>
  </si>
  <si>
    <t>AB19-00131</t>
  </si>
  <si>
    <t>AB19-00132</t>
  </si>
  <si>
    <t>AB19-00133</t>
  </si>
  <si>
    <t>AB19-00134</t>
  </si>
  <si>
    <t>AB19-00135</t>
  </si>
  <si>
    <t>AB19-00136</t>
  </si>
  <si>
    <t>AB19-00137</t>
  </si>
  <si>
    <t>AB19-00138</t>
  </si>
  <si>
    <t>AB19-00139</t>
  </si>
  <si>
    <t>AB19-00140</t>
  </si>
  <si>
    <t>AB19-00141</t>
  </si>
  <si>
    <t>AB19-00142</t>
  </si>
  <si>
    <t>AB19-00143</t>
  </si>
  <si>
    <t>AB19-00144</t>
  </si>
  <si>
    <t>AB19-00145</t>
  </si>
  <si>
    <t>AB19-00146</t>
  </si>
  <si>
    <t>AB19-00147</t>
  </si>
  <si>
    <t>AB19-00148</t>
  </si>
  <si>
    <t>AB19-00149</t>
  </si>
  <si>
    <t>AB19-00150</t>
  </si>
  <si>
    <t>AB19-00151</t>
  </si>
  <si>
    <t>AB19-00152</t>
  </si>
  <si>
    <t>AB19-00153</t>
  </si>
  <si>
    <t>AB19-00154</t>
  </si>
  <si>
    <t>AB19-00155</t>
  </si>
  <si>
    <t>AB19-00156</t>
  </si>
  <si>
    <t>AB19-00157</t>
  </si>
  <si>
    <t>AB19-00158</t>
  </si>
  <si>
    <t>AB19-00159</t>
  </si>
  <si>
    <t>AB19-00160</t>
  </si>
  <si>
    <t>AB19-00161</t>
  </si>
  <si>
    <t>AB19-00162</t>
  </si>
  <si>
    <t>AB19-00163</t>
  </si>
  <si>
    <t>AB19-00164</t>
  </si>
  <si>
    <t>AB19-00165</t>
  </si>
  <si>
    <t>AB19-00166</t>
  </si>
  <si>
    <t>AB19-00167</t>
  </si>
  <si>
    <t>AB19-00168</t>
  </si>
  <si>
    <t>AB19-00169</t>
  </si>
  <si>
    <t>AB19-00170</t>
  </si>
  <si>
    <t>AB19-00171</t>
  </si>
  <si>
    <t>AB19-00172</t>
  </si>
  <si>
    <t>AB19-00173</t>
  </si>
  <si>
    <t>AB19-00174</t>
  </si>
  <si>
    <t>AB19-00175</t>
  </si>
  <si>
    <t>AB19-00176</t>
  </si>
  <si>
    <t>AB19-00177</t>
  </si>
  <si>
    <t>AB19-00178</t>
  </si>
  <si>
    <t>AB19-00179</t>
  </si>
  <si>
    <t>AB19-00180</t>
  </si>
  <si>
    <t>AB19-00181</t>
  </si>
  <si>
    <t>AB19-00182</t>
  </si>
  <si>
    <t>AB19-00183</t>
  </si>
  <si>
    <t>AB19-00184</t>
  </si>
  <si>
    <t>AB19-00185</t>
  </si>
  <si>
    <t>AB19-00186</t>
  </si>
  <si>
    <t>AB19-00187</t>
  </si>
  <si>
    <t>AB19-00188</t>
  </si>
  <si>
    <t>AB19-00189</t>
  </si>
  <si>
    <t>AB19-00190</t>
  </si>
  <si>
    <t>AB19-00191</t>
  </si>
  <si>
    <t>AB19-00192</t>
  </si>
  <si>
    <t>AB19-00193</t>
  </si>
  <si>
    <t>AB19-00194</t>
  </si>
  <si>
    <t>AB19-00195</t>
  </si>
  <si>
    <t>AB19-00196</t>
  </si>
  <si>
    <t>AB19-00197</t>
  </si>
  <si>
    <t>AB19-00198</t>
  </si>
  <si>
    <t>AB19-00199</t>
  </si>
  <si>
    <t>AB19-00200</t>
  </si>
  <si>
    <t>AB19-00201</t>
  </si>
  <si>
    <t>AB19-00202</t>
  </si>
  <si>
    <t>AB19-00203</t>
  </si>
  <si>
    <t>AB19-00204</t>
  </si>
  <si>
    <t>AB19-00205</t>
  </si>
  <si>
    <t>AB19-00206</t>
  </si>
  <si>
    <t>AB19-00207</t>
  </si>
  <si>
    <t>AB19-00208</t>
  </si>
  <si>
    <t>AB19-00209</t>
  </si>
  <si>
    <t>AB19-00210</t>
  </si>
  <si>
    <t>AB19-00211</t>
  </si>
  <si>
    <t>AB19-00212</t>
  </si>
  <si>
    <t>AB19-00213</t>
  </si>
  <si>
    <t>AB19-00214</t>
  </si>
  <si>
    <t>AB19-00215</t>
  </si>
  <si>
    <t>AB19-00216</t>
  </si>
  <si>
    <t>AB19-00217</t>
  </si>
  <si>
    <t>AB19-00218</t>
  </si>
  <si>
    <t>AB19-00219</t>
  </si>
  <si>
    <t>AB19-00220</t>
  </si>
  <si>
    <t>AB19-00221</t>
  </si>
  <si>
    <t>AB19-00222</t>
  </si>
  <si>
    <t>AB19-00223</t>
  </si>
  <si>
    <t>AB19-00224</t>
  </si>
  <si>
    <t>AB19-00225</t>
  </si>
  <si>
    <t>AB19-00226</t>
  </si>
  <si>
    <t>AB19-00227</t>
  </si>
  <si>
    <t>AB19-00228</t>
  </si>
  <si>
    <t>AB19-00229</t>
  </si>
  <si>
    <t>AB19-00230</t>
  </si>
  <si>
    <t>AB19-00231</t>
  </si>
  <si>
    <t>AB19-00232</t>
  </si>
  <si>
    <t>AB19-00233</t>
  </si>
  <si>
    <t>AB19-00234</t>
  </si>
  <si>
    <t>AB19-00235</t>
  </si>
  <si>
    <t>AB19-00236</t>
  </si>
  <si>
    <t>AB19-00237</t>
  </si>
  <si>
    <t>AB19-00238</t>
  </si>
  <si>
    <t>AB19-00239</t>
  </si>
  <si>
    <t>AB19-00240</t>
  </si>
  <si>
    <t>AB19-00241</t>
  </si>
  <si>
    <t>AB19-00242</t>
  </si>
  <si>
    <t>AB19-00243</t>
  </si>
  <si>
    <t>AB19-00244</t>
  </si>
  <si>
    <t>AB19-00245</t>
  </si>
  <si>
    <t>AB19-00246</t>
  </si>
  <si>
    <t>AB19-00247</t>
  </si>
  <si>
    <t>AB19-00248</t>
  </si>
  <si>
    <t>AB19-00249</t>
  </si>
  <si>
    <t>AB19-00250</t>
  </si>
  <si>
    <t>AB19-00251</t>
  </si>
  <si>
    <t>AB19-00252</t>
  </si>
  <si>
    <t>AB19-00253</t>
  </si>
  <si>
    <t>AB19-00254</t>
  </si>
  <si>
    <t>AB19-00255</t>
  </si>
  <si>
    <t>AB19-00256</t>
  </si>
  <si>
    <t>AB19-00257</t>
  </si>
  <si>
    <t>AB19-00258</t>
  </si>
  <si>
    <t>AB19-00259</t>
  </si>
  <si>
    <t>AB19-00260</t>
  </si>
  <si>
    <t>AB19-00261</t>
  </si>
  <si>
    <t>AB19-00262</t>
  </si>
  <si>
    <t>AB19-00263</t>
  </si>
  <si>
    <t>AB19-00264</t>
  </si>
  <si>
    <t>AB19-00265</t>
  </si>
  <si>
    <t>AB19-00266</t>
  </si>
  <si>
    <t>AB19-00267</t>
  </si>
  <si>
    <t>AB19-00268</t>
  </si>
  <si>
    <t>AB19-00269</t>
  </si>
  <si>
    <t>AB19-00270</t>
  </si>
  <si>
    <t>AB19-00271</t>
  </si>
  <si>
    <t>AB19-00272</t>
  </si>
  <si>
    <t>AB19-00273</t>
  </si>
  <si>
    <t>AB19-00274</t>
  </si>
  <si>
    <t>AB19-00275</t>
  </si>
  <si>
    <t>AB19-00276</t>
  </si>
  <si>
    <t>AB19-00277</t>
  </si>
  <si>
    <t>AB19-00278</t>
  </si>
  <si>
    <t>AB19-00279</t>
  </si>
  <si>
    <t>AB19-00280</t>
  </si>
  <si>
    <t>AB19-00281</t>
  </si>
  <si>
    <t>AB19-00282</t>
  </si>
  <si>
    <t>AB19-00283</t>
  </si>
  <si>
    <t>AB19-00284</t>
  </si>
  <si>
    <t>AB19-00285</t>
  </si>
  <si>
    <t>AB19-00286</t>
  </si>
  <si>
    <t>AB19-00287</t>
  </si>
  <si>
    <t>AB19-00288</t>
  </si>
  <si>
    <t>AB19-00289</t>
  </si>
  <si>
    <t>AB19-00290</t>
  </si>
  <si>
    <t>AB19-00291</t>
  </si>
  <si>
    <t>AB19-00292</t>
  </si>
  <si>
    <t>AB19-00293</t>
  </si>
  <si>
    <t>AB19-00294</t>
  </si>
  <si>
    <t>AB19-00295</t>
  </si>
  <si>
    <t>AB19-00296</t>
  </si>
  <si>
    <t>AB19-00297</t>
  </si>
  <si>
    <t>AB19-00298</t>
  </si>
  <si>
    <t>AB19-00299</t>
  </si>
  <si>
    <t>AB19-00300</t>
  </si>
  <si>
    <t>AB19-00301</t>
  </si>
  <si>
    <t>AB19-00302</t>
  </si>
  <si>
    <t>AB19-00303</t>
  </si>
  <si>
    <t>AB19-00304</t>
  </si>
  <si>
    <t>AB19-00305</t>
  </si>
  <si>
    <t>AB19-00306</t>
  </si>
  <si>
    <t>AB19-00307</t>
  </si>
  <si>
    <t>AB19-00308</t>
  </si>
  <si>
    <t>AB19-00309</t>
  </si>
  <si>
    <t>AB19-00310</t>
  </si>
  <si>
    <t>AB19-00311</t>
  </si>
  <si>
    <t>AB19-00312</t>
  </si>
  <si>
    <t>AB19-00313</t>
  </si>
  <si>
    <t>AB19-00314</t>
  </si>
  <si>
    <t>AB19-00315</t>
  </si>
  <si>
    <t>AB19-00316</t>
  </si>
  <si>
    <t>AB19-00317</t>
  </si>
  <si>
    <t>AB19-00318</t>
  </si>
  <si>
    <t>AB19-00319</t>
  </si>
  <si>
    <t>AB19-00320</t>
  </si>
  <si>
    <t>AB19-00321</t>
  </si>
  <si>
    <t>AB19-00322</t>
  </si>
  <si>
    <t>AB19-00323</t>
  </si>
  <si>
    <t>AB19-00324</t>
  </si>
  <si>
    <t>AB19-00325</t>
  </si>
  <si>
    <t>AB19-00326</t>
  </si>
  <si>
    <t>AB19-00327</t>
  </si>
  <si>
    <t>AB19-00328</t>
  </si>
  <si>
    <t>AB19-00329</t>
  </si>
  <si>
    <t>AB19-00330</t>
  </si>
  <si>
    <t>AB19-00331</t>
  </si>
  <si>
    <t>AB19-00332</t>
  </si>
  <si>
    <t>AB19-00333</t>
  </si>
  <si>
    <t>AB19-00334</t>
  </si>
  <si>
    <t>AB19-00335</t>
  </si>
  <si>
    <t>AB19-00336</t>
  </si>
  <si>
    <t>AB19-00337</t>
  </si>
  <si>
    <t>AB19-00338</t>
  </si>
  <si>
    <t>AB19-00339</t>
  </si>
  <si>
    <t>AB19-00340</t>
  </si>
  <si>
    <t>AB19-00341</t>
  </si>
  <si>
    <t>AB19-00342</t>
  </si>
  <si>
    <t>AB19-00343</t>
  </si>
  <si>
    <t>AB19-00344</t>
  </si>
  <si>
    <t>AB19-00345</t>
  </si>
  <si>
    <t>AB19-00346</t>
  </si>
  <si>
    <t>AB19-00347</t>
  </si>
  <si>
    <t>AB19-00348</t>
  </si>
  <si>
    <t>AB19-00349</t>
  </si>
  <si>
    <t>AB19-00350</t>
  </si>
  <si>
    <t>AB19-00351</t>
  </si>
  <si>
    <t>AB19-00352</t>
  </si>
  <si>
    <t>AB19-00353</t>
  </si>
  <si>
    <t>AB19-00354</t>
  </si>
  <si>
    <t>AB19-00355</t>
  </si>
  <si>
    <t>AB19-00356</t>
  </si>
  <si>
    <t>AB19-00357</t>
  </si>
  <si>
    <t>AB19-00358</t>
  </si>
  <si>
    <t>AB19-00359</t>
  </si>
  <si>
    <t>AB19-00360</t>
  </si>
  <si>
    <t>AB19-00361</t>
  </si>
  <si>
    <t>AB19-00362</t>
  </si>
  <si>
    <t>AB19-00363</t>
  </si>
  <si>
    <t>AB19-00364</t>
  </si>
  <si>
    <t>AB19-00365</t>
  </si>
  <si>
    <t>AB19-00366</t>
  </si>
  <si>
    <t>AB19-00367</t>
  </si>
  <si>
    <t>AB19-00368</t>
  </si>
  <si>
    <t>AB19-00369</t>
  </si>
  <si>
    <t>AB19-00370</t>
  </si>
  <si>
    <t>AB19-00371</t>
  </si>
  <si>
    <t>AB19-00372</t>
  </si>
  <si>
    <t>AB19-00373</t>
  </si>
  <si>
    <t>AB19-00374</t>
  </si>
  <si>
    <t>AB19-00375</t>
  </si>
  <si>
    <t>AB19-00376</t>
  </si>
  <si>
    <t>AB19-00377</t>
  </si>
  <si>
    <t>AB19-00378</t>
  </si>
  <si>
    <t>AB19-00379</t>
  </si>
  <si>
    <t>AB19-00380</t>
  </si>
  <si>
    <t>AB19-00381</t>
  </si>
  <si>
    <t>AB19-00382</t>
  </si>
  <si>
    <t>AB19-00383</t>
  </si>
  <si>
    <t>AB19-00384</t>
  </si>
  <si>
    <t>AB19-00385</t>
  </si>
  <si>
    <t>AB19-00386</t>
  </si>
  <si>
    <t>AB19-00387</t>
  </si>
  <si>
    <t>AB19-00388</t>
  </si>
  <si>
    <t>AB19-00389</t>
  </si>
  <si>
    <t>AB19-00390</t>
  </si>
  <si>
    <t>AB19-00391</t>
  </si>
  <si>
    <t>AB19-00392</t>
  </si>
  <si>
    <t>AB19-00393</t>
  </si>
  <si>
    <t>AB19-00394</t>
  </si>
  <si>
    <t>AB19-00395</t>
  </si>
  <si>
    <t>AB19-00396</t>
  </si>
  <si>
    <t>AB19-00397</t>
  </si>
  <si>
    <t>AB19-00398</t>
  </si>
  <si>
    <t>AB19-00399</t>
  </si>
  <si>
    <t>AB19-00400</t>
  </si>
  <si>
    <t>AB19-00401</t>
  </si>
  <si>
    <t>AB19-00402</t>
  </si>
  <si>
    <t>AB19-00403</t>
  </si>
  <si>
    <t>AB19-00404</t>
  </si>
  <si>
    <t>AB19-00405</t>
  </si>
  <si>
    <t>AB19-00406</t>
  </si>
  <si>
    <t>AB19-00407</t>
  </si>
  <si>
    <t>AB19-00408</t>
  </si>
  <si>
    <t>AB19-00409</t>
  </si>
  <si>
    <t>AB19-00410</t>
  </si>
  <si>
    <t>AB19-00411</t>
  </si>
  <si>
    <t>AB19-00412</t>
  </si>
  <si>
    <t>AB19-00413</t>
  </si>
  <si>
    <t>AB19-00414</t>
  </si>
  <si>
    <t>AB19-00415</t>
  </si>
  <si>
    <t>AB19-00416</t>
  </si>
  <si>
    <t>AB19-00417</t>
  </si>
  <si>
    <t>AB19-00418</t>
  </si>
  <si>
    <t>AB19-00419</t>
  </si>
  <si>
    <t>AB19-00420</t>
  </si>
  <si>
    <t>AB19-00421</t>
  </si>
  <si>
    <t>AB19-00422</t>
  </si>
  <si>
    <t>AB19-00423</t>
  </si>
  <si>
    <t>AB19-00424</t>
  </si>
  <si>
    <t>AB19-00425</t>
  </si>
  <si>
    <t>AB19-00426</t>
  </si>
  <si>
    <t>AB19-00427</t>
  </si>
  <si>
    <t>AB19-00428</t>
  </si>
  <si>
    <t>AB19-00429</t>
  </si>
  <si>
    <t>AB19-00430</t>
  </si>
  <si>
    <t>AB19-00431</t>
  </si>
  <si>
    <t>AB19-00432</t>
  </si>
  <si>
    <t>AB19-00433</t>
  </si>
  <si>
    <t>AB19-00434</t>
  </si>
  <si>
    <t>AB19-00435</t>
  </si>
  <si>
    <t>AB19-00436</t>
  </si>
  <si>
    <t>AB19-00437</t>
  </si>
  <si>
    <t>AB19-00438</t>
  </si>
  <si>
    <t>AB19-00439</t>
  </si>
  <si>
    <t>AB19-00440</t>
  </si>
  <si>
    <t>AB19-00441</t>
  </si>
  <si>
    <t>AB19-00442</t>
  </si>
  <si>
    <t>AB19-00443</t>
  </si>
  <si>
    <t>AB19-00444</t>
  </si>
  <si>
    <t>AB19-00445</t>
  </si>
  <si>
    <t>AB19-00446</t>
  </si>
  <si>
    <t>AB19-00447</t>
  </si>
  <si>
    <t>AB19-00448</t>
  </si>
  <si>
    <t>AB19-00449</t>
  </si>
  <si>
    <t>AB19-00450</t>
  </si>
  <si>
    <t>AB19-00451</t>
  </si>
  <si>
    <t>AB19-00452</t>
  </si>
  <si>
    <t>AB19-00453</t>
  </si>
  <si>
    <t>AB19-00454</t>
  </si>
  <si>
    <t>AB19-00455</t>
  </si>
  <si>
    <t>AB19-00456</t>
  </si>
  <si>
    <t>AB19-00457</t>
  </si>
  <si>
    <t>AB19-00458</t>
  </si>
  <si>
    <t>AB19-00459</t>
  </si>
  <si>
    <t>AB19-00460</t>
  </si>
  <si>
    <t>AB19-00461</t>
  </si>
  <si>
    <t>AB19-00462</t>
  </si>
  <si>
    <t>AB19-00463</t>
  </si>
  <si>
    <t>AB19-00464</t>
  </si>
  <si>
    <t>AB19-00465</t>
  </si>
  <si>
    <t>AB19-00466</t>
  </si>
  <si>
    <t>AB19-00467</t>
  </si>
  <si>
    <t>AB19-00468</t>
  </si>
  <si>
    <t>AB19-00469</t>
  </si>
  <si>
    <t>AB19-00470</t>
  </si>
  <si>
    <t>AB19-00471</t>
  </si>
  <si>
    <t>AB19-00472</t>
  </si>
  <si>
    <t>AB19-00473</t>
  </si>
  <si>
    <t>AB19-00474</t>
  </si>
  <si>
    <t>AB19-00475</t>
  </si>
  <si>
    <t>AB19-00476</t>
  </si>
  <si>
    <t>AB19-00477</t>
  </si>
  <si>
    <t>AB19-00478</t>
  </si>
  <si>
    <t>AB19-00479</t>
  </si>
  <si>
    <t>AB19-00480</t>
  </si>
  <si>
    <t>AB19-00481</t>
  </si>
  <si>
    <t>AB19-00482</t>
  </si>
  <si>
    <t>AB19-00483</t>
  </si>
  <si>
    <t>AB19-00484</t>
  </si>
  <si>
    <t>AB19-00485</t>
  </si>
  <si>
    <t>AB19-00486</t>
  </si>
  <si>
    <t>AB19-00487</t>
  </si>
  <si>
    <t>AB19-00488</t>
  </si>
  <si>
    <t>AB19-00489</t>
  </si>
  <si>
    <t>AB19-00490</t>
  </si>
  <si>
    <t>AB19-00491</t>
  </si>
  <si>
    <t>AB19-00492</t>
  </si>
  <si>
    <t>AB19-00493</t>
  </si>
  <si>
    <t>AB19-00494</t>
  </si>
  <si>
    <t>AB19-00495</t>
  </si>
  <si>
    <t>AB19-00496</t>
  </si>
  <si>
    <t>AB19-00497</t>
  </si>
  <si>
    <t>AB19-00498</t>
  </si>
  <si>
    <t>AB19-00499</t>
  </si>
  <si>
    <t>AB19-00500</t>
  </si>
  <si>
    <t>AB19-00501</t>
  </si>
  <si>
    <t>AB19-00502</t>
  </si>
  <si>
    <t>AB19-00503</t>
  </si>
  <si>
    <t>AB19-00504</t>
  </si>
  <si>
    <t>AB19-00505</t>
  </si>
  <si>
    <t>AB19-00506</t>
  </si>
  <si>
    <t>AB19-00507</t>
  </si>
  <si>
    <t>AB19-00508</t>
  </si>
  <si>
    <t>AB19-00509</t>
  </si>
  <si>
    <t>AB19-00510</t>
  </si>
  <si>
    <t>AB19-00511</t>
  </si>
  <si>
    <t>AB19-00512</t>
  </si>
  <si>
    <t>AB19-00513</t>
  </si>
  <si>
    <t>AB19-00514</t>
  </si>
  <si>
    <t>AB19-00515</t>
  </si>
  <si>
    <t>AB19-00516</t>
  </si>
  <si>
    <t>AB19-00517</t>
  </si>
  <si>
    <t>AB19-00518</t>
  </si>
  <si>
    <t>AB19-00519</t>
  </si>
  <si>
    <t>AB19-00520</t>
  </si>
  <si>
    <t>AB19-00521</t>
  </si>
  <si>
    <t>AB19-00522</t>
  </si>
  <si>
    <t>AB19-00523</t>
  </si>
  <si>
    <t>AB19-00524</t>
  </si>
  <si>
    <t>AB19-00525</t>
  </si>
  <si>
    <t>AB19-00526</t>
  </si>
  <si>
    <t>AB19-00527</t>
  </si>
  <si>
    <t>AB19-00528</t>
  </si>
  <si>
    <t>AB19-00529</t>
  </si>
  <si>
    <t>AB19-00530</t>
  </si>
  <si>
    <t>AB19-00531</t>
  </si>
  <si>
    <t>AB19-00532</t>
  </si>
  <si>
    <t>AB19-00533</t>
  </si>
  <si>
    <t>AB19-00534</t>
  </si>
  <si>
    <t>AB19-00535</t>
  </si>
  <si>
    <t>AB19-00536</t>
  </si>
  <si>
    <t>AB19-00537</t>
  </si>
  <si>
    <t>AB19-00538</t>
  </si>
  <si>
    <t>AB19-00539</t>
  </si>
  <si>
    <t>AB19-00540</t>
  </si>
  <si>
    <t>AB19-00541</t>
  </si>
  <si>
    <t>AB19-00542</t>
  </si>
  <si>
    <t>AB19-00543</t>
  </si>
  <si>
    <t>AB19-00544</t>
  </si>
  <si>
    <t>AB19-00545</t>
  </si>
  <si>
    <t>AB19-00546</t>
  </si>
  <si>
    <t>AB19-00547</t>
  </si>
  <si>
    <t>AB19-00548</t>
  </si>
  <si>
    <t>AB19-00549</t>
  </si>
  <si>
    <t>AB19-00550</t>
  </si>
  <si>
    <t>AB19-00551</t>
  </si>
  <si>
    <t>AB19-00552</t>
  </si>
  <si>
    <t>AB19-00553</t>
  </si>
  <si>
    <t>AB19-00554</t>
  </si>
  <si>
    <t>AB19-00555</t>
  </si>
  <si>
    <t>AB19-00556</t>
  </si>
  <si>
    <t>AB19-00557</t>
  </si>
  <si>
    <t>AB19-00558</t>
  </si>
  <si>
    <t>AB19-00559</t>
  </si>
  <si>
    <t>AB19-00560</t>
  </si>
  <si>
    <t>AB19-00561</t>
  </si>
  <si>
    <t>AB19-00562</t>
  </si>
  <si>
    <t>AB19-00563</t>
  </si>
  <si>
    <t>AB19-00564</t>
  </si>
  <si>
    <t>AB19-00565</t>
  </si>
  <si>
    <t>AB19-00566</t>
  </si>
  <si>
    <t>AB19-00567</t>
  </si>
  <si>
    <t>AB19-00568</t>
  </si>
  <si>
    <t>AB19-00569</t>
  </si>
  <si>
    <t>AB19-00570</t>
  </si>
  <si>
    <t>AB19-00571</t>
  </si>
  <si>
    <t>AB19-00572</t>
  </si>
  <si>
    <t>AB19-00573</t>
  </si>
  <si>
    <t>AB19-00574</t>
  </si>
  <si>
    <t>AB19-00575</t>
  </si>
  <si>
    <t>AB19-00576</t>
  </si>
  <si>
    <t>AB19-00577</t>
  </si>
  <si>
    <t>AB19-00578</t>
  </si>
  <si>
    <t>AB19-00579</t>
  </si>
  <si>
    <t>AB19-00580</t>
  </si>
  <si>
    <t>AB19-00581</t>
  </si>
  <si>
    <t>AB19-00582</t>
  </si>
  <si>
    <t>AB19-00583</t>
  </si>
  <si>
    <t>AB19-00584</t>
  </si>
  <si>
    <t>AB19-00585</t>
  </si>
  <si>
    <t>AB19-00586</t>
  </si>
  <si>
    <t>AB19-00587</t>
  </si>
  <si>
    <t>AB19-00588</t>
  </si>
  <si>
    <t>AB19-00589</t>
  </si>
  <si>
    <t>AB19-00590</t>
  </si>
  <si>
    <t>AB19-00591</t>
  </si>
  <si>
    <t>AB19-00592</t>
  </si>
  <si>
    <t>AB19-00593</t>
  </si>
  <si>
    <t>AB19-00594</t>
  </si>
  <si>
    <t>AB19-00595</t>
  </si>
  <si>
    <t>AB19-00596</t>
  </si>
  <si>
    <t>AB19-00597</t>
  </si>
  <si>
    <t>AB19-00598</t>
  </si>
  <si>
    <t>AB19-00599</t>
  </si>
  <si>
    <t>AB19-00600</t>
  </si>
  <si>
    <t>AB19-00601</t>
  </si>
  <si>
    <t>AB19-00602</t>
  </si>
  <si>
    <t>AB19-00603</t>
  </si>
  <si>
    <t>AB19-00604</t>
  </si>
  <si>
    <t>AB19-00605</t>
  </si>
  <si>
    <t>AB19-00606</t>
  </si>
  <si>
    <t>AB19-00607</t>
  </si>
  <si>
    <t>AB19-00608</t>
  </si>
  <si>
    <t>AB19-00609</t>
  </si>
  <si>
    <t>AB19-00610</t>
  </si>
  <si>
    <t>AB19-00611</t>
  </si>
  <si>
    <t>AB19-00612</t>
  </si>
  <si>
    <t>AB19-00613</t>
  </si>
  <si>
    <t>AB19-00614</t>
  </si>
  <si>
    <t>AB19-00615</t>
  </si>
  <si>
    <t>AB19-00616</t>
  </si>
  <si>
    <t>AB19-00617</t>
  </si>
  <si>
    <t>AB19-00618</t>
  </si>
  <si>
    <t>AB19-00619</t>
  </si>
  <si>
    <t>AB19-00620</t>
  </si>
  <si>
    <t>AB19-00621</t>
  </si>
  <si>
    <t>AB19-00622</t>
  </si>
  <si>
    <t>AB19-00623</t>
  </si>
  <si>
    <t>AB19-00624</t>
  </si>
  <si>
    <t>AB19-00625</t>
  </si>
  <si>
    <t>AB19-00626</t>
  </si>
  <si>
    <t>AB19-00627</t>
  </si>
  <si>
    <t>AB19-00628</t>
  </si>
  <si>
    <t>AB19-00629</t>
  </si>
  <si>
    <t>AB19-00630</t>
  </si>
  <si>
    <t>AB19-00631</t>
  </si>
  <si>
    <t>AB19-00632</t>
  </si>
  <si>
    <t>AB19-00633</t>
  </si>
  <si>
    <t>AB19-00634</t>
  </si>
  <si>
    <t>AB19-00635</t>
  </si>
  <si>
    <t>AB19-00636</t>
  </si>
  <si>
    <t>AB19-00637</t>
  </si>
  <si>
    <t>AB19-00638</t>
  </si>
  <si>
    <t>AB19-00639</t>
  </si>
  <si>
    <t>AB19-00640</t>
  </si>
  <si>
    <t>AB19-00641</t>
  </si>
  <si>
    <t>AB19-00642</t>
  </si>
  <si>
    <t>AB19-00643</t>
  </si>
  <si>
    <t>AB19-00644</t>
  </si>
  <si>
    <t>AB19-00645</t>
  </si>
  <si>
    <t>AB19-00646</t>
  </si>
  <si>
    <t>AB19-00647</t>
  </si>
  <si>
    <t>AB19-00648</t>
  </si>
  <si>
    <t>AB19-00649</t>
  </si>
  <si>
    <t>AB19-00650</t>
  </si>
  <si>
    <t>AB19-00651</t>
  </si>
  <si>
    <t>AB19-00652</t>
  </si>
  <si>
    <t>AB19-00653</t>
  </si>
  <si>
    <t>AB19-00654</t>
  </si>
  <si>
    <t>AB19-00655</t>
  </si>
  <si>
    <t>AB19-00656</t>
  </si>
  <si>
    <t>AB19-00657</t>
  </si>
  <si>
    <t>AB19-00658</t>
  </si>
  <si>
    <t>AB19-00659</t>
  </si>
  <si>
    <t>AB19-00660</t>
  </si>
  <si>
    <t>AB19-00661</t>
  </si>
  <si>
    <t>AB19-00662</t>
  </si>
  <si>
    <t>AB19-00663</t>
  </si>
  <si>
    <t>AB19-00664</t>
  </si>
  <si>
    <t>AB19-00665</t>
  </si>
  <si>
    <t>AB19-00666</t>
  </si>
  <si>
    <t>AB19-00667</t>
  </si>
  <si>
    <t>AB19-00668</t>
  </si>
  <si>
    <t>AB19-00669</t>
  </si>
  <si>
    <t>AB19-00670</t>
  </si>
  <si>
    <t>AB19-00671</t>
  </si>
  <si>
    <t>AB19-00672</t>
  </si>
  <si>
    <t>AB19-00673</t>
  </si>
  <si>
    <t>AB19-00674</t>
  </si>
  <si>
    <t>AB19-00675</t>
  </si>
  <si>
    <t>AB19-00676</t>
  </si>
  <si>
    <t>AB19-00677</t>
  </si>
  <si>
    <t>AB19-00678</t>
  </si>
  <si>
    <t>AB19-00679</t>
  </si>
  <si>
    <t>AB19-00680</t>
  </si>
  <si>
    <t>AB19-00681</t>
  </si>
  <si>
    <t>AB19-00682</t>
  </si>
  <si>
    <t>AB19-00683</t>
  </si>
  <si>
    <t>AB19-00684</t>
  </si>
  <si>
    <t>AB19-00685</t>
  </si>
  <si>
    <t>AB19-00686</t>
  </si>
  <si>
    <t>AB19-00687</t>
  </si>
  <si>
    <t>AB19-00688</t>
  </si>
  <si>
    <t>AB19-00689</t>
  </si>
  <si>
    <t>AB19-00690</t>
  </si>
  <si>
    <t>AB19-00691</t>
  </si>
  <si>
    <t>AB19-00692</t>
  </si>
  <si>
    <t>AB19-00693</t>
  </si>
  <si>
    <t>AB19-00694</t>
  </si>
  <si>
    <t>AB19-00695</t>
  </si>
  <si>
    <t>AB19-00696</t>
  </si>
  <si>
    <t>AB19-00697</t>
  </si>
  <si>
    <t>AB19-00698</t>
  </si>
  <si>
    <t>AB19-00699</t>
  </si>
  <si>
    <t>AB19-00700</t>
  </si>
  <si>
    <t>AB19-00701</t>
  </si>
  <si>
    <t>AB19-00702</t>
  </si>
  <si>
    <t>AB19-00703</t>
  </si>
  <si>
    <t>AB19-00704</t>
  </si>
  <si>
    <t>AB19-00705</t>
  </si>
  <si>
    <t>AB19-00706</t>
  </si>
  <si>
    <t>AB19-00707</t>
  </si>
  <si>
    <t>AB19-00708</t>
  </si>
  <si>
    <t>AB19-00709</t>
  </si>
  <si>
    <t>AB19-00710</t>
  </si>
  <si>
    <t>AB19-00711</t>
  </si>
  <si>
    <t>AB19-00712</t>
  </si>
  <si>
    <t>AB19-00713</t>
  </si>
  <si>
    <t>AB19-00714</t>
  </si>
  <si>
    <t>AB19-00715</t>
  </si>
  <si>
    <t>AB19-00716</t>
  </si>
  <si>
    <t>AB19-00717</t>
  </si>
  <si>
    <t>AB19-00718</t>
  </si>
  <si>
    <t>AB19-00719</t>
  </si>
  <si>
    <t>AB19-00720</t>
  </si>
  <si>
    <t>AB19-00721</t>
  </si>
  <si>
    <t>AB19-00722</t>
  </si>
  <si>
    <t>AB19-00723</t>
  </si>
  <si>
    <t>AB19-00724</t>
  </si>
  <si>
    <t>AB19-00725</t>
  </si>
  <si>
    <t>AB19-00726</t>
  </si>
  <si>
    <t>AB19-00727</t>
  </si>
  <si>
    <t>AB19-00728</t>
  </si>
  <si>
    <t>AB19-00729</t>
  </si>
  <si>
    <t>AB19-00730</t>
  </si>
  <si>
    <t>AB19-00731</t>
  </si>
  <si>
    <t>AB19-00732</t>
  </si>
  <si>
    <t>AB19-00733</t>
  </si>
  <si>
    <t>AB19-00734</t>
  </si>
  <si>
    <t>AB19-00735</t>
  </si>
  <si>
    <t>AB19-00736</t>
  </si>
  <si>
    <t>AB19-00737</t>
  </si>
  <si>
    <t>AB19-00738</t>
  </si>
  <si>
    <t>AB19-00739</t>
  </si>
  <si>
    <t>AB19-00740</t>
  </si>
  <si>
    <t>AB19-00741</t>
  </si>
  <si>
    <t>AB19-00742</t>
  </si>
  <si>
    <t>AB19-00743</t>
  </si>
  <si>
    <t>AB19-00744</t>
  </si>
  <si>
    <t>AB19-00745</t>
  </si>
  <si>
    <t>AB19-00746</t>
  </si>
  <si>
    <t>AB19-00747</t>
  </si>
  <si>
    <t>AB19-00748</t>
  </si>
  <si>
    <t>AB19-00749</t>
  </si>
  <si>
    <t>AB19-00750</t>
  </si>
  <si>
    <t>AB19-00751</t>
  </si>
  <si>
    <t>AB19-00752</t>
  </si>
  <si>
    <t>AB19-00753</t>
  </si>
  <si>
    <t>AB19-00754</t>
  </si>
  <si>
    <t>AB19-00755</t>
  </si>
  <si>
    <t>AB19-00756</t>
  </si>
  <si>
    <t>AB19-00757</t>
  </si>
  <si>
    <t>AB19-00758</t>
  </si>
  <si>
    <t>AB19-00759</t>
  </si>
  <si>
    <t>AB19-00760</t>
  </si>
  <si>
    <t>AB19-00761</t>
  </si>
  <si>
    <t>AB19-00762</t>
  </si>
  <si>
    <t>AB19-00763</t>
  </si>
  <si>
    <t>AB19-00764</t>
  </si>
  <si>
    <t>AB19-00765</t>
  </si>
  <si>
    <t>AB19-00766</t>
  </si>
  <si>
    <t>AB19-00767</t>
  </si>
  <si>
    <t>AB19-00768</t>
  </si>
  <si>
    <t>AB19-00769</t>
  </si>
  <si>
    <t>AB19-00770</t>
  </si>
  <si>
    <t>AB19-00771</t>
  </si>
  <si>
    <t>AB19-00772</t>
  </si>
  <si>
    <t>AB19-00773</t>
  </si>
  <si>
    <t>AB19-00774</t>
  </si>
  <si>
    <t>AB19-00775</t>
  </si>
  <si>
    <t>AB19-00776</t>
  </si>
  <si>
    <t>AB19-00777</t>
  </si>
  <si>
    <t>AB19-00778</t>
  </si>
  <si>
    <t>AB19-00779</t>
  </si>
  <si>
    <t>AB19-00780</t>
  </si>
  <si>
    <t>AB19-00781</t>
  </si>
  <si>
    <t>AB19-00782</t>
  </si>
  <si>
    <t>AB19-00783</t>
  </si>
  <si>
    <t>AB19-00784</t>
  </si>
  <si>
    <t>AB19-00785</t>
  </si>
  <si>
    <t>AB19-00786</t>
  </si>
  <si>
    <t>AB19-00787</t>
  </si>
  <si>
    <t>AB19-00788</t>
  </si>
  <si>
    <t>AB19-00789</t>
  </si>
  <si>
    <t>AB19-00790</t>
  </si>
  <si>
    <t>AB19-00791</t>
  </si>
  <si>
    <t>AB19-00792</t>
  </si>
  <si>
    <t>AB19-00793</t>
  </si>
  <si>
    <t>AB19-00794</t>
  </si>
  <si>
    <t>AB19-00795</t>
  </si>
  <si>
    <t>AB19-00796</t>
  </si>
  <si>
    <t>AB19-00797</t>
  </si>
  <si>
    <t>AB19-00798</t>
  </si>
  <si>
    <t>AB19-00799</t>
  </si>
  <si>
    <t>AB19-00800</t>
  </si>
  <si>
    <t>AB19-00801</t>
  </si>
  <si>
    <t>AB19-00802</t>
  </si>
  <si>
    <t>AB19-00803</t>
  </si>
  <si>
    <t>AB19-00804</t>
  </si>
  <si>
    <t>AB19-00805</t>
  </si>
  <si>
    <t>AB19-00806</t>
  </si>
  <si>
    <t>AB19-00807</t>
  </si>
  <si>
    <t>AB19-00808</t>
  </si>
  <si>
    <t>AB19-00809</t>
  </si>
  <si>
    <t>AB19-00810</t>
  </si>
  <si>
    <t>AB19-00811</t>
  </si>
  <si>
    <t>AB19-00812</t>
  </si>
  <si>
    <t>AB19-00813</t>
  </si>
  <si>
    <t>AB19-00814</t>
  </si>
  <si>
    <t>AB19-00815</t>
  </si>
  <si>
    <t>AB19-00816</t>
  </si>
  <si>
    <t>AB19-00817</t>
  </si>
  <si>
    <t>AB19-00818</t>
  </si>
  <si>
    <t>AB19-00819</t>
  </si>
  <si>
    <t>AB19-00820</t>
  </si>
  <si>
    <t>AB19-00821</t>
  </si>
  <si>
    <t>AB19-00822</t>
  </si>
  <si>
    <t>AB19-00823</t>
  </si>
  <si>
    <t>AB19-00824</t>
  </si>
  <si>
    <t>AB19-00825</t>
  </si>
  <si>
    <t>AB19-00826</t>
  </si>
  <si>
    <t>AB19-00827</t>
  </si>
  <si>
    <t>AB19-00828</t>
  </si>
  <si>
    <t>AB19-00829</t>
  </si>
  <si>
    <t>AB19-00830</t>
  </si>
  <si>
    <t>AB19-00831</t>
  </si>
  <si>
    <t>AB19-00832</t>
  </si>
  <si>
    <t>AB19-00833</t>
  </si>
  <si>
    <t>AB19-00834</t>
  </si>
  <si>
    <t>AB19-00835</t>
  </si>
  <si>
    <t>AB19-00836</t>
  </si>
  <si>
    <t>AB19-00837</t>
  </si>
  <si>
    <t>AB19-00838</t>
  </si>
  <si>
    <t>AB19-00839</t>
  </si>
  <si>
    <t>AB19-00840</t>
  </si>
  <si>
    <t>AB19-00841</t>
  </si>
  <si>
    <t>AB19-00842</t>
  </si>
  <si>
    <t>AB19-00843</t>
  </si>
  <si>
    <t>AB19-00844</t>
  </si>
  <si>
    <t>AB19-00845</t>
  </si>
  <si>
    <t>AB19-00846</t>
  </si>
  <si>
    <t>AB19-00847</t>
  </si>
  <si>
    <t>AB19-00848</t>
  </si>
  <si>
    <t>AB19-00849</t>
  </si>
  <si>
    <t>AB19-00850</t>
  </si>
  <si>
    <t>AB19-00851</t>
  </si>
  <si>
    <t>AB19-00852</t>
  </si>
  <si>
    <t>AB19-00853</t>
  </si>
  <si>
    <t>AB19-00854</t>
  </si>
  <si>
    <t>AB19-00855</t>
  </si>
  <si>
    <t>AB19-00856</t>
  </si>
  <si>
    <t>AB19-00857</t>
  </si>
  <si>
    <t>AB19-00858</t>
  </si>
  <si>
    <t>AB19-00859</t>
  </si>
  <si>
    <t>AB19-00860</t>
  </si>
  <si>
    <t>AB19-00861</t>
  </si>
  <si>
    <t>AB19-00862</t>
  </si>
  <si>
    <t>AB19-00863</t>
  </si>
  <si>
    <t>AB19-00864</t>
  </si>
  <si>
    <t>AB19-00865</t>
  </si>
  <si>
    <t>AB19-00866</t>
  </si>
  <si>
    <t>AB19-00867</t>
  </si>
  <si>
    <t>AB19-00868</t>
  </si>
  <si>
    <t>AB19-00869</t>
  </si>
  <si>
    <t>AB19-00870</t>
  </si>
  <si>
    <t>AB19-00871</t>
  </si>
  <si>
    <t>AB19-00872</t>
  </si>
  <si>
    <t>AB19-00873</t>
  </si>
  <si>
    <t>AB19-00874</t>
  </si>
  <si>
    <t>AB19-00875</t>
  </si>
  <si>
    <t>AB19-00876</t>
  </si>
  <si>
    <t>AB19-00877</t>
  </si>
  <si>
    <t>AB19-00878</t>
  </si>
  <si>
    <t>AB19-00879</t>
  </si>
  <si>
    <t>AB19-00880</t>
  </si>
  <si>
    <t>AB19-00881</t>
  </si>
  <si>
    <t>AB19-00882</t>
  </si>
  <si>
    <t>AB19-00883</t>
  </si>
  <si>
    <t>AB19-00884</t>
  </si>
  <si>
    <t>AB19-00885</t>
  </si>
  <si>
    <t>AB19-00886</t>
  </si>
  <si>
    <t>AB19-00887</t>
  </si>
  <si>
    <t>AB19-00888</t>
  </si>
  <si>
    <t>AB19-00889</t>
  </si>
  <si>
    <t>AB19-00890</t>
  </si>
  <si>
    <t>AB19-00891</t>
  </si>
  <si>
    <t>AB19-00892</t>
  </si>
  <si>
    <t>AB19-00893</t>
  </si>
  <si>
    <t>AB19-00894</t>
  </si>
  <si>
    <t>AB19-00895</t>
  </si>
  <si>
    <t>AB19-00896</t>
  </si>
  <si>
    <t>AB19-00897</t>
  </si>
  <si>
    <t>AB19-00898</t>
  </si>
  <si>
    <t>AB19-00899</t>
  </si>
  <si>
    <t>AB19-00900</t>
  </si>
  <si>
    <t>AB19-00901</t>
  </si>
  <si>
    <t>AB19-00902</t>
  </si>
  <si>
    <t>AB19-00903</t>
  </si>
  <si>
    <t>AB19-00904</t>
  </si>
  <si>
    <t>AB19-00905</t>
  </si>
  <si>
    <t>AB19-00906</t>
  </si>
  <si>
    <t>AB19-00907</t>
  </si>
  <si>
    <t>AB19-00908</t>
  </si>
  <si>
    <t>AB19-00909</t>
  </si>
  <si>
    <t>AB19-00910</t>
  </si>
  <si>
    <t>AB19-00911</t>
  </si>
  <si>
    <t>AB19-00912</t>
  </si>
  <si>
    <t>AB19-00913</t>
  </si>
  <si>
    <t>AB19-00914</t>
  </si>
  <si>
    <t>AB19-00915</t>
  </si>
  <si>
    <t>AB19-00916</t>
  </si>
  <si>
    <t>AB19-00917</t>
  </si>
  <si>
    <t>AB19-00918</t>
  </si>
  <si>
    <t>AB19-00919</t>
  </si>
  <si>
    <t>AB19-00920</t>
  </si>
  <si>
    <t>AB19-00921</t>
  </si>
  <si>
    <t>AB19-00922</t>
  </si>
  <si>
    <t>AB19-00923</t>
  </si>
  <si>
    <t>AB19-00924</t>
  </si>
  <si>
    <t>AB19-00925</t>
  </si>
  <si>
    <t>AB19-00926</t>
  </si>
  <si>
    <t>AB19-00927</t>
  </si>
  <si>
    <t>AB19-00928</t>
  </si>
  <si>
    <t>AB19-00929</t>
  </si>
  <si>
    <t>AB19-00930</t>
  </si>
  <si>
    <t>AB19-00931</t>
  </si>
  <si>
    <t>AB19-00932</t>
  </si>
  <si>
    <t>AB19-00933</t>
  </si>
  <si>
    <t>AB19-00934</t>
  </si>
  <si>
    <t>AB19-00935</t>
  </si>
  <si>
    <t>AB19-00936</t>
  </si>
  <si>
    <t>AB19-00937</t>
  </si>
  <si>
    <t>AB19-00938</t>
  </si>
  <si>
    <t>AB19-00939</t>
  </si>
  <si>
    <t>AB19-00940</t>
  </si>
  <si>
    <t>AB19-00941</t>
  </si>
  <si>
    <t>AB19-00942</t>
  </si>
  <si>
    <t>AB19-00943</t>
  </si>
  <si>
    <t>AB19-00944</t>
  </si>
  <si>
    <t>AB19-00945</t>
  </si>
  <si>
    <t>AB19-00946</t>
  </si>
  <si>
    <t>AB19-00947</t>
  </si>
  <si>
    <t>AB19-00948</t>
  </si>
  <si>
    <t>AB19-00949</t>
  </si>
  <si>
    <t>AB19-00950</t>
  </si>
  <si>
    <t>AB19-00951</t>
  </si>
  <si>
    <t>AB19-00952</t>
  </si>
  <si>
    <t>AB19-00953</t>
  </si>
  <si>
    <t>AB19-00954</t>
  </si>
  <si>
    <t>AB19-00955</t>
  </si>
  <si>
    <t>AB19-00956</t>
  </si>
  <si>
    <t>AB19-00957</t>
  </si>
  <si>
    <t>AB19-00958</t>
  </si>
  <si>
    <t>AB19-00959</t>
  </si>
  <si>
    <t>AB19-00960</t>
  </si>
  <si>
    <t>AB19-00961</t>
  </si>
  <si>
    <t>AB19-00962</t>
  </si>
  <si>
    <t>AB19-00963</t>
  </si>
  <si>
    <t>AB19-00964</t>
  </si>
  <si>
    <t>AB19-00965</t>
  </si>
  <si>
    <t>AB19-00966</t>
  </si>
  <si>
    <t>AB19-00967</t>
  </si>
  <si>
    <t>AB19-00968</t>
  </si>
  <si>
    <t>AB19-00969</t>
  </si>
  <si>
    <t>AB19-00970</t>
  </si>
  <si>
    <t>AB19-00971</t>
  </si>
  <si>
    <t>AB19-00972</t>
  </si>
  <si>
    <t>AB19-00973</t>
  </si>
  <si>
    <t>AB19-00974</t>
  </si>
  <si>
    <t>AB19-00975</t>
  </si>
  <si>
    <t>AB19-00976</t>
  </si>
  <si>
    <t>AB19-00977</t>
  </si>
  <si>
    <t>AB19-00978</t>
  </si>
  <si>
    <t>AB19-00979</t>
  </si>
  <si>
    <t>AB19-00980</t>
  </si>
  <si>
    <t>AB19-00981</t>
  </si>
  <si>
    <t>AB19-00982</t>
  </si>
  <si>
    <t>AB19-00983</t>
  </si>
  <si>
    <t>AB19-00984</t>
  </si>
  <si>
    <t>AB19-00985</t>
  </si>
  <si>
    <t>AB19-00986</t>
  </si>
  <si>
    <t>AB19-00987</t>
  </si>
  <si>
    <t>AB19-00988</t>
  </si>
  <si>
    <t>AB19-00989</t>
  </si>
  <si>
    <t>AB19-00990</t>
  </si>
  <si>
    <t>AB19-00991</t>
  </si>
  <si>
    <t>AB19-00992</t>
  </si>
  <si>
    <t>AB19-00993</t>
  </si>
  <si>
    <t>AB19-00994</t>
  </si>
  <si>
    <t>AB19-00995</t>
  </si>
  <si>
    <t>AB19-00996</t>
  </si>
  <si>
    <t>AB19-00997</t>
  </si>
  <si>
    <t>AB19-00998</t>
  </si>
  <si>
    <t>AB19-00999</t>
  </si>
  <si>
    <t>AB19-01000</t>
  </si>
  <si>
    <t>AB19-01001</t>
  </si>
  <si>
    <t>AB19-01002</t>
  </si>
  <si>
    <t>AB19-01003</t>
  </si>
  <si>
    <t>AB19-01004</t>
  </si>
  <si>
    <t>AB19-01005</t>
  </si>
  <si>
    <t>AB19-01006</t>
  </si>
  <si>
    <t>AB19-01007</t>
  </si>
  <si>
    <t>AB19-01008</t>
  </si>
  <si>
    <t>AB19-01009</t>
  </si>
  <si>
    <t>AB19-01010</t>
  </si>
  <si>
    <t>AB19-01011</t>
  </si>
  <si>
    <t>AB19-01012</t>
  </si>
  <si>
    <t>AB19-01013</t>
  </si>
  <si>
    <t>AB19-01014</t>
  </si>
  <si>
    <t>AB19-01015</t>
  </si>
  <si>
    <t>AB19-01016</t>
  </si>
  <si>
    <t>AB19-01017</t>
  </si>
  <si>
    <t>AB19-01018</t>
  </si>
  <si>
    <t>AB19-01019</t>
  </si>
  <si>
    <t>AB19-01020</t>
  </si>
  <si>
    <t>AB19-01021</t>
  </si>
  <si>
    <t>AB19-01022</t>
  </si>
  <si>
    <t>AB19-01023</t>
  </si>
  <si>
    <t>AB19-01024</t>
  </si>
  <si>
    <t>AB19-01025</t>
  </si>
  <si>
    <t>AB19-01026</t>
  </si>
  <si>
    <t>AB19-01027</t>
  </si>
  <si>
    <t>AB19-01028</t>
  </si>
  <si>
    <t>AB19-01029</t>
  </si>
  <si>
    <t>AB19-01030</t>
  </si>
  <si>
    <t>AB19-01031</t>
  </si>
  <si>
    <t>AB19-01032</t>
  </si>
  <si>
    <t>AB19-01033</t>
  </si>
  <si>
    <t>AB19-01034</t>
  </si>
  <si>
    <t>AB19-01035</t>
  </si>
  <si>
    <t>AB19-01036</t>
  </si>
  <si>
    <t>AB19-01037</t>
  </si>
  <si>
    <t>AB19-01038</t>
  </si>
  <si>
    <t>AB19-01039</t>
  </si>
  <si>
    <t>AB19-01040</t>
  </si>
  <si>
    <t>AB19-01041</t>
  </si>
  <si>
    <t>AB19-01042</t>
  </si>
  <si>
    <t>AB19-01043</t>
  </si>
  <si>
    <t>AB19-01044</t>
  </si>
  <si>
    <t>AB19-01045</t>
  </si>
  <si>
    <t>AB19-01046</t>
  </si>
  <si>
    <t>AB19-01047</t>
  </si>
  <si>
    <t>AB19-01048</t>
  </si>
  <si>
    <t>AB19-01049</t>
  </si>
  <si>
    <t>AB19-01050</t>
  </si>
  <si>
    <t>AB19-01051</t>
  </si>
  <si>
    <t>AB19-01052</t>
  </si>
  <si>
    <t>AB19-01053</t>
  </si>
  <si>
    <t>AB19-01054</t>
  </si>
  <si>
    <t>AB19-01055</t>
  </si>
  <si>
    <t>AB19-01056</t>
  </si>
  <si>
    <t>AB19-01057</t>
  </si>
  <si>
    <t>AB19-01058</t>
  </si>
  <si>
    <t>AB19-01059</t>
  </si>
  <si>
    <t>AB19-01060</t>
  </si>
  <si>
    <t>AB19-01061</t>
  </si>
  <si>
    <t>AB19-01062</t>
  </si>
  <si>
    <t>AB19-01063</t>
  </si>
  <si>
    <t>AB19-01064</t>
  </si>
  <si>
    <t>AB19-01065</t>
  </si>
  <si>
    <t>AB19-01066</t>
  </si>
  <si>
    <t>AB19-01067</t>
  </si>
  <si>
    <t>AB19-01068</t>
  </si>
  <si>
    <t>AB19-01069</t>
  </si>
  <si>
    <t>AB19-01070</t>
  </si>
  <si>
    <t>AB19-01071</t>
  </si>
  <si>
    <t>AB19-01072</t>
  </si>
  <si>
    <t>AB19-01073</t>
  </si>
  <si>
    <t>AB19-01074</t>
  </si>
  <si>
    <t>AB19-01075</t>
  </si>
  <si>
    <t>AB19-01076</t>
  </si>
  <si>
    <t>AB19-01077</t>
  </si>
  <si>
    <t>AB19-01078</t>
  </si>
  <si>
    <t>AB19-01079</t>
  </si>
  <si>
    <t>AB19-01080</t>
  </si>
  <si>
    <t>AB19-01081</t>
  </si>
  <si>
    <t>AB19-01082</t>
  </si>
  <si>
    <t>AB19-01083</t>
  </si>
  <si>
    <t>AB19-01084</t>
  </si>
  <si>
    <t>AB19-01085</t>
  </si>
  <si>
    <t>AB19-01086</t>
  </si>
  <si>
    <t>AB19-01087</t>
  </si>
  <si>
    <t>AB19-01088</t>
  </si>
  <si>
    <t>AB19-01089</t>
  </si>
  <si>
    <t>AB19-01090</t>
  </si>
  <si>
    <t>AB19-01091</t>
  </si>
  <si>
    <t>AB19-01092</t>
  </si>
  <si>
    <t>AB19-01093</t>
  </si>
  <si>
    <t>AB19-01094</t>
  </si>
  <si>
    <t>AB19-01095</t>
  </si>
  <si>
    <t>AB19-01096</t>
  </si>
  <si>
    <t>AB19-01097</t>
  </si>
  <si>
    <t>AB19-01098</t>
  </si>
  <si>
    <t>AB19-01099</t>
  </si>
  <si>
    <t>AB19-01100</t>
  </si>
  <si>
    <t>AB19-01101</t>
  </si>
  <si>
    <t>AB19-01102</t>
  </si>
  <si>
    <t>AB19-01103</t>
  </si>
  <si>
    <t>AB19-01104</t>
  </si>
  <si>
    <t>AB19-01105</t>
  </si>
  <si>
    <t>AB19-01106</t>
  </si>
  <si>
    <t>AB19-01107</t>
  </si>
  <si>
    <t>AB19-01108</t>
  </si>
  <si>
    <t>AB19-01109</t>
  </si>
  <si>
    <t>AB19-01110</t>
  </si>
  <si>
    <t>AB19-01111</t>
  </si>
  <si>
    <t>AB19-01112</t>
  </si>
  <si>
    <t>AB19-01113</t>
  </si>
  <si>
    <t>AB19-01114</t>
  </si>
  <si>
    <t>AB19-01115</t>
  </si>
  <si>
    <t>AB19-01116</t>
  </si>
  <si>
    <t>AB19-01117</t>
  </si>
  <si>
    <t>AB19-01118</t>
  </si>
  <si>
    <t>AB19-01119</t>
  </si>
  <si>
    <t>AB19-01120</t>
  </si>
  <si>
    <t>AB19-01121</t>
  </si>
  <si>
    <t>AB19-01122</t>
  </si>
  <si>
    <t>AB19-01123</t>
  </si>
  <si>
    <t>AB19-01124</t>
  </si>
  <si>
    <t>AB19-01125</t>
  </si>
  <si>
    <t>AB19-01126</t>
  </si>
  <si>
    <t>AB19-01127</t>
  </si>
  <si>
    <t>AB19-01128</t>
  </si>
  <si>
    <t>AB19-01129</t>
  </si>
  <si>
    <t>AB19-01130</t>
  </si>
  <si>
    <t>AB19-01131</t>
  </si>
  <si>
    <t>AB19-01132</t>
  </si>
  <si>
    <t>AB19-01133</t>
  </si>
  <si>
    <t>AB19-01134</t>
  </si>
  <si>
    <t>AB19-01135</t>
  </si>
  <si>
    <t>AB19-01136</t>
  </si>
  <si>
    <t>AB19-01137</t>
  </si>
  <si>
    <t>AB19-01138</t>
  </si>
  <si>
    <t>AB19-01139</t>
  </si>
  <si>
    <t>AB19-01140</t>
  </si>
  <si>
    <t>AB19-01141</t>
  </si>
  <si>
    <t>AB19-01142</t>
  </si>
  <si>
    <t>AB19-01143</t>
  </si>
  <si>
    <t>AB19-01144</t>
  </si>
  <si>
    <t>AB19-01145</t>
  </si>
  <si>
    <t>AB19-01146</t>
  </si>
  <si>
    <t>AB19-01147</t>
  </si>
  <si>
    <t>AB19-01148</t>
  </si>
  <si>
    <t>AB19-01149</t>
  </si>
  <si>
    <t>AB19-01150</t>
  </si>
  <si>
    <t>AB19-01151</t>
  </si>
  <si>
    <t>AB19-01152</t>
  </si>
  <si>
    <t>AB19-01153</t>
  </si>
  <si>
    <t>AB19-01154</t>
  </si>
  <si>
    <t>AB19-01155</t>
  </si>
  <si>
    <t>AB19-01156</t>
  </si>
  <si>
    <t>AB19-01157</t>
  </si>
  <si>
    <t>AB19-01158</t>
  </si>
  <si>
    <t>AB19-01159</t>
  </si>
  <si>
    <t>AB19-01160</t>
  </si>
  <si>
    <t>AB19-01161</t>
  </si>
  <si>
    <t>AB19-01162</t>
  </si>
  <si>
    <t>AB19-01163</t>
  </si>
  <si>
    <t>AB19-01164</t>
  </si>
  <si>
    <t>AB19-01165</t>
  </si>
  <si>
    <t>AB19-01166</t>
  </si>
  <si>
    <t>AB19-01167</t>
  </si>
  <si>
    <t>AB19-01168</t>
  </si>
  <si>
    <t>AB19-01169</t>
  </si>
  <si>
    <t>AB19-01170</t>
  </si>
  <si>
    <t>AB19-01171</t>
  </si>
  <si>
    <t>AB19-01172</t>
  </si>
  <si>
    <t>AB19-01173</t>
  </si>
  <si>
    <t>AB19-01174</t>
  </si>
  <si>
    <t>AB19-01175</t>
  </si>
  <si>
    <t>AB19-01176</t>
  </si>
  <si>
    <t>AB19-01177</t>
  </si>
  <si>
    <t>AB19-01178</t>
  </si>
  <si>
    <t>AB19-01179</t>
  </si>
  <si>
    <t>AB19-01180</t>
  </si>
  <si>
    <t>AB19-01181</t>
  </si>
  <si>
    <t>AB19-01182</t>
  </si>
  <si>
    <t>AB19-01183</t>
  </si>
  <si>
    <t>AB19-01184</t>
  </si>
  <si>
    <t>AB19-01185</t>
  </si>
  <si>
    <t>AB19-01186</t>
  </si>
  <si>
    <t>AB19-01187</t>
  </si>
  <si>
    <t>AB19-01188</t>
  </si>
  <si>
    <t>AB19-01189</t>
  </si>
  <si>
    <t>AB19-01190</t>
  </si>
  <si>
    <t>AB19-01191</t>
  </si>
  <si>
    <t>AB19-01192</t>
  </si>
  <si>
    <t>AB19-01193</t>
  </si>
  <si>
    <t>AB19-01194</t>
  </si>
  <si>
    <t>AB19-01195</t>
  </si>
  <si>
    <t>AB19-01196</t>
  </si>
  <si>
    <t>AB19-01197</t>
  </si>
  <si>
    <t>AB19-01198</t>
  </si>
  <si>
    <t>產品類別</t>
  </si>
  <si>
    <t>產品類別編號</t>
    <phoneticPr fontId="2" type="noConversion"/>
  </si>
  <si>
    <t>成本</t>
    <phoneticPr fontId="2" type="noConversion"/>
  </si>
  <si>
    <t>產品名稱</t>
  </si>
  <si>
    <t>單價</t>
  </si>
  <si>
    <t>刊登日</t>
  </si>
  <si>
    <t>編號</t>
    <phoneticPr fontId="2" type="noConversion"/>
  </si>
  <si>
    <t>廠商名稱</t>
    <phoneticPr fontId="2" type="noConversion"/>
  </si>
  <si>
    <t>區域</t>
    <phoneticPr fontId="2" type="noConversion"/>
  </si>
  <si>
    <t>屬性</t>
    <phoneticPr fontId="2" type="noConversion"/>
  </si>
  <si>
    <t>北部</t>
    <phoneticPr fontId="2" type="noConversion"/>
  </si>
  <si>
    <t>小型賣場</t>
  </si>
  <si>
    <t>大型賣場</t>
    <phoneticPr fontId="2" type="noConversion"/>
  </si>
  <si>
    <t>加盟連鎖業者</t>
  </si>
  <si>
    <t>網路商店</t>
  </si>
  <si>
    <t>中部</t>
    <phoneticPr fontId="2" type="noConversion"/>
  </si>
  <si>
    <t>南部</t>
    <phoneticPr fontId="2" type="noConversion"/>
  </si>
  <si>
    <t>訂價</t>
    <phoneticPr fontId="2" type="noConversion"/>
  </si>
  <si>
    <t>交易金額</t>
    <phoneticPr fontId="2" type="noConversion"/>
  </si>
  <si>
    <t>廠商名稱</t>
    <phoneticPr fontId="2" type="noConversion"/>
  </si>
  <si>
    <t>產品名稱</t>
    <phoneticPr fontId="2" type="noConversion"/>
  </si>
  <si>
    <t>廚房家電</t>
    <phoneticPr fontId="2" type="noConversion"/>
  </si>
  <si>
    <t>生活家電</t>
    <phoneticPr fontId="2" type="noConversion"/>
  </si>
  <si>
    <t>美容家電</t>
    <phoneticPr fontId="2" type="noConversion"/>
  </si>
  <si>
    <t>按摩家電</t>
    <phoneticPr fontId="2" type="noConversion"/>
  </si>
  <si>
    <t>空調家電</t>
    <phoneticPr fontId="2" type="noConversion"/>
  </si>
  <si>
    <t>清靜除溼</t>
    <phoneticPr fontId="2" type="noConversion"/>
  </si>
  <si>
    <t>日本原裝變頻六門冰箱</t>
    <phoneticPr fontId="2" type="noConversion"/>
  </si>
  <si>
    <t>渦輪氣旋健康氣炸鍋</t>
    <phoneticPr fontId="2" type="noConversion"/>
  </si>
  <si>
    <t>10人份微電腦電子鍋</t>
    <phoneticPr fontId="2" type="noConversion"/>
  </si>
  <si>
    <t>40吋LED液晶顯示器</t>
    <phoneticPr fontId="2" type="noConversion"/>
  </si>
  <si>
    <t>數位式無線電話-經典白</t>
    <phoneticPr fontId="2" type="noConversion"/>
  </si>
  <si>
    <t>蒸氣電熨斗</t>
    <phoneticPr fontId="2" type="noConversion"/>
  </si>
  <si>
    <t>鉑光防眩檯燈-黑</t>
    <phoneticPr fontId="2" type="noConversion"/>
  </si>
  <si>
    <t>紫漩USB捕蚊燈</t>
    <phoneticPr fontId="2" type="noConversion"/>
  </si>
  <si>
    <t>暖烘免治馬桶座</t>
    <phoneticPr fontId="2" type="noConversion"/>
  </si>
  <si>
    <t xml:space="preserve"> 7-8坪1級變頻冷暖冷氣</t>
    <phoneticPr fontId="2" type="noConversion"/>
  </si>
  <si>
    <t>14吋立扇/電風扇-白</t>
    <phoneticPr fontId="2" type="noConversion"/>
  </si>
  <si>
    <t>14吋立扇/電風扇-黑</t>
    <phoneticPr fontId="2" type="noConversion"/>
  </si>
  <si>
    <t>14吋立扇/電風扇-灰</t>
    <phoneticPr fontId="2" type="noConversion"/>
  </si>
  <si>
    <t>直立擺頭陶瓷電暖器-白</t>
    <phoneticPr fontId="2" type="noConversion"/>
  </si>
  <si>
    <t>直立擺頭陶瓷電暖器-黑</t>
    <phoneticPr fontId="2" type="noConversion"/>
  </si>
  <si>
    <t>直立擺頭陶瓷電暖器-灰</t>
    <phoneticPr fontId="2" type="noConversion"/>
  </si>
  <si>
    <t>羊毛絨電熱毯-附機洗袋</t>
    <phoneticPr fontId="2" type="noConversion"/>
  </si>
  <si>
    <t>暖手寶-粉+白</t>
    <phoneticPr fontId="2" type="noConversion"/>
  </si>
  <si>
    <t>暖手寶-白</t>
    <phoneticPr fontId="2" type="noConversion"/>
  </si>
  <si>
    <t>奈米水離子吹風機-桃紅</t>
    <phoneticPr fontId="2" type="noConversion"/>
  </si>
  <si>
    <t>奈米水離子吹風機-粉金</t>
    <phoneticPr fontId="2" type="noConversion"/>
  </si>
  <si>
    <t>美白電動牙刷-美白刷頭+多動向交叉刷頭</t>
    <phoneticPr fontId="2" type="noConversion"/>
  </si>
  <si>
    <t>水洗三刀頭電動刮鬍刀-灰</t>
    <phoneticPr fontId="2" type="noConversion"/>
  </si>
  <si>
    <t>水洗三刀頭電動刮鬍刀-黑</t>
    <phoneticPr fontId="2" type="noConversion"/>
  </si>
  <si>
    <t>迷你淨顏潔膚儀-送刷頭</t>
    <phoneticPr fontId="2" type="noConversion"/>
  </si>
  <si>
    <t>手持按摩器</t>
    <phoneticPr fontId="2" type="noConversion"/>
  </si>
  <si>
    <t>無線頸肩按摩器</t>
    <phoneticPr fontId="2" type="noConversion"/>
  </si>
  <si>
    <t>溫熱按摩巧揉枕</t>
    <phoneticPr fontId="2" type="noConversion"/>
  </si>
  <si>
    <t>溫熱按摩敲敲枕</t>
    <phoneticPr fontId="2" type="noConversion"/>
  </si>
  <si>
    <t>頸背多功能按摩椅墊</t>
    <phoneticPr fontId="2" type="noConversion"/>
  </si>
  <si>
    <t>愛沙發-時尚灰</t>
    <phoneticPr fontId="2" type="noConversion"/>
  </si>
  <si>
    <t>愛沙發-玫瑰粉</t>
    <phoneticPr fontId="2" type="noConversion"/>
  </si>
  <si>
    <t>空氣清淨機-2-5坪</t>
    <phoneticPr fontId="2" type="noConversion"/>
  </si>
  <si>
    <t>除菌除臭空氣清淨機-14坪</t>
    <phoneticPr fontId="2" type="noConversion"/>
  </si>
  <si>
    <t>空氣清淨機-3-7坪</t>
    <phoneticPr fontId="2" type="noConversion"/>
  </si>
  <si>
    <t xml:space="preserve"> 6L 1級LED面板清淨除濕機</t>
    <phoneticPr fontId="2" type="noConversion"/>
  </si>
  <si>
    <t>11L 1級ECONAVI清淨除濕機</t>
    <phoneticPr fontId="2" type="noConversion"/>
  </si>
  <si>
    <t>多功能烘被機</t>
    <phoneticPr fontId="2" type="noConversion"/>
  </si>
  <si>
    <t>蒸氣掛燙烘衣架</t>
    <phoneticPr fontId="2" type="noConversion"/>
  </si>
  <si>
    <t>迷你隨身空氣負離子清淨機-紅</t>
    <phoneticPr fontId="2" type="noConversion"/>
  </si>
  <si>
    <t>迷你隨身空氣負離子清淨機-白</t>
    <phoneticPr fontId="2" type="noConversion"/>
  </si>
  <si>
    <t>K001</t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</si>
  <si>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</si>
  <si>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</si>
  <si>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</si>
  <si>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</si>
  <si>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</si>
  <si>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</si>
  <si>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</si>
  <si>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</si>
  <si>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</si>
  <si>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</si>
  <si>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</si>
  <si>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</si>
  <si>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</si>
  <si>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</si>
  <si>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</si>
  <si>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</si>
  <si>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</si>
  <si>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</si>
  <si>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</si>
  <si>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K021</t>
  </si>
  <si>
    <t>K022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</si>
  <si>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</si>
  <si>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</si>
  <si>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</si>
  <si>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</si>
  <si>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</si>
  <si>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</si>
  <si>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</si>
  <si>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</si>
  <si>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</si>
  <si>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</si>
  <si>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</si>
  <si>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</si>
  <si>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</si>
  <si>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</si>
  <si>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</si>
  <si>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</si>
  <si>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</si>
  <si>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</si>
  <si>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</si>
  <si>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</si>
  <si>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</si>
  <si>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K044</t>
  </si>
  <si>
    <t>K045</t>
  </si>
  <si>
    <t>K046</t>
  </si>
  <si>
    <t>K047</t>
  </si>
  <si>
    <t>K048</t>
  </si>
  <si>
    <t>K049</t>
  </si>
  <si>
    <t>K050</t>
  </si>
  <si>
    <t>永進事業</t>
    <phoneticPr fontId="2" type="noConversion"/>
  </si>
  <si>
    <t>洪盛貿易</t>
    <phoneticPr fontId="2" type="noConversion"/>
  </si>
  <si>
    <t>高宏事業</t>
    <phoneticPr fontId="2" type="noConversion"/>
  </si>
  <si>
    <t>興泰貿易</t>
    <phoneticPr fontId="2" type="noConversion"/>
  </si>
  <si>
    <t>裕發事業</t>
    <phoneticPr fontId="2" type="noConversion"/>
  </si>
  <si>
    <t>萬成事業</t>
    <phoneticPr fontId="2" type="noConversion"/>
  </si>
  <si>
    <t>華佳貿易</t>
    <phoneticPr fontId="2" type="noConversion"/>
  </si>
  <si>
    <t>欣榮貿易</t>
    <phoneticPr fontId="2" type="noConversion"/>
  </si>
  <si>
    <t>信通事業</t>
    <phoneticPr fontId="2" type="noConversion"/>
  </si>
  <si>
    <t>大亨事業</t>
    <phoneticPr fontId="2" type="noConversion"/>
  </si>
  <si>
    <t>捷福事業</t>
    <phoneticPr fontId="2" type="noConversion"/>
  </si>
  <si>
    <t>涂佩芳</t>
    <phoneticPr fontId="2" type="noConversion"/>
  </si>
  <si>
    <t>陳欣怡</t>
    <phoneticPr fontId="2" type="noConversion"/>
  </si>
  <si>
    <t>王家銘</t>
    <phoneticPr fontId="2" type="noConversion"/>
  </si>
  <si>
    <t>郭立新</t>
    <phoneticPr fontId="2" type="noConversion"/>
  </si>
  <si>
    <t>賴惠雯</t>
    <phoneticPr fontId="2" type="noConversion"/>
  </si>
  <si>
    <t>蔡俊宏</t>
    <phoneticPr fontId="2" type="noConversion"/>
  </si>
  <si>
    <t>數位式無線電話-時尚黑</t>
    <phoneticPr fontId="2" type="noConversion"/>
  </si>
  <si>
    <t>鉑光防眩檯燈-白</t>
    <phoneticPr fontId="2" type="noConversion"/>
  </si>
  <si>
    <t>多功能計時鬆餅機-雪花白</t>
    <phoneticPr fontId="2" type="noConversion"/>
  </si>
  <si>
    <t>不挑鍋黑晶爐-活力紅</t>
    <phoneticPr fontId="2" type="noConversion"/>
  </si>
  <si>
    <t>43吋LED液晶顯示器</t>
    <phoneticPr fontId="2" type="noConversion"/>
  </si>
  <si>
    <t>50吋LED液晶顯示器</t>
    <phoneticPr fontId="2" type="noConversion"/>
  </si>
  <si>
    <t>55吋LED液晶顯示器</t>
    <phoneticPr fontId="2" type="noConversion"/>
  </si>
  <si>
    <t>大亨事業</t>
  </si>
  <si>
    <t>永進事業</t>
  </si>
  <si>
    <t>欣榮貿易</t>
  </si>
  <si>
    <t>信通事業</t>
  </si>
  <si>
    <t>洪盛貿易</t>
  </si>
  <si>
    <t>高宏事業</t>
  </si>
  <si>
    <t>捷福事業</t>
  </si>
  <si>
    <t>華佳貿易</t>
  </si>
  <si>
    <t>萬成事業</t>
  </si>
  <si>
    <t>裕發事業</t>
  </si>
  <si>
    <t>興泰貿易</t>
  </si>
  <si>
    <t>總計</t>
  </si>
  <si>
    <t>生活家電</t>
  </si>
  <si>
    <t>空調家電</t>
  </si>
  <si>
    <t>按摩家電</t>
  </si>
  <si>
    <t>美容家電</t>
  </si>
  <si>
    <t>清靜除溼</t>
  </si>
  <si>
    <t>廚房家電</t>
  </si>
  <si>
    <t>加總 - 交易金額</t>
  </si>
  <si>
    <t>廠商名稱</t>
  </si>
  <si>
    <t>銷售員</t>
  </si>
  <si>
    <t>(全部)</t>
  </si>
  <si>
    <t>訂單編號</t>
  </si>
  <si>
    <t>廠商編號</t>
  </si>
  <si>
    <t>訂價</t>
  </si>
  <si>
    <t>交易金額</t>
  </si>
  <si>
    <t>賴惠雯</t>
  </si>
  <si>
    <t>奈米水離子吹風機-粉金</t>
  </si>
  <si>
    <t>迷你淨顏潔膚儀-送刷頭</t>
  </si>
  <si>
    <t>美白電動牙刷-美白刷頭+多動向交叉刷頭</t>
  </si>
  <si>
    <t>水洗三刀頭電動刮鬍刀-黑</t>
  </si>
  <si>
    <t>奈米水離子吹風機-桃紅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</si>
</sst>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&quot;$&quot;#,##0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name val="微軟正黑體"/>
      <family val="2"/>
      <charset val="136"/>
    </font>
    <font>
      <sz val="11"/>
      <color rgb="FF333333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</cellStyleXfs>
  <cellXfs count="58">
    <xf numFmtId="0" fontId="0" fillId="0" borderId="0" xfId="0"/>
    <xf numFmtId="0" fontId="3" fillId="0" borderId="1" xfId="0" applyFont="1" applyBorder="1" applyAlignment="1">
      <alignment horizontal="center"/>
    </xf>
    <xf numFmtId="0" fontId="4" fillId="0" borderId="0" xfId="0" applyFont="1"/>
    <xf numFmtId="0" fontId="4" fillId="2" borderId="1" xfId="0" applyFont="1" applyFill="1" applyBorder="1" applyAlignment="1">
      <alignment horizont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/>
    </xf>
    <xf numFmtId="176" fontId="4" fillId="2" borderId="1" xfId="2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176" fontId="4" fillId="0" borderId="0" xfId="2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176" fontId="4" fillId="2" borderId="0" xfId="2" applyNumberFormat="1" applyFont="1" applyFill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4" fontId="5" fillId="2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/>
    </xf>
    <xf numFmtId="176" fontId="4" fillId="0" borderId="2" xfId="2" applyNumberFormat="1" applyFont="1" applyBorder="1" applyAlignment="1">
      <alignment horizontal="center"/>
    </xf>
    <xf numFmtId="9" fontId="4" fillId="0" borderId="0" xfId="1" applyFont="1" applyAlignment="1">
      <alignment horizontal="center"/>
    </xf>
    <xf numFmtId="9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/>
    <xf numFmtId="0" fontId="4" fillId="2" borderId="1" xfId="1" applyNumberFormat="1" applyFont="1" applyFill="1" applyBorder="1" applyAlignment="1">
      <alignment horizontal="center"/>
    </xf>
    <xf numFmtId="0" fontId="4" fillId="2" borderId="1" xfId="0" applyFont="1" applyFill="1" applyBorder="1" applyAlignment="1"/>
    <xf numFmtId="14" fontId="4" fillId="2" borderId="1" xfId="0" applyNumberFormat="1" applyFont="1" applyFill="1" applyBorder="1" applyAlignment="1">
      <alignment vertical="center"/>
    </xf>
    <xf numFmtId="0" fontId="4" fillId="2" borderId="1" xfId="0" applyFont="1" applyFill="1" applyBorder="1"/>
    <xf numFmtId="10" fontId="4" fillId="2" borderId="1" xfId="0" applyNumberFormat="1" applyFont="1" applyFill="1" applyBorder="1"/>
    <xf numFmtId="0" fontId="4" fillId="0" borderId="0" xfId="1" applyNumberFormat="1" applyFont="1" applyAlignment="1">
      <alignment horizontal="center"/>
    </xf>
    <xf numFmtId="0" fontId="4" fillId="0" borderId="0" xfId="0" applyFont="1" applyAlignment="1"/>
    <xf numFmtId="14" fontId="4" fillId="0" borderId="0" xfId="0" applyNumberFormat="1" applyFont="1" applyAlignment="1">
      <alignment vertical="center"/>
    </xf>
    <xf numFmtId="10" fontId="4" fillId="0" borderId="0" xfId="0" applyNumberFormat="1" applyFont="1"/>
    <xf numFmtId="0" fontId="4" fillId="2" borderId="0" xfId="1" applyNumberFormat="1" applyFont="1" applyFill="1" applyAlignment="1">
      <alignment horizontal="center"/>
    </xf>
    <xf numFmtId="0" fontId="4" fillId="2" borderId="0" xfId="0" applyFont="1" applyFill="1" applyAlignment="1"/>
    <xf numFmtId="14" fontId="4" fillId="2" borderId="0" xfId="0" applyNumberFormat="1" applyFont="1" applyFill="1" applyAlignment="1">
      <alignment vertical="center"/>
    </xf>
    <xf numFmtId="0" fontId="4" fillId="2" borderId="0" xfId="0" applyFont="1" applyFill="1"/>
    <xf numFmtId="10" fontId="4" fillId="2" borderId="0" xfId="0" applyNumberFormat="1" applyFont="1" applyFill="1"/>
    <xf numFmtId="0" fontId="4" fillId="0" borderId="2" xfId="0" applyFont="1" applyBorder="1"/>
    <xf numFmtId="10" fontId="4" fillId="0" borderId="2" xfId="0" applyNumberFormat="1" applyFont="1" applyBorder="1"/>
    <xf numFmtId="9" fontId="4" fillId="0" borderId="0" xfId="0" applyNumberFormat="1" applyFont="1"/>
    <xf numFmtId="0" fontId="6" fillId="0" borderId="0" xfId="0" applyFont="1" applyAlignment="1"/>
    <xf numFmtId="0" fontId="4" fillId="4" borderId="0" xfId="0" applyFont="1" applyFill="1" applyAlignment="1">
      <alignment horizontal="center"/>
    </xf>
    <xf numFmtId="0" fontId="6" fillId="2" borderId="0" xfId="0" applyFont="1" applyFill="1" applyAlignment="1"/>
    <xf numFmtId="0" fontId="4" fillId="3" borderId="0" xfId="0" applyFont="1" applyFill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4" fillId="0" borderId="2" xfId="0" applyFont="1" applyBorder="1" applyAlignment="1"/>
    <xf numFmtId="14" fontId="4" fillId="0" borderId="2" xfId="0" applyNumberFormat="1" applyFont="1" applyBorder="1" applyAlignment="1">
      <alignment vertical="center"/>
    </xf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177" fontId="0" fillId="0" borderId="0" xfId="0" applyNumberFormat="1"/>
    <xf numFmtId="14" fontId="0" fillId="0" borderId="0" xfId="0" applyNumberFormat="1"/>
  </cellXfs>
  <cellStyles count="3">
    <cellStyle name="一般" xfId="0" builtinId="0"/>
    <cellStyle name="百分比" xfId="1" builtinId="5"/>
    <cellStyle name="貨幣" xfId="2" builtinId="4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38101</xdr:rowOff>
    </xdr:from>
    <xdr:to>
      <xdr:col>1</xdr:col>
      <xdr:colOff>679450</xdr:colOff>
      <xdr:row>21</xdr:row>
      <xdr:rowOff>25401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產品類別">
              <a:extLst>
                <a:ext uri="{FF2B5EF4-FFF2-40B4-BE49-F238E27FC236}">
                  <a16:creationId xmlns:a16="http://schemas.microsoft.com/office/drawing/2014/main" id="{A25809F9-B0E8-45B3-9E66-2DDF666703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產品類別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63751"/>
              <a:ext cx="182880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此圖案代表交叉分析篩選器。Excel 2010 或更新版本支援交叉分析篩選器。
如果圖案是在舊版 Excel 中修改，或如果活頁簿是在 Excel 2003 或較舊版本中儲存，則交叉分析篩選器無法使用。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793750</xdr:colOff>
      <xdr:row>11</xdr:row>
      <xdr:rowOff>57150</xdr:rowOff>
    </xdr:from>
    <xdr:to>
      <xdr:col>6</xdr:col>
      <xdr:colOff>95250</xdr:colOff>
      <xdr:row>18</xdr:row>
      <xdr:rowOff>171450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4" name="下單日期">
              <a:extLst>
                <a:ext uri="{FF2B5EF4-FFF2-40B4-BE49-F238E27FC236}">
                  <a16:creationId xmlns:a16="http://schemas.microsoft.com/office/drawing/2014/main" id="{E8D96799-5AFE-4BB5-9C90-2C8EB1D844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下單日期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43100" y="2082800"/>
              <a:ext cx="3333750" cy="1403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時間表: 適用於 Excel 2013 或更新版本。請勿移動或調整大小。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ly" refreshedDate="43921.706267013891" createdVersion="6" refreshedVersion="6" minRefreshableVersion="3" recordCount="1514" xr:uid="{669247DF-955A-435F-8969-5BD0E1A2D433}">
  <cacheSource type="worksheet">
    <worksheetSource ref="A1:K1515" sheet="訂單銷售明細"/>
  </cacheSource>
  <cacheFields count="11">
    <cacheField name="訂單編號" numFmtId="0">
      <sharedItems/>
    </cacheField>
    <cacheField name="下單日期" numFmtId="14">
      <sharedItems containsSemiMixedTypes="0" containsNonDate="0" containsDate="1" containsString="0" minDate="2018-01-02T00:00:00" maxDate="2019-12-06T00:00:00" count="50">
        <d v="2018-01-02T00:00:00"/>
        <d v="2018-01-04T00:00:00"/>
        <d v="2018-01-05T00:00:00"/>
        <d v="2018-01-07T00:00:00"/>
        <d v="2018-01-09T00:00:00"/>
        <d v="2018-01-10T00:00:00"/>
        <d v="2018-01-11T00:00:00"/>
        <d v="2018-01-13T00:00:00"/>
        <d v="2018-02-02T00:00:00"/>
        <d v="2018-04-05T00:00:00"/>
        <d v="2018-05-08T00:00:00"/>
        <d v="2018-06-06T00:00:00"/>
        <d v="2018-07-06T00:00:00"/>
        <d v="2018-07-15T00:00:00"/>
        <d v="2018-07-30T00:00:00"/>
        <d v="2018-08-05T00:00:00"/>
        <d v="2018-09-12T00:00:00"/>
        <d v="2018-10-10T00:00:00"/>
        <d v="2018-10-15T00:00:00"/>
        <d v="2018-11-30T00:00:00"/>
        <d v="2018-12-05T00:00:00"/>
        <d v="2019-01-02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28T00:00:00"/>
        <d v="2019-02-02T00:00:00"/>
        <d v="2019-02-15T00:00:00"/>
        <d v="2019-03-30T00:00:00"/>
        <d v="2019-04-05T00:00:00"/>
        <d v="2019-05-08T00:00:00"/>
        <d v="2019-06-06T00:00:00"/>
        <d v="2019-06-15T00:00:00"/>
        <d v="2019-07-04T00:00:00"/>
        <d v="2019-07-06T00:00:00"/>
        <d v="2019-07-15T00:00:00"/>
        <d v="2019-07-30T00:00:00"/>
        <d v="2019-08-05T00:00:00"/>
        <d v="2019-09-12T00:00:00"/>
        <d v="2019-10-10T00:00:00"/>
        <d v="2019-10-15T00:00:00"/>
        <d v="2019-11-30T00:00:00"/>
        <d v="2019-12-05T00:00:00"/>
      </sharedItems>
    </cacheField>
    <cacheField name="銷售員" numFmtId="0">
      <sharedItems count="6">
        <s v="陳欣怡"/>
        <s v="涂佩芳"/>
        <s v="王家銘"/>
        <s v="郭立新"/>
        <s v="賴惠雯"/>
        <s v="蔡俊宏"/>
      </sharedItems>
    </cacheField>
    <cacheField name="廠商編號" numFmtId="0">
      <sharedItems/>
    </cacheField>
    <cacheField name="廠商名稱" numFmtId="0">
      <sharedItems count="11">
        <s v="高宏事業"/>
        <s v="永進事業"/>
        <s v="洪盛貿易"/>
        <s v="捷福事業"/>
        <s v="興泰貿易"/>
        <s v="裕發事業"/>
        <s v="萬成事業"/>
        <s v="華佳貿易"/>
        <s v="欣榮貿易"/>
        <s v="信通事業"/>
        <s v="大亨事業"/>
      </sharedItems>
    </cacheField>
    <cacheField name="產品編號" numFmtId="0">
      <sharedItems/>
    </cacheField>
    <cacheField name="產品名稱" numFmtId="0">
      <sharedItems count="36">
        <s v="14吋立扇/電風扇-灰"/>
        <s v="美白電動牙刷-美白刷頭+多動向交叉刷頭"/>
        <s v="40吋LED液晶顯示器"/>
        <s v="蒸氣掛燙烘衣架"/>
        <s v="迷你隨身空氣負離子清淨機-紅"/>
        <s v="直立擺頭陶瓷電暖器-灰"/>
        <s v="暖手寶-粉+白"/>
        <s v="數位式無線電話-時尚黑"/>
        <s v="奈米水離子吹風機-粉金"/>
        <s v="手持按摩器"/>
        <s v="渦輪氣旋健康氣炸鍋"/>
        <s v="迷你隨身空氣負離子清淨機-白"/>
        <s v="暖手寶-白"/>
        <s v="紫漩USB捕蚊燈"/>
        <s v="溫熱按摩敲敲枕"/>
        <s v="鉑光防眩檯燈-黑"/>
        <s v="頸背多功能按摩椅墊"/>
        <s v="暖烘免治馬桶座"/>
        <s v="愛沙發-時尚灰"/>
        <s v="蒸氣電熨斗"/>
        <s v="除菌除臭空氣清淨機-14坪"/>
        <s v="數位式無線電話-經典白"/>
        <s v="水洗三刀頭電動刮鬍刀-黑"/>
        <s v="奈米水離子吹風機-桃紅"/>
        <s v="迷你淨顏潔膚儀-送刷頭"/>
        <s v="日本原裝變頻六門冰箱"/>
        <s v="11L 1級ECONAVI清淨除濕機"/>
        <s v="無線頸肩按摩器"/>
        <s v="43吋LED液晶顯示器"/>
        <s v=" 6L 1級LED面板清淨除濕機"/>
        <s v="14吋立扇/電風扇-白"/>
        <s v="多功能計時鬆餅機-雪花白"/>
        <s v="溫熱按摩巧揉枕"/>
        <s v="10人份微電腦電子鍋"/>
        <s v="14吋立扇/電風扇-黑"/>
        <s v="多功能烘被機"/>
      </sharedItems>
    </cacheField>
    <cacheField name="產品類別" numFmtId="0">
      <sharedItems count="6">
        <s v="空調家電"/>
        <s v="美容家電"/>
        <s v="生活家電"/>
        <s v="清靜除溼"/>
        <s v="按摩家電"/>
        <s v="廚房家電"/>
      </sharedItems>
    </cacheField>
    <cacheField name="數量" numFmtId="0">
      <sharedItems containsSemiMixedTypes="0" containsString="0" containsNumber="1" containsInteger="1" minValue="25" maxValue="85"/>
    </cacheField>
    <cacheField name="訂價" numFmtId="0">
      <sharedItems containsSemiMixedTypes="0" containsString="0" containsNumber="1" containsInteger="1" minValue="665" maxValue="69210"/>
    </cacheField>
    <cacheField name="交易金額" numFmtId="176">
      <sharedItems containsSemiMixedTypes="0" containsString="0" containsNumber="1" containsInteger="1" minValue="16625" maxValue="3114450"/>
    </cacheField>
  </cacheFields>
  <extLst>
    <ext xmlns:x14="http://schemas.microsoft.com/office/spreadsheetml/2009/9/main" uri="{725AE2AE-9491-48be-B2B4-4EB974FC3084}">
      <x14:pivotCacheDefinition pivotCacheId="11500409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4">
  <r>
    <s v="AB18-00001"/>
    <x v="0"/>
    <x v="0"/>
    <s v="M-003"/>
    <x v="0"/>
    <s v="K024"/>
    <x v="0"/>
    <x v="0"/>
    <n v="45"/>
    <n v="980"/>
    <n v="44100"/>
  </r>
  <r>
    <s v="AB18-00002"/>
    <x v="0"/>
    <x v="1"/>
    <s v="M-001"/>
    <x v="1"/>
    <s v="K012"/>
    <x v="1"/>
    <x v="1"/>
    <n v="25"/>
    <n v="1200"/>
    <n v="30000"/>
  </r>
  <r>
    <s v="AB18-00003"/>
    <x v="0"/>
    <x v="1"/>
    <s v="M-002"/>
    <x v="2"/>
    <s v="K008"/>
    <x v="2"/>
    <x v="2"/>
    <n v="25"/>
    <n v="7490"/>
    <n v="187250"/>
  </r>
  <r>
    <s v="AB18-00004"/>
    <x v="0"/>
    <x v="0"/>
    <s v="M-004"/>
    <x v="3"/>
    <s v="K033"/>
    <x v="3"/>
    <x v="3"/>
    <n v="45"/>
    <n v="4280"/>
    <n v="192600"/>
  </r>
  <r>
    <s v="AB18-00005"/>
    <x v="0"/>
    <x v="0"/>
    <s v="M-003"/>
    <x v="0"/>
    <s v="K039"/>
    <x v="4"/>
    <x v="3"/>
    <n v="25"/>
    <n v="999"/>
    <n v="24975"/>
  </r>
  <r>
    <s v="AB18-00006"/>
    <x v="0"/>
    <x v="0"/>
    <s v="M-004"/>
    <x v="3"/>
    <s v="K040"/>
    <x v="5"/>
    <x v="0"/>
    <n v="25"/>
    <n v="2690"/>
    <n v="67250"/>
  </r>
  <r>
    <s v="AB18-00007"/>
    <x v="0"/>
    <x v="0"/>
    <s v="M-005"/>
    <x v="4"/>
    <s v="K008"/>
    <x v="2"/>
    <x v="2"/>
    <n v="45"/>
    <n v="7490"/>
    <n v="337050"/>
  </r>
  <r>
    <s v="AB18-00008"/>
    <x v="0"/>
    <x v="0"/>
    <s v="M-005"/>
    <x v="4"/>
    <s v="K012"/>
    <x v="1"/>
    <x v="1"/>
    <n v="25"/>
    <n v="1200"/>
    <n v="30000"/>
  </r>
  <r>
    <s v="AB18-00009"/>
    <x v="0"/>
    <x v="2"/>
    <s v="M-006"/>
    <x v="5"/>
    <s v="K008"/>
    <x v="2"/>
    <x v="2"/>
    <n v="25"/>
    <n v="7490"/>
    <n v="187250"/>
  </r>
  <r>
    <s v="AB18-00010"/>
    <x v="0"/>
    <x v="2"/>
    <s v="M-006"/>
    <x v="5"/>
    <s v="K033"/>
    <x v="3"/>
    <x v="3"/>
    <n v="45"/>
    <n v="4280"/>
    <n v="192600"/>
  </r>
  <r>
    <s v="AB18-00011"/>
    <x v="0"/>
    <x v="2"/>
    <s v="M-007"/>
    <x v="6"/>
    <s v="K039"/>
    <x v="4"/>
    <x v="3"/>
    <n v="25"/>
    <n v="999"/>
    <n v="24975"/>
  </r>
  <r>
    <s v="AB18-00012"/>
    <x v="0"/>
    <x v="3"/>
    <s v="M-008"/>
    <x v="7"/>
    <s v="K040"/>
    <x v="5"/>
    <x v="0"/>
    <n v="25"/>
    <n v="2690"/>
    <n v="67250"/>
  </r>
  <r>
    <s v="AB18-00013"/>
    <x v="1"/>
    <x v="1"/>
    <s v="M-002"/>
    <x v="2"/>
    <s v="K028"/>
    <x v="6"/>
    <x v="0"/>
    <n v="25"/>
    <n v="1330"/>
    <n v="33250"/>
  </r>
  <r>
    <s v="AB18-00014"/>
    <x v="1"/>
    <x v="0"/>
    <s v="M-003"/>
    <x v="0"/>
    <s v="K036"/>
    <x v="7"/>
    <x v="2"/>
    <n v="25"/>
    <n v="990"/>
    <n v="24750"/>
  </r>
  <r>
    <s v="AB18-00015"/>
    <x v="1"/>
    <x v="1"/>
    <s v="M-001"/>
    <x v="1"/>
    <s v="K009"/>
    <x v="8"/>
    <x v="1"/>
    <n v="25"/>
    <n v="5990"/>
    <n v="149750"/>
  </r>
  <r>
    <s v="AB18-00016"/>
    <x v="1"/>
    <x v="1"/>
    <s v="M-002"/>
    <x v="2"/>
    <s v="K012"/>
    <x v="1"/>
    <x v="1"/>
    <n v="25"/>
    <n v="1200"/>
    <n v="30000"/>
  </r>
  <r>
    <s v="AB18-00017"/>
    <x v="1"/>
    <x v="0"/>
    <s v="M-003"/>
    <x v="0"/>
    <s v="K012"/>
    <x v="1"/>
    <x v="1"/>
    <n v="25"/>
    <n v="1200"/>
    <n v="30000"/>
  </r>
  <r>
    <s v="AB18-00018"/>
    <x v="1"/>
    <x v="0"/>
    <s v="M-004"/>
    <x v="3"/>
    <s v="K012"/>
    <x v="1"/>
    <x v="1"/>
    <n v="25"/>
    <n v="1200"/>
    <n v="30000"/>
  </r>
  <r>
    <s v="AB18-00019"/>
    <x v="1"/>
    <x v="0"/>
    <s v="M-005"/>
    <x v="4"/>
    <s v="K010"/>
    <x v="9"/>
    <x v="4"/>
    <n v="25"/>
    <n v="2980"/>
    <n v="74500"/>
  </r>
  <r>
    <s v="AB18-00020"/>
    <x v="1"/>
    <x v="2"/>
    <s v="M-006"/>
    <x v="5"/>
    <s v="K009"/>
    <x v="8"/>
    <x v="1"/>
    <n v="35"/>
    <n v="5990"/>
    <n v="209650"/>
  </r>
  <r>
    <s v="AB18-00021"/>
    <x v="1"/>
    <x v="2"/>
    <s v="M-007"/>
    <x v="6"/>
    <s v="K009"/>
    <x v="8"/>
    <x v="1"/>
    <n v="35"/>
    <n v="5990"/>
    <n v="209650"/>
  </r>
  <r>
    <s v="AB18-00022"/>
    <x v="1"/>
    <x v="1"/>
    <s v="M-002"/>
    <x v="2"/>
    <s v="K028"/>
    <x v="6"/>
    <x v="0"/>
    <n v="45"/>
    <n v="1330"/>
    <n v="59850"/>
  </r>
  <r>
    <s v="AB18-00023"/>
    <x v="1"/>
    <x v="2"/>
    <s v="M-006"/>
    <x v="5"/>
    <s v="K033"/>
    <x v="3"/>
    <x v="3"/>
    <n v="25"/>
    <n v="4280"/>
    <n v="107000"/>
  </r>
  <r>
    <s v="AB18-00024"/>
    <x v="1"/>
    <x v="2"/>
    <s v="M-007"/>
    <x v="6"/>
    <s v="K024"/>
    <x v="0"/>
    <x v="0"/>
    <n v="25"/>
    <n v="980"/>
    <n v="24500"/>
  </r>
  <r>
    <s v="AB18-00025"/>
    <x v="1"/>
    <x v="3"/>
    <s v="M-008"/>
    <x v="7"/>
    <s v="K008"/>
    <x v="2"/>
    <x v="2"/>
    <n v="35"/>
    <n v="7490"/>
    <n v="262150"/>
  </r>
  <r>
    <s v="AB18-00026"/>
    <x v="1"/>
    <x v="4"/>
    <s v="M-009"/>
    <x v="8"/>
    <s v="K008"/>
    <x v="2"/>
    <x v="2"/>
    <n v="35"/>
    <n v="7490"/>
    <n v="262150"/>
  </r>
  <r>
    <s v="AB18-00027"/>
    <x v="1"/>
    <x v="2"/>
    <s v="M-007"/>
    <x v="6"/>
    <s v="K005"/>
    <x v="10"/>
    <x v="5"/>
    <n v="65"/>
    <n v="8990"/>
    <n v="584350"/>
  </r>
  <r>
    <s v="AB18-00028"/>
    <x v="1"/>
    <x v="3"/>
    <s v="M-008"/>
    <x v="7"/>
    <s v="K005"/>
    <x v="10"/>
    <x v="5"/>
    <n v="65"/>
    <n v="8990"/>
    <n v="584350"/>
  </r>
  <r>
    <s v="AB18-00029"/>
    <x v="1"/>
    <x v="3"/>
    <s v="M-008"/>
    <x v="7"/>
    <s v="K041"/>
    <x v="11"/>
    <x v="3"/>
    <n v="25"/>
    <n v="999"/>
    <n v="24975"/>
  </r>
  <r>
    <s v="AB18-00030"/>
    <x v="1"/>
    <x v="4"/>
    <s v="M-009"/>
    <x v="8"/>
    <s v="K042"/>
    <x v="12"/>
    <x v="0"/>
    <n v="25"/>
    <n v="690"/>
    <n v="17250"/>
  </r>
  <r>
    <s v="AB18-00031"/>
    <x v="1"/>
    <x v="5"/>
    <s v="M-010"/>
    <x v="9"/>
    <s v="K043"/>
    <x v="13"/>
    <x v="2"/>
    <n v="25"/>
    <n v="680"/>
    <n v="17000"/>
  </r>
  <r>
    <s v="AB18-00032"/>
    <x v="1"/>
    <x v="4"/>
    <s v="M-011"/>
    <x v="10"/>
    <s v="K044"/>
    <x v="14"/>
    <x v="4"/>
    <n v="25"/>
    <n v="2880"/>
    <n v="72000"/>
  </r>
  <r>
    <s v="AB18-00033"/>
    <x v="1"/>
    <x v="1"/>
    <s v="M-001"/>
    <x v="1"/>
    <s v="K045"/>
    <x v="15"/>
    <x v="2"/>
    <n v="25"/>
    <n v="988"/>
    <n v="24700"/>
  </r>
  <r>
    <s v="AB18-00034"/>
    <x v="1"/>
    <x v="1"/>
    <s v="M-002"/>
    <x v="2"/>
    <s v="K046"/>
    <x v="16"/>
    <x v="4"/>
    <n v="25"/>
    <n v="3280"/>
    <n v="82000"/>
  </r>
  <r>
    <s v="AB18-00035"/>
    <x v="1"/>
    <x v="0"/>
    <s v="M-003"/>
    <x v="0"/>
    <s v="K047"/>
    <x v="17"/>
    <x v="2"/>
    <n v="25"/>
    <n v="16020"/>
    <n v="400500"/>
  </r>
  <r>
    <s v="AB18-00036"/>
    <x v="1"/>
    <x v="5"/>
    <s v="M-010"/>
    <x v="9"/>
    <s v="K048"/>
    <x v="18"/>
    <x v="4"/>
    <n v="35"/>
    <n v="32800"/>
    <n v="1148000"/>
  </r>
  <r>
    <s v="AB18-00037"/>
    <x v="1"/>
    <x v="4"/>
    <s v="M-011"/>
    <x v="10"/>
    <s v="K001"/>
    <x v="19"/>
    <x v="2"/>
    <n v="35"/>
    <n v="665"/>
    <n v="23275"/>
  </r>
  <r>
    <s v="AB18-00038"/>
    <x v="1"/>
    <x v="0"/>
    <s v="M-003"/>
    <x v="0"/>
    <s v="K033"/>
    <x v="3"/>
    <x v="3"/>
    <n v="45"/>
    <n v="4280"/>
    <n v="192600"/>
  </r>
  <r>
    <s v="AB18-00039"/>
    <x v="1"/>
    <x v="0"/>
    <s v="M-004"/>
    <x v="3"/>
    <s v="K033"/>
    <x v="3"/>
    <x v="3"/>
    <n v="25"/>
    <n v="4280"/>
    <n v="107000"/>
  </r>
  <r>
    <s v="AB18-00040"/>
    <x v="1"/>
    <x v="0"/>
    <s v="M-005"/>
    <x v="4"/>
    <s v="K033"/>
    <x v="3"/>
    <x v="3"/>
    <n v="25"/>
    <n v="4280"/>
    <n v="107000"/>
  </r>
  <r>
    <s v="AB18-00041"/>
    <x v="1"/>
    <x v="1"/>
    <s v="M-001"/>
    <x v="1"/>
    <s v="K033"/>
    <x v="3"/>
    <x v="3"/>
    <n v="35"/>
    <n v="4280"/>
    <n v="149800"/>
  </r>
  <r>
    <s v="AB18-00042"/>
    <x v="1"/>
    <x v="1"/>
    <s v="M-002"/>
    <x v="2"/>
    <s v="K001"/>
    <x v="19"/>
    <x v="2"/>
    <n v="35"/>
    <n v="665"/>
    <n v="23275"/>
  </r>
  <r>
    <s v="AB18-00043"/>
    <x v="1"/>
    <x v="4"/>
    <s v="M-009"/>
    <x v="8"/>
    <s v="K033"/>
    <x v="3"/>
    <x v="3"/>
    <n v="65"/>
    <n v="4280"/>
    <n v="278200"/>
  </r>
  <r>
    <s v="AB18-00044"/>
    <x v="1"/>
    <x v="5"/>
    <s v="M-010"/>
    <x v="9"/>
    <s v="K033"/>
    <x v="3"/>
    <x v="3"/>
    <n v="65"/>
    <n v="4280"/>
    <n v="278200"/>
  </r>
  <r>
    <s v="AB18-00045"/>
    <x v="1"/>
    <x v="2"/>
    <s v="M-006"/>
    <x v="5"/>
    <s v="K028"/>
    <x v="6"/>
    <x v="0"/>
    <n v="25"/>
    <n v="1330"/>
    <n v="33250"/>
  </r>
  <r>
    <s v="AB18-00046"/>
    <x v="1"/>
    <x v="2"/>
    <s v="M-007"/>
    <x v="6"/>
    <s v="K036"/>
    <x v="7"/>
    <x v="2"/>
    <n v="25"/>
    <n v="990"/>
    <n v="24750"/>
  </r>
  <r>
    <s v="AB18-00047"/>
    <x v="1"/>
    <x v="3"/>
    <s v="M-008"/>
    <x v="7"/>
    <s v="K009"/>
    <x v="8"/>
    <x v="1"/>
    <n v="25"/>
    <n v="5990"/>
    <n v="149750"/>
  </r>
  <r>
    <s v="AB18-00048"/>
    <x v="2"/>
    <x v="0"/>
    <s v="M-005"/>
    <x v="4"/>
    <s v="K005"/>
    <x v="10"/>
    <x v="5"/>
    <n v="25"/>
    <n v="8990"/>
    <n v="224750"/>
  </r>
  <r>
    <s v="AB18-00049"/>
    <x v="2"/>
    <x v="4"/>
    <s v="M-009"/>
    <x v="8"/>
    <s v="K008"/>
    <x v="2"/>
    <x v="2"/>
    <n v="65"/>
    <n v="7490"/>
    <n v="486850"/>
  </r>
  <r>
    <s v="AB18-00050"/>
    <x v="2"/>
    <x v="2"/>
    <s v="M-006"/>
    <x v="5"/>
    <s v="K033"/>
    <x v="3"/>
    <x v="3"/>
    <n v="25"/>
    <n v="4280"/>
    <n v="107000"/>
  </r>
  <r>
    <s v="AB18-00051"/>
    <x v="2"/>
    <x v="5"/>
    <s v="M-010"/>
    <x v="9"/>
    <s v="K033"/>
    <x v="3"/>
    <x v="3"/>
    <n v="65"/>
    <n v="4280"/>
    <n v="278200"/>
  </r>
  <r>
    <s v="AB18-00052"/>
    <x v="2"/>
    <x v="2"/>
    <s v="M-007"/>
    <x v="6"/>
    <s v="K005"/>
    <x v="10"/>
    <x v="5"/>
    <n v="25"/>
    <n v="8990"/>
    <n v="224750"/>
  </r>
  <r>
    <s v="AB18-00053"/>
    <x v="2"/>
    <x v="4"/>
    <s v="M-011"/>
    <x v="10"/>
    <s v="K008"/>
    <x v="2"/>
    <x v="2"/>
    <n v="65"/>
    <n v="7490"/>
    <n v="486850"/>
  </r>
  <r>
    <s v="AB18-00054"/>
    <x v="2"/>
    <x v="3"/>
    <s v="M-008"/>
    <x v="7"/>
    <s v="K033"/>
    <x v="3"/>
    <x v="3"/>
    <n v="25"/>
    <n v="4280"/>
    <n v="107000"/>
  </r>
  <r>
    <s v="AB18-00055"/>
    <x v="2"/>
    <x v="1"/>
    <s v="M-001"/>
    <x v="1"/>
    <s v="K033"/>
    <x v="3"/>
    <x v="3"/>
    <n v="65"/>
    <n v="4280"/>
    <n v="278200"/>
  </r>
  <r>
    <s v="AB18-00056"/>
    <x v="2"/>
    <x v="4"/>
    <s v="M-009"/>
    <x v="8"/>
    <s v="K005"/>
    <x v="10"/>
    <x v="5"/>
    <n v="25"/>
    <n v="8990"/>
    <n v="224750"/>
  </r>
  <r>
    <s v="AB18-00057"/>
    <x v="2"/>
    <x v="1"/>
    <s v="M-002"/>
    <x v="2"/>
    <s v="K008"/>
    <x v="2"/>
    <x v="2"/>
    <n v="65"/>
    <n v="7490"/>
    <n v="486850"/>
  </r>
  <r>
    <s v="AB18-00058"/>
    <x v="3"/>
    <x v="2"/>
    <s v="M-006"/>
    <x v="5"/>
    <s v="K033"/>
    <x v="3"/>
    <x v="3"/>
    <n v="25"/>
    <n v="4280"/>
    <n v="107000"/>
  </r>
  <r>
    <s v="AB18-00059"/>
    <x v="3"/>
    <x v="5"/>
    <s v="M-010"/>
    <x v="9"/>
    <s v="K033"/>
    <x v="3"/>
    <x v="3"/>
    <n v="65"/>
    <n v="4280"/>
    <n v="278200"/>
  </r>
  <r>
    <s v="AB18-00060"/>
    <x v="3"/>
    <x v="2"/>
    <s v="M-007"/>
    <x v="6"/>
    <s v="K009"/>
    <x v="8"/>
    <x v="1"/>
    <n v="25"/>
    <n v="5990"/>
    <n v="149750"/>
  </r>
  <r>
    <s v="AB18-00061"/>
    <x v="3"/>
    <x v="4"/>
    <s v="M-011"/>
    <x v="10"/>
    <s v="K008"/>
    <x v="2"/>
    <x v="2"/>
    <n v="65"/>
    <n v="7490"/>
    <n v="486850"/>
  </r>
  <r>
    <s v="AB18-00062"/>
    <x v="3"/>
    <x v="3"/>
    <s v="M-008"/>
    <x v="7"/>
    <s v="K033"/>
    <x v="3"/>
    <x v="3"/>
    <n v="25"/>
    <n v="4280"/>
    <n v="107000"/>
  </r>
  <r>
    <s v="AB18-00063"/>
    <x v="3"/>
    <x v="1"/>
    <s v="M-001"/>
    <x v="1"/>
    <s v="K033"/>
    <x v="3"/>
    <x v="3"/>
    <n v="65"/>
    <n v="4280"/>
    <n v="278200"/>
  </r>
  <r>
    <s v="AB18-00064"/>
    <x v="4"/>
    <x v="0"/>
    <s v="M-003"/>
    <x v="0"/>
    <s v="K037"/>
    <x v="20"/>
    <x v="3"/>
    <n v="25"/>
    <n v="7988"/>
    <n v="199700"/>
  </r>
  <r>
    <s v="AB18-00065"/>
    <x v="4"/>
    <x v="0"/>
    <s v="M-004"/>
    <x v="3"/>
    <s v="K038"/>
    <x v="21"/>
    <x v="2"/>
    <n v="25"/>
    <n v="990"/>
    <n v="24750"/>
  </r>
  <r>
    <s v="AB18-00066"/>
    <x v="4"/>
    <x v="0"/>
    <s v="M-005"/>
    <x v="4"/>
    <s v="K008"/>
    <x v="2"/>
    <x v="2"/>
    <n v="25"/>
    <n v="7490"/>
    <n v="187250"/>
  </r>
  <r>
    <s v="AB18-00067"/>
    <x v="4"/>
    <x v="2"/>
    <s v="M-006"/>
    <x v="5"/>
    <s v="K012"/>
    <x v="1"/>
    <x v="1"/>
    <n v="25"/>
    <n v="1200"/>
    <n v="30000"/>
  </r>
  <r>
    <s v="AB18-00068"/>
    <x v="4"/>
    <x v="2"/>
    <s v="M-007"/>
    <x v="6"/>
    <s v="K037"/>
    <x v="20"/>
    <x v="3"/>
    <n v="25"/>
    <n v="7988"/>
    <n v="199700"/>
  </r>
  <r>
    <s v="AB18-00069"/>
    <x v="4"/>
    <x v="3"/>
    <s v="M-008"/>
    <x v="7"/>
    <s v="K038"/>
    <x v="21"/>
    <x v="2"/>
    <n v="25"/>
    <n v="990"/>
    <n v="24750"/>
  </r>
  <r>
    <s v="AB18-00070"/>
    <x v="4"/>
    <x v="4"/>
    <s v="M-009"/>
    <x v="8"/>
    <s v="K008"/>
    <x v="2"/>
    <x v="2"/>
    <n v="25"/>
    <n v="7490"/>
    <n v="187250"/>
  </r>
  <r>
    <s v="AB18-00071"/>
    <x v="4"/>
    <x v="5"/>
    <s v="M-010"/>
    <x v="9"/>
    <s v="K012"/>
    <x v="1"/>
    <x v="1"/>
    <n v="25"/>
    <n v="1200"/>
    <n v="30000"/>
  </r>
  <r>
    <s v="AB18-00072"/>
    <x v="4"/>
    <x v="4"/>
    <s v="M-011"/>
    <x v="10"/>
    <s v="K001"/>
    <x v="19"/>
    <x v="2"/>
    <n v="25"/>
    <n v="665"/>
    <n v="16625"/>
  </r>
  <r>
    <s v="AB18-00073"/>
    <x v="4"/>
    <x v="1"/>
    <s v="M-001"/>
    <x v="1"/>
    <s v="K038"/>
    <x v="21"/>
    <x v="2"/>
    <n v="25"/>
    <n v="990"/>
    <n v="24750"/>
  </r>
  <r>
    <s v="AB18-00074"/>
    <x v="4"/>
    <x v="1"/>
    <s v="M-002"/>
    <x v="2"/>
    <s v="K008"/>
    <x v="2"/>
    <x v="2"/>
    <n v="25"/>
    <n v="7490"/>
    <n v="187250"/>
  </r>
  <r>
    <s v="AB18-00075"/>
    <x v="4"/>
    <x v="0"/>
    <s v="M-003"/>
    <x v="0"/>
    <s v="K012"/>
    <x v="1"/>
    <x v="1"/>
    <n v="25"/>
    <n v="1200"/>
    <n v="30000"/>
  </r>
  <r>
    <s v="AB18-00076"/>
    <x v="5"/>
    <x v="0"/>
    <s v="M-004"/>
    <x v="3"/>
    <s v="K014"/>
    <x v="22"/>
    <x v="1"/>
    <n v="25"/>
    <n v="980"/>
    <n v="24500"/>
  </r>
  <r>
    <s v="AB18-00077"/>
    <x v="5"/>
    <x v="0"/>
    <s v="M-005"/>
    <x v="4"/>
    <s v="K039"/>
    <x v="4"/>
    <x v="3"/>
    <n v="25"/>
    <n v="999"/>
    <n v="24975"/>
  </r>
  <r>
    <s v="AB18-00078"/>
    <x v="5"/>
    <x v="2"/>
    <s v="M-006"/>
    <x v="5"/>
    <s v="K040"/>
    <x v="5"/>
    <x v="0"/>
    <n v="25"/>
    <n v="2690"/>
    <n v="67250"/>
  </r>
  <r>
    <s v="AB18-00079"/>
    <x v="5"/>
    <x v="2"/>
    <s v="M-007"/>
    <x v="6"/>
    <s v="K012"/>
    <x v="1"/>
    <x v="1"/>
    <n v="25"/>
    <n v="1200"/>
    <n v="30000"/>
  </r>
  <r>
    <s v="AB18-00080"/>
    <x v="5"/>
    <x v="3"/>
    <s v="M-008"/>
    <x v="7"/>
    <s v="K014"/>
    <x v="22"/>
    <x v="1"/>
    <n v="25"/>
    <n v="980"/>
    <n v="24500"/>
  </r>
  <r>
    <s v="AB18-00081"/>
    <x v="5"/>
    <x v="4"/>
    <s v="M-009"/>
    <x v="8"/>
    <s v="K039"/>
    <x v="4"/>
    <x v="3"/>
    <n v="25"/>
    <n v="999"/>
    <n v="24975"/>
  </r>
  <r>
    <s v="AB18-00082"/>
    <x v="5"/>
    <x v="5"/>
    <s v="M-010"/>
    <x v="9"/>
    <s v="K040"/>
    <x v="5"/>
    <x v="0"/>
    <n v="25"/>
    <n v="2690"/>
    <n v="67250"/>
  </r>
  <r>
    <s v="AB18-00083"/>
    <x v="5"/>
    <x v="4"/>
    <s v="M-011"/>
    <x v="10"/>
    <s v="K012"/>
    <x v="1"/>
    <x v="1"/>
    <n v="25"/>
    <n v="1200"/>
    <n v="30000"/>
  </r>
  <r>
    <s v="AB18-00084"/>
    <x v="5"/>
    <x v="1"/>
    <s v="M-001"/>
    <x v="1"/>
    <s v="K014"/>
    <x v="22"/>
    <x v="1"/>
    <n v="25"/>
    <n v="980"/>
    <n v="24500"/>
  </r>
  <r>
    <s v="AB18-00085"/>
    <x v="5"/>
    <x v="1"/>
    <s v="M-002"/>
    <x v="2"/>
    <s v="K001"/>
    <x v="19"/>
    <x v="2"/>
    <n v="25"/>
    <n v="665"/>
    <n v="16625"/>
  </r>
  <r>
    <s v="AB18-00086"/>
    <x v="5"/>
    <x v="0"/>
    <s v="M-003"/>
    <x v="0"/>
    <s v="K040"/>
    <x v="5"/>
    <x v="0"/>
    <n v="25"/>
    <n v="2690"/>
    <n v="67250"/>
  </r>
  <r>
    <s v="AB18-00087"/>
    <x v="6"/>
    <x v="0"/>
    <s v="M-004"/>
    <x v="3"/>
    <s v="K008"/>
    <x v="2"/>
    <x v="2"/>
    <n v="25"/>
    <n v="7490"/>
    <n v="187250"/>
  </r>
  <r>
    <s v="AB18-00088"/>
    <x v="6"/>
    <x v="0"/>
    <s v="M-005"/>
    <x v="4"/>
    <s v="K009"/>
    <x v="8"/>
    <x v="1"/>
    <n v="25"/>
    <n v="5990"/>
    <n v="149750"/>
  </r>
  <r>
    <s v="AB18-00089"/>
    <x v="6"/>
    <x v="2"/>
    <s v="M-006"/>
    <x v="5"/>
    <s v="K041"/>
    <x v="11"/>
    <x v="3"/>
    <n v="25"/>
    <n v="999"/>
    <n v="24975"/>
  </r>
  <r>
    <s v="AB18-00090"/>
    <x v="6"/>
    <x v="2"/>
    <s v="M-007"/>
    <x v="6"/>
    <s v="K042"/>
    <x v="12"/>
    <x v="0"/>
    <n v="25"/>
    <n v="690"/>
    <n v="17250"/>
  </r>
  <r>
    <s v="AB18-00091"/>
    <x v="6"/>
    <x v="3"/>
    <s v="M-008"/>
    <x v="7"/>
    <s v="K008"/>
    <x v="2"/>
    <x v="2"/>
    <n v="25"/>
    <n v="7490"/>
    <n v="187250"/>
  </r>
  <r>
    <s v="AB18-00092"/>
    <x v="6"/>
    <x v="4"/>
    <s v="M-009"/>
    <x v="8"/>
    <s v="K009"/>
    <x v="8"/>
    <x v="1"/>
    <n v="25"/>
    <n v="5990"/>
    <n v="149750"/>
  </r>
  <r>
    <s v="AB18-00093"/>
    <x v="6"/>
    <x v="5"/>
    <s v="M-010"/>
    <x v="9"/>
    <s v="K041"/>
    <x v="11"/>
    <x v="3"/>
    <n v="25"/>
    <n v="999"/>
    <n v="24975"/>
  </r>
  <r>
    <s v="AB18-00094"/>
    <x v="6"/>
    <x v="4"/>
    <s v="M-011"/>
    <x v="10"/>
    <s v="K042"/>
    <x v="12"/>
    <x v="0"/>
    <n v="25"/>
    <n v="690"/>
    <n v="17250"/>
  </r>
  <r>
    <s v="AB18-00095"/>
    <x v="6"/>
    <x v="1"/>
    <s v="M-001"/>
    <x v="1"/>
    <s v="K008"/>
    <x v="2"/>
    <x v="2"/>
    <n v="25"/>
    <n v="7490"/>
    <n v="187250"/>
  </r>
  <r>
    <s v="AB18-00096"/>
    <x v="6"/>
    <x v="1"/>
    <s v="M-002"/>
    <x v="2"/>
    <s v="K009"/>
    <x v="8"/>
    <x v="1"/>
    <n v="25"/>
    <n v="5990"/>
    <n v="149750"/>
  </r>
  <r>
    <s v="AB18-00097"/>
    <x v="6"/>
    <x v="0"/>
    <s v="M-003"/>
    <x v="0"/>
    <s v="K041"/>
    <x v="11"/>
    <x v="3"/>
    <n v="25"/>
    <n v="999"/>
    <n v="24975"/>
  </r>
  <r>
    <s v="AB18-00098"/>
    <x v="6"/>
    <x v="0"/>
    <s v="M-004"/>
    <x v="3"/>
    <s v="K042"/>
    <x v="12"/>
    <x v="0"/>
    <n v="25"/>
    <n v="690"/>
    <n v="17250"/>
  </r>
  <r>
    <s v="AB18-00099"/>
    <x v="6"/>
    <x v="0"/>
    <s v="M-005"/>
    <x v="4"/>
    <s v="K008"/>
    <x v="2"/>
    <x v="2"/>
    <n v="25"/>
    <n v="7490"/>
    <n v="187250"/>
  </r>
  <r>
    <s v="AB18-00100"/>
    <x v="6"/>
    <x v="2"/>
    <s v="M-006"/>
    <x v="5"/>
    <s v="K009"/>
    <x v="8"/>
    <x v="1"/>
    <n v="25"/>
    <n v="5990"/>
    <n v="149750"/>
  </r>
  <r>
    <s v="AB18-00101"/>
    <x v="6"/>
    <x v="2"/>
    <s v="M-007"/>
    <x v="6"/>
    <s v="K041"/>
    <x v="11"/>
    <x v="3"/>
    <n v="25"/>
    <n v="999"/>
    <n v="24975"/>
  </r>
  <r>
    <s v="AB18-00102"/>
    <x v="6"/>
    <x v="3"/>
    <s v="M-008"/>
    <x v="7"/>
    <s v="K042"/>
    <x v="12"/>
    <x v="0"/>
    <n v="25"/>
    <n v="690"/>
    <n v="17250"/>
  </r>
  <r>
    <s v="AB18-00103"/>
    <x v="6"/>
    <x v="4"/>
    <s v="M-009"/>
    <x v="8"/>
    <s v="K008"/>
    <x v="2"/>
    <x v="2"/>
    <n v="25"/>
    <n v="7490"/>
    <n v="187250"/>
  </r>
  <r>
    <s v="AB18-00104"/>
    <x v="6"/>
    <x v="5"/>
    <s v="M-010"/>
    <x v="9"/>
    <s v="K009"/>
    <x v="8"/>
    <x v="1"/>
    <n v="25"/>
    <n v="5990"/>
    <n v="149750"/>
  </r>
  <r>
    <s v="AB18-00105"/>
    <x v="7"/>
    <x v="0"/>
    <s v="M-003"/>
    <x v="0"/>
    <s v="K033"/>
    <x v="3"/>
    <x v="3"/>
    <n v="25"/>
    <n v="4280"/>
    <n v="107000"/>
  </r>
  <r>
    <s v="AB18-00106"/>
    <x v="7"/>
    <x v="0"/>
    <s v="M-004"/>
    <x v="3"/>
    <s v="K033"/>
    <x v="3"/>
    <x v="3"/>
    <n v="25"/>
    <n v="4280"/>
    <n v="107000"/>
  </r>
  <r>
    <s v="AB18-00107"/>
    <x v="7"/>
    <x v="2"/>
    <s v="M-006"/>
    <x v="5"/>
    <s v="K033"/>
    <x v="3"/>
    <x v="3"/>
    <n v="45"/>
    <n v="4280"/>
    <n v="192600"/>
  </r>
  <r>
    <s v="AB18-00108"/>
    <x v="7"/>
    <x v="2"/>
    <s v="M-007"/>
    <x v="6"/>
    <s v="K033"/>
    <x v="3"/>
    <x v="3"/>
    <n v="45"/>
    <n v="4280"/>
    <n v="192600"/>
  </r>
  <r>
    <s v="AB18-00109"/>
    <x v="7"/>
    <x v="3"/>
    <s v="M-008"/>
    <x v="7"/>
    <s v="K033"/>
    <x v="3"/>
    <x v="3"/>
    <n v="45"/>
    <n v="4280"/>
    <n v="192600"/>
  </r>
  <r>
    <s v="AB18-00110"/>
    <x v="7"/>
    <x v="4"/>
    <s v="M-009"/>
    <x v="8"/>
    <s v="K033"/>
    <x v="3"/>
    <x v="3"/>
    <n v="45"/>
    <n v="4280"/>
    <n v="192600"/>
  </r>
  <r>
    <s v="AB18-00111"/>
    <x v="7"/>
    <x v="5"/>
    <s v="M-010"/>
    <x v="9"/>
    <s v="K033"/>
    <x v="3"/>
    <x v="3"/>
    <n v="45"/>
    <n v="4280"/>
    <n v="192600"/>
  </r>
  <r>
    <s v="AB18-00112"/>
    <x v="7"/>
    <x v="0"/>
    <s v="M-005"/>
    <x v="4"/>
    <s v="K008"/>
    <x v="2"/>
    <x v="2"/>
    <n v="25"/>
    <n v="7490"/>
    <n v="187250"/>
  </r>
  <r>
    <s v="AB18-00113"/>
    <x v="7"/>
    <x v="1"/>
    <s v="M-001"/>
    <x v="1"/>
    <s v="K009"/>
    <x v="8"/>
    <x v="1"/>
    <n v="25"/>
    <n v="5990"/>
    <n v="149750"/>
  </r>
  <r>
    <s v="AB18-00114"/>
    <x v="7"/>
    <x v="4"/>
    <s v="M-011"/>
    <x v="10"/>
    <s v="K004"/>
    <x v="23"/>
    <x v="1"/>
    <n v="45"/>
    <n v="5990"/>
    <n v="269550"/>
  </r>
  <r>
    <s v="AB18-00115"/>
    <x v="7"/>
    <x v="1"/>
    <s v="M-001"/>
    <x v="1"/>
    <s v="K008"/>
    <x v="2"/>
    <x v="2"/>
    <n v="45"/>
    <n v="7490"/>
    <n v="337050"/>
  </r>
  <r>
    <s v="AB18-00116"/>
    <x v="7"/>
    <x v="1"/>
    <s v="M-002"/>
    <x v="2"/>
    <s v="K028"/>
    <x v="6"/>
    <x v="0"/>
    <n v="45"/>
    <n v="1330"/>
    <n v="59850"/>
  </r>
  <r>
    <s v="AB18-00117"/>
    <x v="7"/>
    <x v="0"/>
    <s v="M-003"/>
    <x v="0"/>
    <s v="K008"/>
    <x v="2"/>
    <x v="2"/>
    <n v="45"/>
    <n v="7490"/>
    <n v="337050"/>
  </r>
  <r>
    <s v="AB18-00118"/>
    <x v="7"/>
    <x v="0"/>
    <s v="M-004"/>
    <x v="3"/>
    <s v="K008"/>
    <x v="2"/>
    <x v="2"/>
    <n v="45"/>
    <n v="7490"/>
    <n v="337050"/>
  </r>
  <r>
    <s v="AB18-00119"/>
    <x v="7"/>
    <x v="1"/>
    <s v="M-002"/>
    <x v="2"/>
    <s v="K001"/>
    <x v="19"/>
    <x v="2"/>
    <n v="25"/>
    <n v="665"/>
    <n v="16625"/>
  </r>
  <r>
    <s v="AB18-00120"/>
    <x v="7"/>
    <x v="0"/>
    <s v="M-003"/>
    <x v="0"/>
    <s v="K033"/>
    <x v="3"/>
    <x v="3"/>
    <n v="25"/>
    <n v="4280"/>
    <n v="107000"/>
  </r>
  <r>
    <s v="AB18-00121"/>
    <x v="7"/>
    <x v="0"/>
    <s v="M-005"/>
    <x v="4"/>
    <s v="K033"/>
    <x v="3"/>
    <x v="3"/>
    <n v="45"/>
    <n v="4280"/>
    <n v="192600"/>
  </r>
  <r>
    <s v="AB18-00122"/>
    <x v="7"/>
    <x v="2"/>
    <s v="M-006"/>
    <x v="5"/>
    <s v="K033"/>
    <x v="3"/>
    <x v="3"/>
    <n v="45"/>
    <n v="4280"/>
    <n v="192600"/>
  </r>
  <r>
    <s v="AB18-00123"/>
    <x v="7"/>
    <x v="2"/>
    <s v="M-007"/>
    <x v="6"/>
    <s v="K033"/>
    <x v="3"/>
    <x v="3"/>
    <n v="45"/>
    <n v="4280"/>
    <n v="192600"/>
  </r>
  <r>
    <s v="AB18-00124"/>
    <x v="7"/>
    <x v="3"/>
    <s v="M-008"/>
    <x v="7"/>
    <s v="K033"/>
    <x v="3"/>
    <x v="3"/>
    <n v="45"/>
    <n v="4280"/>
    <n v="192600"/>
  </r>
  <r>
    <s v="AB18-00125"/>
    <x v="7"/>
    <x v="4"/>
    <s v="M-009"/>
    <x v="8"/>
    <s v="K033"/>
    <x v="3"/>
    <x v="3"/>
    <n v="45"/>
    <n v="4280"/>
    <n v="192600"/>
  </r>
  <r>
    <s v="AB18-00126"/>
    <x v="7"/>
    <x v="4"/>
    <s v="M-009"/>
    <x v="8"/>
    <s v="K008"/>
    <x v="2"/>
    <x v="2"/>
    <n v="25"/>
    <n v="7490"/>
    <n v="187250"/>
  </r>
  <r>
    <s v="AB18-00127"/>
    <x v="7"/>
    <x v="5"/>
    <s v="M-010"/>
    <x v="9"/>
    <s v="K009"/>
    <x v="8"/>
    <x v="1"/>
    <n v="25"/>
    <n v="5990"/>
    <n v="149750"/>
  </r>
  <r>
    <s v="AB18-00128"/>
    <x v="7"/>
    <x v="5"/>
    <s v="M-010"/>
    <x v="9"/>
    <s v="K004"/>
    <x v="23"/>
    <x v="1"/>
    <n v="45"/>
    <n v="5990"/>
    <n v="269550"/>
  </r>
  <r>
    <s v="AB18-00129"/>
    <x v="7"/>
    <x v="4"/>
    <s v="M-011"/>
    <x v="10"/>
    <s v="K008"/>
    <x v="2"/>
    <x v="2"/>
    <n v="45"/>
    <n v="7490"/>
    <n v="337050"/>
  </r>
  <r>
    <s v="AB18-00130"/>
    <x v="7"/>
    <x v="1"/>
    <s v="M-001"/>
    <x v="1"/>
    <s v="K028"/>
    <x v="6"/>
    <x v="0"/>
    <n v="45"/>
    <n v="1330"/>
    <n v="59850"/>
  </r>
  <r>
    <s v="AB18-00131"/>
    <x v="7"/>
    <x v="1"/>
    <s v="M-002"/>
    <x v="2"/>
    <s v="K008"/>
    <x v="2"/>
    <x v="2"/>
    <n v="45"/>
    <n v="7490"/>
    <n v="337050"/>
  </r>
  <r>
    <s v="AB18-00132"/>
    <x v="7"/>
    <x v="0"/>
    <s v="M-003"/>
    <x v="0"/>
    <s v="K008"/>
    <x v="2"/>
    <x v="2"/>
    <n v="45"/>
    <n v="7490"/>
    <n v="337050"/>
  </r>
  <r>
    <s v="AB18-00133"/>
    <x v="8"/>
    <x v="5"/>
    <s v="M-010"/>
    <x v="9"/>
    <s v="K041"/>
    <x v="11"/>
    <x v="3"/>
    <n v="25"/>
    <n v="999"/>
    <n v="24975"/>
  </r>
  <r>
    <s v="AB18-00134"/>
    <x v="8"/>
    <x v="4"/>
    <s v="M-011"/>
    <x v="10"/>
    <s v="K016"/>
    <x v="24"/>
    <x v="1"/>
    <n v="25"/>
    <n v="2600"/>
    <n v="65000"/>
  </r>
  <r>
    <s v="AB18-00135"/>
    <x v="8"/>
    <x v="1"/>
    <s v="M-002"/>
    <x v="2"/>
    <s v="K017"/>
    <x v="25"/>
    <x v="5"/>
    <n v="35"/>
    <n v="69210"/>
    <n v="2422350"/>
  </r>
  <r>
    <s v="AB18-00136"/>
    <x v="8"/>
    <x v="1"/>
    <s v="M-001"/>
    <x v="1"/>
    <s v="K025"/>
    <x v="26"/>
    <x v="3"/>
    <n v="25"/>
    <n v="8990"/>
    <n v="224750"/>
  </r>
  <r>
    <s v="AB18-00137"/>
    <x v="8"/>
    <x v="0"/>
    <s v="M-003"/>
    <x v="0"/>
    <s v="K009"/>
    <x v="8"/>
    <x v="1"/>
    <n v="35"/>
    <n v="5990"/>
    <n v="209650"/>
  </r>
  <r>
    <s v="AB18-00138"/>
    <x v="8"/>
    <x v="1"/>
    <s v="M-001"/>
    <x v="1"/>
    <s v="K012"/>
    <x v="1"/>
    <x v="1"/>
    <n v="45"/>
    <n v="1200"/>
    <n v="54000"/>
  </r>
  <r>
    <s v="AB18-00139"/>
    <x v="8"/>
    <x v="1"/>
    <s v="M-002"/>
    <x v="2"/>
    <s v="K001"/>
    <x v="19"/>
    <x v="2"/>
    <n v="25"/>
    <n v="665"/>
    <n v="16625"/>
  </r>
  <r>
    <s v="AB18-00140"/>
    <x v="8"/>
    <x v="0"/>
    <s v="M-003"/>
    <x v="0"/>
    <s v="K016"/>
    <x v="24"/>
    <x v="1"/>
    <n v="25"/>
    <n v="2600"/>
    <n v="65000"/>
  </r>
  <r>
    <s v="AB18-00141"/>
    <x v="8"/>
    <x v="0"/>
    <s v="M-004"/>
    <x v="3"/>
    <s v="K017"/>
    <x v="25"/>
    <x v="5"/>
    <n v="35"/>
    <n v="69210"/>
    <n v="2422350"/>
  </r>
  <r>
    <s v="AB18-00142"/>
    <x v="8"/>
    <x v="0"/>
    <s v="M-004"/>
    <x v="3"/>
    <s v="K025"/>
    <x v="26"/>
    <x v="3"/>
    <n v="25"/>
    <n v="8990"/>
    <n v="224750"/>
  </r>
  <r>
    <s v="AB18-00143"/>
    <x v="8"/>
    <x v="0"/>
    <s v="M-005"/>
    <x v="4"/>
    <s v="K009"/>
    <x v="8"/>
    <x v="1"/>
    <n v="35"/>
    <n v="5990"/>
    <n v="209650"/>
  </r>
  <r>
    <s v="AB18-00144"/>
    <x v="8"/>
    <x v="1"/>
    <s v="M-002"/>
    <x v="2"/>
    <s v="K012"/>
    <x v="1"/>
    <x v="1"/>
    <n v="45"/>
    <n v="1200"/>
    <n v="54000"/>
  </r>
  <r>
    <s v="AB18-00145"/>
    <x v="8"/>
    <x v="0"/>
    <s v="M-005"/>
    <x v="4"/>
    <s v="K041"/>
    <x v="11"/>
    <x v="3"/>
    <n v="25"/>
    <n v="999"/>
    <n v="24975"/>
  </r>
  <r>
    <s v="AB18-00146"/>
    <x v="8"/>
    <x v="1"/>
    <s v="M-001"/>
    <x v="1"/>
    <s v="K016"/>
    <x v="24"/>
    <x v="1"/>
    <n v="25"/>
    <n v="2600"/>
    <n v="65000"/>
  </r>
  <r>
    <s v="AB18-00147"/>
    <x v="8"/>
    <x v="2"/>
    <s v="M-006"/>
    <x v="5"/>
    <s v="K017"/>
    <x v="25"/>
    <x v="5"/>
    <n v="35"/>
    <n v="69210"/>
    <n v="2422350"/>
  </r>
  <r>
    <s v="AB18-00148"/>
    <x v="8"/>
    <x v="1"/>
    <s v="M-002"/>
    <x v="2"/>
    <s v="K001"/>
    <x v="19"/>
    <x v="2"/>
    <n v="25"/>
    <n v="665"/>
    <n v="16625"/>
  </r>
  <r>
    <s v="AB18-00149"/>
    <x v="8"/>
    <x v="2"/>
    <s v="M-007"/>
    <x v="6"/>
    <s v="K009"/>
    <x v="8"/>
    <x v="1"/>
    <n v="35"/>
    <n v="5990"/>
    <n v="209650"/>
  </r>
  <r>
    <s v="AB18-00150"/>
    <x v="8"/>
    <x v="0"/>
    <s v="M-003"/>
    <x v="0"/>
    <s v="K012"/>
    <x v="1"/>
    <x v="1"/>
    <n v="45"/>
    <n v="1200"/>
    <n v="54000"/>
  </r>
  <r>
    <s v="AB18-00151"/>
    <x v="8"/>
    <x v="0"/>
    <s v="M-003"/>
    <x v="0"/>
    <s v="K041"/>
    <x v="11"/>
    <x v="3"/>
    <n v="25"/>
    <n v="999"/>
    <n v="24975"/>
  </r>
  <r>
    <s v="AB18-00152"/>
    <x v="8"/>
    <x v="4"/>
    <s v="M-009"/>
    <x v="8"/>
    <s v="K016"/>
    <x v="24"/>
    <x v="1"/>
    <n v="25"/>
    <n v="2600"/>
    <n v="65000"/>
  </r>
  <r>
    <s v="AB18-00153"/>
    <x v="9"/>
    <x v="2"/>
    <s v="M-006"/>
    <x v="5"/>
    <s v="K003"/>
    <x v="25"/>
    <x v="5"/>
    <n v="25"/>
    <n v="69210"/>
    <n v="1730250"/>
  </r>
  <r>
    <s v="AB18-00154"/>
    <x v="9"/>
    <x v="2"/>
    <s v="M-007"/>
    <x v="6"/>
    <s v="K016"/>
    <x v="24"/>
    <x v="1"/>
    <n v="25"/>
    <n v="2600"/>
    <n v="65000"/>
  </r>
  <r>
    <s v="AB18-00155"/>
    <x v="9"/>
    <x v="3"/>
    <s v="M-008"/>
    <x v="7"/>
    <s v="K016"/>
    <x v="24"/>
    <x v="1"/>
    <n v="25"/>
    <n v="2600"/>
    <n v="65000"/>
  </r>
  <r>
    <s v="AB18-00156"/>
    <x v="9"/>
    <x v="4"/>
    <s v="M-009"/>
    <x v="8"/>
    <s v="K038"/>
    <x v="21"/>
    <x v="2"/>
    <n v="25"/>
    <n v="990"/>
    <n v="24750"/>
  </r>
  <r>
    <s v="AB18-00157"/>
    <x v="9"/>
    <x v="5"/>
    <s v="M-010"/>
    <x v="9"/>
    <s v="K016"/>
    <x v="24"/>
    <x v="1"/>
    <n v="25"/>
    <n v="2600"/>
    <n v="65000"/>
  </r>
  <r>
    <s v="AB18-00158"/>
    <x v="9"/>
    <x v="4"/>
    <s v="M-011"/>
    <x v="10"/>
    <s v="K020"/>
    <x v="27"/>
    <x v="4"/>
    <n v="25"/>
    <n v="2680"/>
    <n v="67000"/>
  </r>
  <r>
    <s v="AB18-00159"/>
    <x v="9"/>
    <x v="5"/>
    <s v="M-010"/>
    <x v="9"/>
    <s v="K015"/>
    <x v="28"/>
    <x v="2"/>
    <n v="35"/>
    <n v="10900"/>
    <n v="381500"/>
  </r>
  <r>
    <s v="AB18-00160"/>
    <x v="9"/>
    <x v="4"/>
    <s v="M-011"/>
    <x v="10"/>
    <s v="K015"/>
    <x v="28"/>
    <x v="2"/>
    <n v="35"/>
    <n v="10900"/>
    <n v="381500"/>
  </r>
  <r>
    <s v="AB18-00161"/>
    <x v="9"/>
    <x v="1"/>
    <s v="M-001"/>
    <x v="1"/>
    <s v="K014"/>
    <x v="22"/>
    <x v="1"/>
    <n v="35"/>
    <n v="980"/>
    <n v="34300"/>
  </r>
  <r>
    <s v="AB18-00162"/>
    <x v="9"/>
    <x v="1"/>
    <s v="M-002"/>
    <x v="2"/>
    <s v="K014"/>
    <x v="22"/>
    <x v="1"/>
    <n v="35"/>
    <n v="980"/>
    <n v="34300"/>
  </r>
  <r>
    <s v="AB18-00163"/>
    <x v="9"/>
    <x v="0"/>
    <s v="M-003"/>
    <x v="0"/>
    <s v="K009"/>
    <x v="8"/>
    <x v="1"/>
    <n v="35"/>
    <n v="5990"/>
    <n v="209650"/>
  </r>
  <r>
    <s v="AB18-00164"/>
    <x v="9"/>
    <x v="0"/>
    <s v="M-004"/>
    <x v="3"/>
    <s v="K009"/>
    <x v="8"/>
    <x v="1"/>
    <n v="35"/>
    <n v="5990"/>
    <n v="209650"/>
  </r>
  <r>
    <s v="AB18-00165"/>
    <x v="10"/>
    <x v="4"/>
    <s v="M-009"/>
    <x v="8"/>
    <s v="K010"/>
    <x v="9"/>
    <x v="4"/>
    <n v="25"/>
    <n v="2980"/>
    <n v="74500"/>
  </r>
  <r>
    <s v="AB18-00166"/>
    <x v="10"/>
    <x v="5"/>
    <s v="M-010"/>
    <x v="9"/>
    <s v="K010"/>
    <x v="9"/>
    <x v="4"/>
    <n v="25"/>
    <n v="2980"/>
    <n v="74500"/>
  </r>
  <r>
    <s v="AB18-00167"/>
    <x v="10"/>
    <x v="4"/>
    <s v="M-011"/>
    <x v="10"/>
    <s v="K010"/>
    <x v="9"/>
    <x v="4"/>
    <n v="25"/>
    <n v="2980"/>
    <n v="74500"/>
  </r>
  <r>
    <s v="AB18-00168"/>
    <x v="10"/>
    <x v="3"/>
    <s v="M-008"/>
    <x v="7"/>
    <s v="K009"/>
    <x v="8"/>
    <x v="1"/>
    <n v="35"/>
    <n v="5990"/>
    <n v="209650"/>
  </r>
  <r>
    <s v="AB18-00169"/>
    <x v="10"/>
    <x v="4"/>
    <s v="M-009"/>
    <x v="8"/>
    <s v="K009"/>
    <x v="8"/>
    <x v="1"/>
    <n v="35"/>
    <n v="5990"/>
    <n v="209650"/>
  </r>
  <r>
    <s v="AB18-00170"/>
    <x v="10"/>
    <x v="5"/>
    <s v="M-010"/>
    <x v="9"/>
    <s v="K009"/>
    <x v="8"/>
    <x v="1"/>
    <n v="35"/>
    <n v="5990"/>
    <n v="209650"/>
  </r>
  <r>
    <s v="AB18-00171"/>
    <x v="10"/>
    <x v="4"/>
    <s v="M-011"/>
    <x v="10"/>
    <s v="K009"/>
    <x v="8"/>
    <x v="1"/>
    <n v="35"/>
    <n v="5990"/>
    <n v="209650"/>
  </r>
  <r>
    <s v="AB18-00172"/>
    <x v="11"/>
    <x v="2"/>
    <s v="M-007"/>
    <x v="6"/>
    <s v="K012"/>
    <x v="1"/>
    <x v="1"/>
    <n v="35"/>
    <n v="1200"/>
    <n v="42000"/>
  </r>
  <r>
    <s v="AB18-00173"/>
    <x v="11"/>
    <x v="0"/>
    <s v="M-003"/>
    <x v="0"/>
    <s v="K033"/>
    <x v="3"/>
    <x v="3"/>
    <n v="85"/>
    <n v="4280"/>
    <n v="363800"/>
  </r>
  <r>
    <s v="AB18-00174"/>
    <x v="11"/>
    <x v="3"/>
    <s v="M-008"/>
    <x v="7"/>
    <s v="K009"/>
    <x v="8"/>
    <x v="1"/>
    <n v="35"/>
    <n v="5990"/>
    <n v="209650"/>
  </r>
  <r>
    <s v="AB18-00175"/>
    <x v="11"/>
    <x v="4"/>
    <s v="M-009"/>
    <x v="8"/>
    <s v="K012"/>
    <x v="1"/>
    <x v="1"/>
    <n v="35"/>
    <n v="1200"/>
    <n v="42000"/>
  </r>
  <r>
    <s v="AB18-00176"/>
    <x v="11"/>
    <x v="5"/>
    <s v="M-010"/>
    <x v="9"/>
    <s v="K012"/>
    <x v="1"/>
    <x v="1"/>
    <n v="35"/>
    <n v="1200"/>
    <n v="42000"/>
  </r>
  <r>
    <s v="AB18-00177"/>
    <x v="11"/>
    <x v="0"/>
    <s v="M-004"/>
    <x v="3"/>
    <s v="K033"/>
    <x v="3"/>
    <x v="3"/>
    <n v="85"/>
    <n v="4280"/>
    <n v="363800"/>
  </r>
  <r>
    <s v="AB18-00178"/>
    <x v="11"/>
    <x v="4"/>
    <s v="M-011"/>
    <x v="10"/>
    <s v="K009"/>
    <x v="8"/>
    <x v="1"/>
    <n v="35"/>
    <n v="5990"/>
    <n v="209650"/>
  </r>
  <r>
    <s v="AB18-00179"/>
    <x v="11"/>
    <x v="1"/>
    <s v="M-001"/>
    <x v="1"/>
    <s v="K012"/>
    <x v="1"/>
    <x v="1"/>
    <n v="35"/>
    <n v="1200"/>
    <n v="42000"/>
  </r>
  <r>
    <s v="AB18-00180"/>
    <x v="11"/>
    <x v="1"/>
    <s v="M-002"/>
    <x v="2"/>
    <s v="K012"/>
    <x v="1"/>
    <x v="1"/>
    <n v="35"/>
    <n v="1200"/>
    <n v="42000"/>
  </r>
  <r>
    <s v="AB18-00181"/>
    <x v="11"/>
    <x v="0"/>
    <s v="M-005"/>
    <x v="4"/>
    <s v="K033"/>
    <x v="3"/>
    <x v="3"/>
    <n v="85"/>
    <n v="4280"/>
    <n v="363800"/>
  </r>
  <r>
    <s v="AB18-00182"/>
    <x v="11"/>
    <x v="0"/>
    <s v="M-003"/>
    <x v="0"/>
    <s v="K009"/>
    <x v="8"/>
    <x v="1"/>
    <n v="35"/>
    <n v="5990"/>
    <n v="209650"/>
  </r>
  <r>
    <s v="AB18-00183"/>
    <x v="12"/>
    <x v="3"/>
    <s v="M-008"/>
    <x v="7"/>
    <s v="K025"/>
    <x v="26"/>
    <x v="3"/>
    <n v="25"/>
    <n v="8990"/>
    <n v="224750"/>
  </r>
  <r>
    <s v="AB18-00184"/>
    <x v="12"/>
    <x v="4"/>
    <s v="M-009"/>
    <x v="8"/>
    <s v="K031"/>
    <x v="29"/>
    <x v="3"/>
    <n v="25"/>
    <n v="5570"/>
    <n v="139250"/>
  </r>
  <r>
    <s v="AB18-00185"/>
    <x v="12"/>
    <x v="1"/>
    <s v="M-001"/>
    <x v="1"/>
    <s v="K024"/>
    <x v="0"/>
    <x v="0"/>
    <n v="25"/>
    <n v="980"/>
    <n v="24500"/>
  </r>
  <r>
    <s v="AB18-00186"/>
    <x v="12"/>
    <x v="1"/>
    <s v="M-002"/>
    <x v="2"/>
    <s v="K024"/>
    <x v="0"/>
    <x v="0"/>
    <n v="25"/>
    <n v="980"/>
    <n v="24500"/>
  </r>
  <r>
    <s v="AB18-00187"/>
    <x v="12"/>
    <x v="0"/>
    <s v="M-003"/>
    <x v="0"/>
    <s v="K015"/>
    <x v="28"/>
    <x v="2"/>
    <n v="25"/>
    <n v="10900"/>
    <n v="272500"/>
  </r>
  <r>
    <s v="AB18-00188"/>
    <x v="12"/>
    <x v="0"/>
    <s v="M-004"/>
    <x v="3"/>
    <s v="K025"/>
    <x v="26"/>
    <x v="3"/>
    <n v="25"/>
    <n v="8990"/>
    <n v="224750"/>
  </r>
  <r>
    <s v="AB18-00189"/>
    <x v="12"/>
    <x v="0"/>
    <s v="M-005"/>
    <x v="4"/>
    <s v="K025"/>
    <x v="26"/>
    <x v="3"/>
    <n v="25"/>
    <n v="8990"/>
    <n v="224750"/>
  </r>
  <r>
    <s v="AB18-00190"/>
    <x v="13"/>
    <x v="5"/>
    <s v="M-010"/>
    <x v="9"/>
    <s v="K008"/>
    <x v="2"/>
    <x v="2"/>
    <n v="25"/>
    <n v="7490"/>
    <n v="187250"/>
  </r>
  <r>
    <s v="AB18-00191"/>
    <x v="13"/>
    <x v="4"/>
    <s v="M-011"/>
    <x v="10"/>
    <s v="K012"/>
    <x v="1"/>
    <x v="1"/>
    <n v="25"/>
    <n v="1200"/>
    <n v="30000"/>
  </r>
  <r>
    <s v="AB18-00192"/>
    <x v="13"/>
    <x v="0"/>
    <s v="M-004"/>
    <x v="3"/>
    <s v="K008"/>
    <x v="2"/>
    <x v="2"/>
    <n v="25"/>
    <n v="7490"/>
    <n v="187250"/>
  </r>
  <r>
    <s v="AB18-00193"/>
    <x v="13"/>
    <x v="0"/>
    <s v="M-005"/>
    <x v="4"/>
    <s v="K008"/>
    <x v="2"/>
    <x v="2"/>
    <n v="25"/>
    <n v="7490"/>
    <n v="187250"/>
  </r>
  <r>
    <s v="AB18-00194"/>
    <x v="13"/>
    <x v="2"/>
    <s v="M-006"/>
    <x v="5"/>
    <s v="K012"/>
    <x v="1"/>
    <x v="1"/>
    <n v="25"/>
    <n v="1200"/>
    <n v="30000"/>
  </r>
  <r>
    <s v="AB18-00195"/>
    <x v="13"/>
    <x v="3"/>
    <s v="M-008"/>
    <x v="7"/>
    <s v="K024"/>
    <x v="0"/>
    <x v="0"/>
    <n v="45"/>
    <n v="980"/>
    <n v="44100"/>
  </r>
  <r>
    <s v="AB18-00196"/>
    <x v="13"/>
    <x v="4"/>
    <s v="M-009"/>
    <x v="8"/>
    <s v="K002"/>
    <x v="30"/>
    <x v="0"/>
    <n v="45"/>
    <n v="980"/>
    <n v="44100"/>
  </r>
  <r>
    <s v="AB18-00197"/>
    <x v="13"/>
    <x v="0"/>
    <s v="M-003"/>
    <x v="0"/>
    <s v="K005"/>
    <x v="10"/>
    <x v="5"/>
    <n v="65"/>
    <n v="8990"/>
    <n v="584350"/>
  </r>
  <r>
    <s v="AB18-00198"/>
    <x v="13"/>
    <x v="0"/>
    <s v="M-004"/>
    <x v="3"/>
    <s v="K005"/>
    <x v="10"/>
    <x v="5"/>
    <n v="65"/>
    <n v="8990"/>
    <n v="584350"/>
  </r>
  <r>
    <s v="AB18-00199"/>
    <x v="13"/>
    <x v="0"/>
    <s v="M-005"/>
    <x v="4"/>
    <s v="K005"/>
    <x v="10"/>
    <x v="5"/>
    <n v="65"/>
    <n v="8990"/>
    <n v="584350"/>
  </r>
  <r>
    <s v="AB18-00200"/>
    <x v="13"/>
    <x v="5"/>
    <s v="M-010"/>
    <x v="9"/>
    <s v="K008"/>
    <x v="2"/>
    <x v="2"/>
    <n v="45"/>
    <n v="7490"/>
    <n v="337050"/>
  </r>
  <r>
    <s v="AB18-00201"/>
    <x v="13"/>
    <x v="4"/>
    <s v="M-011"/>
    <x v="10"/>
    <s v="K038"/>
    <x v="21"/>
    <x v="2"/>
    <n v="45"/>
    <n v="990"/>
    <n v="44550"/>
  </r>
  <r>
    <s v="AB18-00202"/>
    <x v="13"/>
    <x v="2"/>
    <s v="M-006"/>
    <x v="5"/>
    <s v="K005"/>
    <x v="10"/>
    <x v="5"/>
    <n v="65"/>
    <n v="8990"/>
    <n v="584350"/>
  </r>
  <r>
    <s v="AB18-00203"/>
    <x v="13"/>
    <x v="2"/>
    <s v="M-007"/>
    <x v="6"/>
    <s v="K010"/>
    <x v="9"/>
    <x v="4"/>
    <n v="25"/>
    <n v="2980"/>
    <n v="74500"/>
  </r>
  <r>
    <s v="AB18-00204"/>
    <x v="13"/>
    <x v="3"/>
    <s v="M-008"/>
    <x v="7"/>
    <s v="K010"/>
    <x v="9"/>
    <x v="4"/>
    <n v="25"/>
    <n v="2980"/>
    <n v="74500"/>
  </r>
  <r>
    <s v="AB18-00205"/>
    <x v="13"/>
    <x v="2"/>
    <s v="M-007"/>
    <x v="6"/>
    <s v="K024"/>
    <x v="0"/>
    <x v="0"/>
    <n v="35"/>
    <n v="980"/>
    <n v="34300"/>
  </r>
  <r>
    <s v="AB18-00206"/>
    <x v="13"/>
    <x v="3"/>
    <s v="M-008"/>
    <x v="7"/>
    <s v="K024"/>
    <x v="0"/>
    <x v="0"/>
    <n v="35"/>
    <n v="980"/>
    <n v="34300"/>
  </r>
  <r>
    <s v="AB18-00207"/>
    <x v="13"/>
    <x v="2"/>
    <s v="M-007"/>
    <x v="6"/>
    <s v="K028"/>
    <x v="6"/>
    <x v="0"/>
    <n v="65"/>
    <n v="1330"/>
    <n v="86450"/>
  </r>
  <r>
    <s v="AB18-00208"/>
    <x v="13"/>
    <x v="3"/>
    <s v="M-008"/>
    <x v="7"/>
    <s v="K028"/>
    <x v="6"/>
    <x v="0"/>
    <n v="65"/>
    <n v="1330"/>
    <n v="86450"/>
  </r>
  <r>
    <s v="AB18-00209"/>
    <x v="13"/>
    <x v="4"/>
    <s v="M-009"/>
    <x v="8"/>
    <s v="K003"/>
    <x v="25"/>
    <x v="5"/>
    <n v="25"/>
    <n v="69210"/>
    <n v="1730250"/>
  </r>
  <r>
    <s v="AB18-00210"/>
    <x v="13"/>
    <x v="5"/>
    <s v="M-010"/>
    <x v="9"/>
    <s v="K008"/>
    <x v="2"/>
    <x v="2"/>
    <n v="25"/>
    <n v="7490"/>
    <n v="187250"/>
  </r>
  <r>
    <s v="AB18-00211"/>
    <x v="13"/>
    <x v="4"/>
    <s v="M-011"/>
    <x v="10"/>
    <s v="K008"/>
    <x v="2"/>
    <x v="2"/>
    <n v="25"/>
    <n v="7490"/>
    <n v="187250"/>
  </r>
  <r>
    <s v="AB18-00212"/>
    <x v="13"/>
    <x v="1"/>
    <s v="M-001"/>
    <x v="1"/>
    <s v="K008"/>
    <x v="2"/>
    <x v="2"/>
    <n v="25"/>
    <n v="7490"/>
    <n v="187250"/>
  </r>
  <r>
    <s v="AB18-00213"/>
    <x v="13"/>
    <x v="1"/>
    <s v="M-002"/>
    <x v="2"/>
    <s v="K012"/>
    <x v="1"/>
    <x v="1"/>
    <n v="25"/>
    <n v="1200"/>
    <n v="30000"/>
  </r>
  <r>
    <s v="AB18-00214"/>
    <x v="13"/>
    <x v="1"/>
    <s v="M-001"/>
    <x v="1"/>
    <s v="K024"/>
    <x v="0"/>
    <x v="0"/>
    <n v="45"/>
    <n v="980"/>
    <n v="44100"/>
  </r>
  <r>
    <s v="AB18-00215"/>
    <x v="13"/>
    <x v="1"/>
    <s v="M-002"/>
    <x v="2"/>
    <s v="K002"/>
    <x v="30"/>
    <x v="0"/>
    <n v="45"/>
    <n v="980"/>
    <n v="44100"/>
  </r>
  <r>
    <s v="AB18-00216"/>
    <x v="13"/>
    <x v="4"/>
    <s v="M-009"/>
    <x v="8"/>
    <s v="K005"/>
    <x v="10"/>
    <x v="5"/>
    <n v="65"/>
    <n v="8990"/>
    <n v="584350"/>
  </r>
  <r>
    <s v="AB18-00217"/>
    <x v="14"/>
    <x v="2"/>
    <s v="M-006"/>
    <x v="5"/>
    <s v="K005"/>
    <x v="10"/>
    <x v="5"/>
    <n v="25"/>
    <n v="8990"/>
    <n v="224750"/>
  </r>
  <r>
    <s v="AB18-00218"/>
    <x v="14"/>
    <x v="2"/>
    <s v="M-007"/>
    <x v="6"/>
    <s v="K003"/>
    <x v="25"/>
    <x v="5"/>
    <n v="25"/>
    <n v="69210"/>
    <n v="1730250"/>
  </r>
  <r>
    <s v="AB18-00219"/>
    <x v="14"/>
    <x v="3"/>
    <s v="M-008"/>
    <x v="7"/>
    <s v="K005"/>
    <x v="10"/>
    <x v="5"/>
    <n v="25"/>
    <n v="8990"/>
    <n v="224750"/>
  </r>
  <r>
    <s v="AB18-00220"/>
    <x v="14"/>
    <x v="4"/>
    <s v="M-009"/>
    <x v="8"/>
    <s v="K001"/>
    <x v="19"/>
    <x v="2"/>
    <n v="25"/>
    <n v="665"/>
    <n v="16625"/>
  </r>
  <r>
    <s v="AB18-00221"/>
    <x v="14"/>
    <x v="5"/>
    <s v="M-010"/>
    <x v="9"/>
    <s v="K016"/>
    <x v="24"/>
    <x v="1"/>
    <n v="25"/>
    <n v="2600"/>
    <n v="65000"/>
  </r>
  <r>
    <s v="AB18-00222"/>
    <x v="14"/>
    <x v="4"/>
    <s v="M-011"/>
    <x v="10"/>
    <s v="K036"/>
    <x v="7"/>
    <x v="2"/>
    <n v="25"/>
    <n v="990"/>
    <n v="24750"/>
  </r>
  <r>
    <s v="AB18-00223"/>
    <x v="14"/>
    <x v="1"/>
    <s v="M-001"/>
    <x v="1"/>
    <s v="K020"/>
    <x v="27"/>
    <x v="4"/>
    <n v="25"/>
    <n v="2680"/>
    <n v="67000"/>
  </r>
  <r>
    <s v="AB18-00224"/>
    <x v="14"/>
    <x v="0"/>
    <s v="M-005"/>
    <x v="4"/>
    <s v="K014"/>
    <x v="22"/>
    <x v="1"/>
    <n v="35"/>
    <n v="980"/>
    <n v="34300"/>
  </r>
  <r>
    <s v="AB18-00225"/>
    <x v="14"/>
    <x v="2"/>
    <s v="M-006"/>
    <x v="5"/>
    <s v="K014"/>
    <x v="22"/>
    <x v="1"/>
    <n v="35"/>
    <n v="980"/>
    <n v="34300"/>
  </r>
  <r>
    <s v="AB18-00226"/>
    <x v="14"/>
    <x v="2"/>
    <s v="M-007"/>
    <x v="6"/>
    <s v="K012"/>
    <x v="1"/>
    <x v="1"/>
    <n v="35"/>
    <n v="1200"/>
    <n v="42000"/>
  </r>
  <r>
    <s v="AB18-00227"/>
    <x v="14"/>
    <x v="3"/>
    <s v="M-008"/>
    <x v="7"/>
    <s v="K009"/>
    <x v="8"/>
    <x v="1"/>
    <n v="35"/>
    <n v="5990"/>
    <n v="209650"/>
  </r>
  <r>
    <s v="AB18-00228"/>
    <x v="14"/>
    <x v="1"/>
    <s v="M-002"/>
    <x v="2"/>
    <s v="K005"/>
    <x v="10"/>
    <x v="5"/>
    <n v="25"/>
    <n v="8990"/>
    <n v="224750"/>
  </r>
  <r>
    <s v="AB18-00229"/>
    <x v="14"/>
    <x v="0"/>
    <s v="M-003"/>
    <x v="0"/>
    <s v="K005"/>
    <x v="10"/>
    <x v="5"/>
    <n v="25"/>
    <n v="8990"/>
    <n v="224750"/>
  </r>
  <r>
    <s v="AB18-00230"/>
    <x v="14"/>
    <x v="1"/>
    <s v="M-001"/>
    <x v="1"/>
    <s v="K007"/>
    <x v="31"/>
    <x v="5"/>
    <n v="45"/>
    <n v="3880"/>
    <n v="174600"/>
  </r>
  <r>
    <s v="AB18-00231"/>
    <x v="14"/>
    <x v="1"/>
    <s v="M-002"/>
    <x v="2"/>
    <s v="K007"/>
    <x v="31"/>
    <x v="5"/>
    <n v="45"/>
    <n v="3880"/>
    <n v="174600"/>
  </r>
  <r>
    <s v="AB18-00232"/>
    <x v="14"/>
    <x v="0"/>
    <s v="M-003"/>
    <x v="0"/>
    <s v="K022"/>
    <x v="32"/>
    <x v="4"/>
    <n v="45"/>
    <n v="1688"/>
    <n v="75960"/>
  </r>
  <r>
    <s v="AB18-00233"/>
    <x v="14"/>
    <x v="0"/>
    <s v="M-004"/>
    <x v="3"/>
    <s v="K022"/>
    <x v="32"/>
    <x v="4"/>
    <n v="45"/>
    <n v="1688"/>
    <n v="75960"/>
  </r>
  <r>
    <s v="AB18-00234"/>
    <x v="14"/>
    <x v="0"/>
    <s v="M-004"/>
    <x v="3"/>
    <s v="K025"/>
    <x v="26"/>
    <x v="3"/>
    <n v="25"/>
    <n v="8990"/>
    <n v="224750"/>
  </r>
  <r>
    <s v="AB18-00235"/>
    <x v="14"/>
    <x v="0"/>
    <s v="M-005"/>
    <x v="4"/>
    <s v="K003"/>
    <x v="25"/>
    <x v="5"/>
    <n v="25"/>
    <n v="69210"/>
    <n v="1730250"/>
  </r>
  <r>
    <s v="AB18-00236"/>
    <x v="14"/>
    <x v="2"/>
    <s v="M-006"/>
    <x v="5"/>
    <s v="K025"/>
    <x v="26"/>
    <x v="3"/>
    <n v="25"/>
    <n v="8990"/>
    <n v="224750"/>
  </r>
  <r>
    <s v="AB18-00237"/>
    <x v="15"/>
    <x v="0"/>
    <s v="M-003"/>
    <x v="0"/>
    <s v="K007"/>
    <x v="31"/>
    <x v="5"/>
    <n v="45"/>
    <n v="3880"/>
    <n v="174600"/>
  </r>
  <r>
    <s v="AB18-00238"/>
    <x v="15"/>
    <x v="0"/>
    <s v="M-004"/>
    <x v="3"/>
    <s v="K022"/>
    <x v="32"/>
    <x v="4"/>
    <n v="45"/>
    <n v="1688"/>
    <n v="75960"/>
  </r>
  <r>
    <s v="AB18-00239"/>
    <x v="15"/>
    <x v="0"/>
    <s v="M-005"/>
    <x v="4"/>
    <s v="K022"/>
    <x v="32"/>
    <x v="4"/>
    <n v="45"/>
    <n v="1688"/>
    <n v="75960"/>
  </r>
  <r>
    <s v="AB18-00240"/>
    <x v="15"/>
    <x v="4"/>
    <s v="M-009"/>
    <x v="8"/>
    <s v="K041"/>
    <x v="11"/>
    <x v="3"/>
    <n v="25"/>
    <n v="999"/>
    <n v="24975"/>
  </r>
  <r>
    <s v="AB18-00241"/>
    <x v="15"/>
    <x v="5"/>
    <s v="M-010"/>
    <x v="9"/>
    <s v="K003"/>
    <x v="25"/>
    <x v="5"/>
    <n v="25"/>
    <n v="69210"/>
    <n v="1730250"/>
  </r>
  <r>
    <s v="AB18-00242"/>
    <x v="15"/>
    <x v="4"/>
    <s v="M-011"/>
    <x v="10"/>
    <s v="K002"/>
    <x v="30"/>
    <x v="0"/>
    <n v="25"/>
    <n v="980"/>
    <n v="24500"/>
  </r>
  <r>
    <s v="AB18-00243"/>
    <x v="15"/>
    <x v="1"/>
    <s v="M-001"/>
    <x v="1"/>
    <s v="K001"/>
    <x v="19"/>
    <x v="2"/>
    <n v="25"/>
    <n v="665"/>
    <n v="16625"/>
  </r>
  <r>
    <s v="AB18-00244"/>
    <x v="15"/>
    <x v="1"/>
    <s v="M-002"/>
    <x v="2"/>
    <s v="K016"/>
    <x v="24"/>
    <x v="1"/>
    <n v="25"/>
    <n v="2600"/>
    <n v="65000"/>
  </r>
  <r>
    <s v="AB18-00245"/>
    <x v="15"/>
    <x v="0"/>
    <s v="M-003"/>
    <x v="0"/>
    <s v="K036"/>
    <x v="7"/>
    <x v="2"/>
    <n v="25"/>
    <n v="990"/>
    <n v="24750"/>
  </r>
  <r>
    <s v="AB18-00246"/>
    <x v="15"/>
    <x v="0"/>
    <s v="M-004"/>
    <x v="3"/>
    <s v="K020"/>
    <x v="27"/>
    <x v="4"/>
    <n v="25"/>
    <n v="2680"/>
    <n v="67000"/>
  </r>
  <r>
    <s v="AB18-00247"/>
    <x v="16"/>
    <x v="0"/>
    <s v="M-005"/>
    <x v="4"/>
    <s v="K009"/>
    <x v="8"/>
    <x v="1"/>
    <n v="35"/>
    <n v="5990"/>
    <n v="209650"/>
  </r>
  <r>
    <s v="AB18-00248"/>
    <x v="16"/>
    <x v="2"/>
    <s v="M-006"/>
    <x v="5"/>
    <s v="K009"/>
    <x v="8"/>
    <x v="1"/>
    <n v="35"/>
    <n v="5990"/>
    <n v="209650"/>
  </r>
  <r>
    <s v="AB18-00249"/>
    <x v="16"/>
    <x v="4"/>
    <s v="M-011"/>
    <x v="10"/>
    <s v="K001"/>
    <x v="19"/>
    <x v="2"/>
    <n v="25"/>
    <n v="665"/>
    <n v="16625"/>
  </r>
  <r>
    <s v="AB18-00250"/>
    <x v="16"/>
    <x v="1"/>
    <s v="M-001"/>
    <x v="1"/>
    <s v="K003"/>
    <x v="25"/>
    <x v="5"/>
    <n v="25"/>
    <n v="69210"/>
    <n v="1730250"/>
  </r>
  <r>
    <s v="AB18-00251"/>
    <x v="16"/>
    <x v="1"/>
    <s v="M-002"/>
    <x v="2"/>
    <s v="K016"/>
    <x v="24"/>
    <x v="1"/>
    <n v="25"/>
    <n v="2600"/>
    <n v="65000"/>
  </r>
  <r>
    <s v="AB18-00252"/>
    <x v="16"/>
    <x v="0"/>
    <s v="M-003"/>
    <x v="0"/>
    <s v="K004"/>
    <x v="23"/>
    <x v="1"/>
    <n v="25"/>
    <n v="5990"/>
    <n v="149750"/>
  </r>
  <r>
    <s v="AB18-00253"/>
    <x v="16"/>
    <x v="2"/>
    <s v="M-006"/>
    <x v="5"/>
    <s v="K010"/>
    <x v="9"/>
    <x v="4"/>
    <n v="25"/>
    <n v="2980"/>
    <n v="74500"/>
  </r>
  <r>
    <s v="AB18-00254"/>
    <x v="16"/>
    <x v="2"/>
    <s v="M-007"/>
    <x v="6"/>
    <s v="K010"/>
    <x v="9"/>
    <x v="4"/>
    <n v="25"/>
    <n v="2980"/>
    <n v="74500"/>
  </r>
  <r>
    <s v="AB18-00255"/>
    <x v="16"/>
    <x v="3"/>
    <s v="M-008"/>
    <x v="7"/>
    <s v="K010"/>
    <x v="9"/>
    <x v="4"/>
    <n v="25"/>
    <n v="2980"/>
    <n v="74500"/>
  </r>
  <r>
    <s v="AB18-00256"/>
    <x v="16"/>
    <x v="4"/>
    <s v="M-009"/>
    <x v="8"/>
    <s v="K010"/>
    <x v="9"/>
    <x v="4"/>
    <n v="25"/>
    <n v="2980"/>
    <n v="74500"/>
  </r>
  <r>
    <s v="AB18-00257"/>
    <x v="16"/>
    <x v="5"/>
    <s v="M-010"/>
    <x v="9"/>
    <s v="K010"/>
    <x v="9"/>
    <x v="4"/>
    <n v="25"/>
    <n v="2980"/>
    <n v="74500"/>
  </r>
  <r>
    <s v="AB18-00258"/>
    <x v="16"/>
    <x v="4"/>
    <s v="M-011"/>
    <x v="10"/>
    <s v="K010"/>
    <x v="9"/>
    <x v="4"/>
    <n v="25"/>
    <n v="2980"/>
    <n v="74500"/>
  </r>
  <r>
    <s v="AB18-00259"/>
    <x v="17"/>
    <x v="0"/>
    <s v="M-005"/>
    <x v="4"/>
    <s v="K016"/>
    <x v="24"/>
    <x v="1"/>
    <n v="25"/>
    <n v="2600"/>
    <n v="65000"/>
  </r>
  <r>
    <s v="AB18-00260"/>
    <x v="17"/>
    <x v="0"/>
    <s v="M-004"/>
    <x v="3"/>
    <s v="K009"/>
    <x v="8"/>
    <x v="1"/>
    <n v="35"/>
    <n v="5990"/>
    <n v="209650"/>
  </r>
  <r>
    <s v="AB18-00261"/>
    <x v="17"/>
    <x v="0"/>
    <s v="M-005"/>
    <x v="4"/>
    <s v="K012"/>
    <x v="1"/>
    <x v="1"/>
    <n v="35"/>
    <n v="1200"/>
    <n v="42000"/>
  </r>
  <r>
    <s v="AB18-00262"/>
    <x v="17"/>
    <x v="2"/>
    <s v="M-006"/>
    <x v="5"/>
    <s v="K014"/>
    <x v="22"/>
    <x v="1"/>
    <n v="35"/>
    <n v="980"/>
    <n v="34300"/>
  </r>
  <r>
    <s v="AB18-00263"/>
    <x v="17"/>
    <x v="1"/>
    <s v="M-001"/>
    <x v="1"/>
    <s v="K001"/>
    <x v="19"/>
    <x v="2"/>
    <n v="25"/>
    <n v="665"/>
    <n v="16625"/>
  </r>
  <r>
    <s v="AB18-00264"/>
    <x v="17"/>
    <x v="2"/>
    <s v="M-007"/>
    <x v="6"/>
    <s v="K024"/>
    <x v="0"/>
    <x v="0"/>
    <n v="35"/>
    <n v="980"/>
    <n v="34300"/>
  </r>
  <r>
    <s v="AB18-00265"/>
    <x v="17"/>
    <x v="1"/>
    <s v="M-001"/>
    <x v="1"/>
    <s v="K025"/>
    <x v="26"/>
    <x v="3"/>
    <n v="25"/>
    <n v="8990"/>
    <n v="224750"/>
  </r>
  <r>
    <s v="AB18-00266"/>
    <x v="17"/>
    <x v="0"/>
    <s v="M-003"/>
    <x v="0"/>
    <s v="K017"/>
    <x v="25"/>
    <x v="5"/>
    <n v="45"/>
    <n v="69210"/>
    <n v="3114450"/>
  </r>
  <r>
    <s v="AB18-00267"/>
    <x v="17"/>
    <x v="0"/>
    <s v="M-004"/>
    <x v="3"/>
    <s v="K017"/>
    <x v="25"/>
    <x v="5"/>
    <n v="45"/>
    <n v="69210"/>
    <n v="3114450"/>
  </r>
  <r>
    <s v="AB18-00268"/>
    <x v="17"/>
    <x v="0"/>
    <s v="M-004"/>
    <x v="3"/>
    <s v="K024"/>
    <x v="0"/>
    <x v="0"/>
    <n v="25"/>
    <n v="980"/>
    <n v="24500"/>
  </r>
  <r>
    <s v="AB18-00269"/>
    <x v="17"/>
    <x v="0"/>
    <s v="M-005"/>
    <x v="4"/>
    <s v="K025"/>
    <x v="26"/>
    <x v="3"/>
    <n v="25"/>
    <n v="8990"/>
    <n v="224750"/>
  </r>
  <r>
    <s v="AB18-00270"/>
    <x v="17"/>
    <x v="3"/>
    <s v="M-008"/>
    <x v="7"/>
    <s v="K024"/>
    <x v="0"/>
    <x v="0"/>
    <n v="35"/>
    <n v="980"/>
    <n v="34300"/>
  </r>
  <r>
    <s v="AB18-00271"/>
    <x v="17"/>
    <x v="2"/>
    <s v="M-007"/>
    <x v="6"/>
    <s v="K025"/>
    <x v="26"/>
    <x v="3"/>
    <n v="25"/>
    <n v="8990"/>
    <n v="224750"/>
  </r>
  <r>
    <s v="AB18-00272"/>
    <x v="17"/>
    <x v="0"/>
    <s v="M-005"/>
    <x v="4"/>
    <s v="K017"/>
    <x v="25"/>
    <x v="5"/>
    <n v="45"/>
    <n v="69210"/>
    <n v="3114450"/>
  </r>
  <r>
    <s v="AB18-00273"/>
    <x v="17"/>
    <x v="2"/>
    <s v="M-006"/>
    <x v="5"/>
    <s v="K017"/>
    <x v="25"/>
    <x v="5"/>
    <n v="45"/>
    <n v="69210"/>
    <n v="3114450"/>
  </r>
  <r>
    <s v="AB18-00274"/>
    <x v="17"/>
    <x v="5"/>
    <s v="M-010"/>
    <x v="9"/>
    <s v="K024"/>
    <x v="0"/>
    <x v="0"/>
    <n v="25"/>
    <n v="980"/>
    <n v="24500"/>
  </r>
  <r>
    <s v="AB18-00275"/>
    <x v="17"/>
    <x v="4"/>
    <s v="M-011"/>
    <x v="10"/>
    <s v="K001"/>
    <x v="19"/>
    <x v="2"/>
    <n v="25"/>
    <n v="665"/>
    <n v="16625"/>
  </r>
  <r>
    <s v="AB18-00276"/>
    <x v="18"/>
    <x v="4"/>
    <s v="M-011"/>
    <x v="10"/>
    <s v="K012"/>
    <x v="1"/>
    <x v="1"/>
    <n v="25"/>
    <n v="1200"/>
    <n v="30000"/>
  </r>
  <r>
    <s v="AB18-00277"/>
    <x v="18"/>
    <x v="1"/>
    <s v="M-002"/>
    <x v="2"/>
    <s v="K009"/>
    <x v="8"/>
    <x v="1"/>
    <n v="25"/>
    <n v="5990"/>
    <n v="149750"/>
  </r>
  <r>
    <s v="AB18-00278"/>
    <x v="18"/>
    <x v="0"/>
    <s v="M-003"/>
    <x v="0"/>
    <s v="K012"/>
    <x v="1"/>
    <x v="1"/>
    <n v="25"/>
    <n v="1200"/>
    <n v="30000"/>
  </r>
  <r>
    <s v="AB18-00279"/>
    <x v="18"/>
    <x v="2"/>
    <s v="M-006"/>
    <x v="5"/>
    <s v="K012"/>
    <x v="1"/>
    <x v="1"/>
    <n v="25"/>
    <n v="1200"/>
    <n v="30000"/>
  </r>
  <r>
    <s v="AB18-00280"/>
    <x v="18"/>
    <x v="3"/>
    <s v="M-008"/>
    <x v="7"/>
    <s v="K009"/>
    <x v="8"/>
    <x v="1"/>
    <n v="25"/>
    <n v="5990"/>
    <n v="149750"/>
  </r>
  <r>
    <s v="AB18-00281"/>
    <x v="18"/>
    <x v="4"/>
    <s v="M-009"/>
    <x v="8"/>
    <s v="K012"/>
    <x v="1"/>
    <x v="1"/>
    <n v="25"/>
    <n v="1200"/>
    <n v="30000"/>
  </r>
  <r>
    <s v="AB18-00282"/>
    <x v="18"/>
    <x v="0"/>
    <s v="M-005"/>
    <x v="4"/>
    <s v="K005"/>
    <x v="10"/>
    <x v="5"/>
    <n v="35"/>
    <n v="8990"/>
    <n v="314650"/>
  </r>
  <r>
    <s v="AB18-00283"/>
    <x v="18"/>
    <x v="2"/>
    <s v="M-006"/>
    <x v="5"/>
    <s v="K025"/>
    <x v="26"/>
    <x v="3"/>
    <n v="35"/>
    <n v="8990"/>
    <n v="314650"/>
  </r>
  <r>
    <s v="AB18-00284"/>
    <x v="18"/>
    <x v="2"/>
    <s v="M-006"/>
    <x v="5"/>
    <s v="K024"/>
    <x v="0"/>
    <x v="0"/>
    <n v="25"/>
    <n v="980"/>
    <n v="24500"/>
  </r>
  <r>
    <s v="AB18-00285"/>
    <x v="18"/>
    <x v="2"/>
    <s v="M-007"/>
    <x v="6"/>
    <s v="K015"/>
    <x v="28"/>
    <x v="2"/>
    <n v="25"/>
    <n v="10900"/>
    <n v="272500"/>
  </r>
  <r>
    <s v="AB18-00286"/>
    <x v="18"/>
    <x v="3"/>
    <s v="M-008"/>
    <x v="7"/>
    <s v="K015"/>
    <x v="28"/>
    <x v="2"/>
    <n v="25"/>
    <n v="10900"/>
    <n v="272500"/>
  </r>
  <r>
    <s v="AB18-00287"/>
    <x v="19"/>
    <x v="1"/>
    <s v="M-002"/>
    <x v="2"/>
    <s v="K011"/>
    <x v="33"/>
    <x v="5"/>
    <n v="25"/>
    <n v="3790"/>
    <n v="94750"/>
  </r>
  <r>
    <s v="AB18-00288"/>
    <x v="19"/>
    <x v="0"/>
    <s v="M-003"/>
    <x v="0"/>
    <s v="K011"/>
    <x v="33"/>
    <x v="5"/>
    <n v="25"/>
    <n v="3790"/>
    <n v="94750"/>
  </r>
  <r>
    <s v="AB18-00289"/>
    <x v="19"/>
    <x v="0"/>
    <s v="M-004"/>
    <x v="3"/>
    <s v="K011"/>
    <x v="33"/>
    <x v="5"/>
    <n v="25"/>
    <n v="3790"/>
    <n v="94750"/>
  </r>
  <r>
    <s v="AB18-00290"/>
    <x v="19"/>
    <x v="0"/>
    <s v="M-005"/>
    <x v="4"/>
    <s v="K011"/>
    <x v="33"/>
    <x v="5"/>
    <n v="25"/>
    <n v="3790"/>
    <n v="94750"/>
  </r>
  <r>
    <s v="AB18-00291"/>
    <x v="19"/>
    <x v="3"/>
    <s v="M-008"/>
    <x v="7"/>
    <s v="K016"/>
    <x v="24"/>
    <x v="1"/>
    <n v="65"/>
    <n v="2600"/>
    <n v="169000"/>
  </r>
  <r>
    <s v="AB18-00292"/>
    <x v="19"/>
    <x v="4"/>
    <s v="M-009"/>
    <x v="8"/>
    <s v="K016"/>
    <x v="24"/>
    <x v="1"/>
    <n v="65"/>
    <n v="2600"/>
    <n v="169000"/>
  </r>
  <r>
    <s v="AB18-00293"/>
    <x v="19"/>
    <x v="5"/>
    <s v="M-010"/>
    <x v="9"/>
    <s v="K016"/>
    <x v="24"/>
    <x v="1"/>
    <n v="65"/>
    <n v="2600"/>
    <n v="169000"/>
  </r>
  <r>
    <s v="AB18-00294"/>
    <x v="19"/>
    <x v="4"/>
    <s v="M-011"/>
    <x v="10"/>
    <s v="K011"/>
    <x v="33"/>
    <x v="5"/>
    <n v="25"/>
    <n v="3790"/>
    <n v="94750"/>
  </r>
  <r>
    <s v="AB18-00295"/>
    <x v="19"/>
    <x v="1"/>
    <s v="M-001"/>
    <x v="1"/>
    <s v="K011"/>
    <x v="33"/>
    <x v="5"/>
    <n v="25"/>
    <n v="3790"/>
    <n v="94750"/>
  </r>
  <r>
    <s v="AB18-00296"/>
    <x v="19"/>
    <x v="1"/>
    <s v="M-002"/>
    <x v="2"/>
    <s v="K011"/>
    <x v="33"/>
    <x v="5"/>
    <n v="25"/>
    <n v="3790"/>
    <n v="94750"/>
  </r>
  <r>
    <s v="AB18-00297"/>
    <x v="19"/>
    <x v="0"/>
    <s v="M-003"/>
    <x v="0"/>
    <s v="K011"/>
    <x v="33"/>
    <x v="5"/>
    <n v="25"/>
    <n v="3790"/>
    <n v="94750"/>
  </r>
  <r>
    <s v="AB18-00298"/>
    <x v="19"/>
    <x v="0"/>
    <s v="M-004"/>
    <x v="3"/>
    <s v="K025"/>
    <x v="26"/>
    <x v="3"/>
    <n v="25"/>
    <n v="8990"/>
    <n v="224750"/>
  </r>
  <r>
    <s v="AB18-00299"/>
    <x v="19"/>
    <x v="2"/>
    <s v="M-007"/>
    <x v="6"/>
    <s v="K024"/>
    <x v="0"/>
    <x v="0"/>
    <n v="65"/>
    <n v="980"/>
    <n v="63700"/>
  </r>
  <r>
    <s v="AB18-00300"/>
    <x v="19"/>
    <x v="0"/>
    <s v="M-005"/>
    <x v="4"/>
    <s v="K005"/>
    <x v="10"/>
    <x v="5"/>
    <n v="25"/>
    <n v="8990"/>
    <n v="224750"/>
  </r>
  <r>
    <s v="AB18-00301"/>
    <x v="19"/>
    <x v="2"/>
    <s v="M-006"/>
    <x v="5"/>
    <s v="K005"/>
    <x v="10"/>
    <x v="5"/>
    <n v="25"/>
    <n v="8990"/>
    <n v="224750"/>
  </r>
  <r>
    <s v="AB18-00302"/>
    <x v="19"/>
    <x v="3"/>
    <s v="M-008"/>
    <x v="7"/>
    <s v="K016"/>
    <x v="24"/>
    <x v="1"/>
    <n v="65"/>
    <n v="2600"/>
    <n v="169000"/>
  </r>
  <r>
    <s v="AB18-00303"/>
    <x v="19"/>
    <x v="4"/>
    <s v="M-009"/>
    <x v="8"/>
    <s v="K016"/>
    <x v="24"/>
    <x v="1"/>
    <n v="65"/>
    <n v="2600"/>
    <n v="169000"/>
  </r>
  <r>
    <s v="AB18-00304"/>
    <x v="19"/>
    <x v="5"/>
    <s v="M-010"/>
    <x v="9"/>
    <s v="K016"/>
    <x v="24"/>
    <x v="1"/>
    <n v="65"/>
    <n v="2600"/>
    <n v="169000"/>
  </r>
  <r>
    <s v="AB18-00305"/>
    <x v="19"/>
    <x v="3"/>
    <s v="M-008"/>
    <x v="7"/>
    <s v="K025"/>
    <x v="26"/>
    <x v="3"/>
    <n v="25"/>
    <n v="8990"/>
    <n v="224750"/>
  </r>
  <r>
    <s v="AB18-00306"/>
    <x v="19"/>
    <x v="5"/>
    <s v="M-010"/>
    <x v="9"/>
    <s v="K025"/>
    <x v="26"/>
    <x v="3"/>
    <n v="25"/>
    <n v="8990"/>
    <n v="224750"/>
  </r>
  <r>
    <s v="AB18-00307"/>
    <x v="19"/>
    <x v="0"/>
    <s v="M-004"/>
    <x v="3"/>
    <s v="K025"/>
    <x v="26"/>
    <x v="3"/>
    <n v="25"/>
    <n v="8990"/>
    <n v="224750"/>
  </r>
  <r>
    <s v="AB18-00308"/>
    <x v="20"/>
    <x v="2"/>
    <s v="M-007"/>
    <x v="6"/>
    <s v="K001"/>
    <x v="19"/>
    <x v="2"/>
    <n v="25"/>
    <n v="665"/>
    <n v="16625"/>
  </r>
  <r>
    <s v="AB18-00309"/>
    <x v="20"/>
    <x v="4"/>
    <s v="M-009"/>
    <x v="8"/>
    <s v="K001"/>
    <x v="19"/>
    <x v="2"/>
    <n v="25"/>
    <n v="665"/>
    <n v="16625"/>
  </r>
  <r>
    <s v="AB18-00310"/>
    <x v="20"/>
    <x v="4"/>
    <s v="M-011"/>
    <x v="10"/>
    <s v="K014"/>
    <x v="22"/>
    <x v="1"/>
    <n v="25"/>
    <n v="980"/>
    <n v="24500"/>
  </r>
  <r>
    <s v="AB18-00311"/>
    <x v="20"/>
    <x v="1"/>
    <s v="M-001"/>
    <x v="1"/>
    <s v="K016"/>
    <x v="24"/>
    <x v="1"/>
    <n v="25"/>
    <n v="2600"/>
    <n v="65000"/>
  </r>
  <r>
    <s v="AB18-00312"/>
    <x v="20"/>
    <x v="1"/>
    <s v="M-002"/>
    <x v="2"/>
    <s v="K020"/>
    <x v="27"/>
    <x v="4"/>
    <n v="25"/>
    <n v="2680"/>
    <n v="67000"/>
  </r>
  <r>
    <s v="AB18-00313"/>
    <x v="20"/>
    <x v="0"/>
    <s v="M-003"/>
    <x v="0"/>
    <s v="K020"/>
    <x v="27"/>
    <x v="4"/>
    <n v="25"/>
    <n v="2680"/>
    <n v="67000"/>
  </r>
  <r>
    <s v="AB18-00314"/>
    <x v="20"/>
    <x v="4"/>
    <s v="M-009"/>
    <x v="8"/>
    <s v="K014"/>
    <x v="22"/>
    <x v="1"/>
    <n v="35"/>
    <n v="980"/>
    <n v="34300"/>
  </r>
  <r>
    <s v="AB18-00315"/>
    <x v="20"/>
    <x v="5"/>
    <s v="M-010"/>
    <x v="9"/>
    <s v="K014"/>
    <x v="22"/>
    <x v="1"/>
    <n v="35"/>
    <n v="980"/>
    <n v="34300"/>
  </r>
  <r>
    <s v="AB18-00316"/>
    <x v="20"/>
    <x v="4"/>
    <s v="M-011"/>
    <x v="10"/>
    <s v="K012"/>
    <x v="1"/>
    <x v="1"/>
    <n v="35"/>
    <n v="1200"/>
    <n v="42000"/>
  </r>
  <r>
    <s v="AB19-00001"/>
    <x v="21"/>
    <x v="2"/>
    <s v="M-007"/>
    <x v="6"/>
    <s v="K024"/>
    <x v="0"/>
    <x v="0"/>
    <n v="45"/>
    <n v="980"/>
    <n v="44100"/>
  </r>
  <r>
    <s v="AB19-00002"/>
    <x v="21"/>
    <x v="4"/>
    <s v="M-009"/>
    <x v="8"/>
    <s v="K012"/>
    <x v="1"/>
    <x v="1"/>
    <n v="25"/>
    <n v="1200"/>
    <n v="30000"/>
  </r>
  <r>
    <s v="AB19-00003"/>
    <x v="21"/>
    <x v="5"/>
    <s v="M-010"/>
    <x v="9"/>
    <s v="K008"/>
    <x v="2"/>
    <x v="2"/>
    <n v="25"/>
    <n v="7490"/>
    <n v="187250"/>
  </r>
  <r>
    <s v="AB19-00004"/>
    <x v="21"/>
    <x v="3"/>
    <s v="M-008"/>
    <x v="7"/>
    <s v="K033"/>
    <x v="3"/>
    <x v="3"/>
    <n v="45"/>
    <n v="4280"/>
    <n v="192600"/>
  </r>
  <r>
    <s v="AB19-00005"/>
    <x v="21"/>
    <x v="4"/>
    <s v="M-011"/>
    <x v="10"/>
    <s v="K001"/>
    <x v="19"/>
    <x v="2"/>
    <n v="25"/>
    <n v="665"/>
    <n v="16625"/>
  </r>
  <r>
    <s v="AB19-00006"/>
    <x v="21"/>
    <x v="1"/>
    <s v="M-001"/>
    <x v="1"/>
    <s v="K040"/>
    <x v="5"/>
    <x v="0"/>
    <n v="25"/>
    <n v="2690"/>
    <n v="67250"/>
  </r>
  <r>
    <s v="AB19-00007"/>
    <x v="21"/>
    <x v="4"/>
    <s v="M-009"/>
    <x v="8"/>
    <s v="K009"/>
    <x v="8"/>
    <x v="1"/>
    <n v="45"/>
    <n v="5990"/>
    <n v="269550"/>
  </r>
  <r>
    <s v="AB19-00008"/>
    <x v="21"/>
    <x v="1"/>
    <s v="M-002"/>
    <x v="2"/>
    <s v="K012"/>
    <x v="1"/>
    <x v="1"/>
    <n v="25"/>
    <n v="1200"/>
    <n v="30000"/>
  </r>
  <r>
    <s v="AB19-00009"/>
    <x v="21"/>
    <x v="0"/>
    <s v="M-003"/>
    <x v="0"/>
    <s v="K008"/>
    <x v="2"/>
    <x v="2"/>
    <n v="25"/>
    <n v="7490"/>
    <n v="187250"/>
  </r>
  <r>
    <s v="AB19-00010"/>
    <x v="21"/>
    <x v="5"/>
    <s v="M-010"/>
    <x v="9"/>
    <s v="K033"/>
    <x v="3"/>
    <x v="3"/>
    <n v="45"/>
    <n v="4280"/>
    <n v="192600"/>
  </r>
  <r>
    <s v="AB19-00011"/>
    <x v="21"/>
    <x v="1"/>
    <s v="M-001"/>
    <x v="1"/>
    <s v="K039"/>
    <x v="4"/>
    <x v="3"/>
    <n v="25"/>
    <n v="999"/>
    <n v="24975"/>
  </r>
  <r>
    <s v="AB19-00012"/>
    <x v="21"/>
    <x v="1"/>
    <s v="M-002"/>
    <x v="2"/>
    <s v="K040"/>
    <x v="5"/>
    <x v="0"/>
    <n v="25"/>
    <n v="2690"/>
    <n v="67250"/>
  </r>
  <r>
    <s v="AB19-00013"/>
    <x v="21"/>
    <x v="4"/>
    <s v="M-011"/>
    <x v="10"/>
    <s v="K008"/>
    <x v="2"/>
    <x v="2"/>
    <n v="45"/>
    <n v="7490"/>
    <n v="337050"/>
  </r>
  <r>
    <s v="AB19-00014"/>
    <x v="21"/>
    <x v="0"/>
    <s v="M-003"/>
    <x v="0"/>
    <s v="K012"/>
    <x v="1"/>
    <x v="1"/>
    <n v="25"/>
    <n v="1200"/>
    <n v="30000"/>
  </r>
  <r>
    <s v="AB19-00015"/>
    <x v="21"/>
    <x v="2"/>
    <s v="M-007"/>
    <x v="6"/>
    <s v="K009"/>
    <x v="8"/>
    <x v="1"/>
    <n v="25"/>
    <n v="5990"/>
    <n v="149750"/>
  </r>
  <r>
    <s v="AB19-00016"/>
    <x v="21"/>
    <x v="1"/>
    <s v="M-001"/>
    <x v="1"/>
    <s v="K033"/>
    <x v="3"/>
    <x v="3"/>
    <n v="45"/>
    <n v="4280"/>
    <n v="192600"/>
  </r>
  <r>
    <s v="AB19-00017"/>
    <x v="21"/>
    <x v="3"/>
    <s v="M-008"/>
    <x v="7"/>
    <s v="K039"/>
    <x v="4"/>
    <x v="3"/>
    <n v="25"/>
    <n v="999"/>
    <n v="24975"/>
  </r>
  <r>
    <s v="AB19-00018"/>
    <x v="21"/>
    <x v="1"/>
    <s v="M-001"/>
    <x v="1"/>
    <s v="K040"/>
    <x v="5"/>
    <x v="0"/>
    <n v="25"/>
    <n v="2690"/>
    <n v="67250"/>
  </r>
  <r>
    <s v="AB19-00019"/>
    <x v="22"/>
    <x v="4"/>
    <s v="M-009"/>
    <x v="8"/>
    <s v="K012"/>
    <x v="1"/>
    <x v="1"/>
    <n v="25"/>
    <n v="1200"/>
    <n v="30000"/>
  </r>
  <r>
    <s v="AB19-00020"/>
    <x v="22"/>
    <x v="5"/>
    <s v="M-010"/>
    <x v="9"/>
    <s v="K012"/>
    <x v="1"/>
    <x v="1"/>
    <n v="25"/>
    <n v="1200"/>
    <n v="30000"/>
  </r>
  <r>
    <s v="AB19-00021"/>
    <x v="22"/>
    <x v="4"/>
    <s v="M-011"/>
    <x v="10"/>
    <s v="K012"/>
    <x v="1"/>
    <x v="1"/>
    <n v="25"/>
    <n v="1200"/>
    <n v="30000"/>
  </r>
  <r>
    <s v="AB19-00022"/>
    <x v="22"/>
    <x v="1"/>
    <s v="M-001"/>
    <x v="1"/>
    <s v="K010"/>
    <x v="9"/>
    <x v="4"/>
    <n v="25"/>
    <n v="2980"/>
    <n v="74500"/>
  </r>
  <r>
    <s v="AB19-00023"/>
    <x v="22"/>
    <x v="0"/>
    <s v="M-003"/>
    <x v="0"/>
    <s v="K009"/>
    <x v="8"/>
    <x v="1"/>
    <n v="35"/>
    <n v="5990"/>
    <n v="209650"/>
  </r>
  <r>
    <s v="AB19-00024"/>
    <x v="22"/>
    <x v="0"/>
    <s v="M-004"/>
    <x v="3"/>
    <s v="K009"/>
    <x v="8"/>
    <x v="1"/>
    <n v="35"/>
    <n v="5990"/>
    <n v="209650"/>
  </r>
  <r>
    <s v="AB19-00025"/>
    <x v="22"/>
    <x v="0"/>
    <s v="M-004"/>
    <x v="3"/>
    <s v="K028"/>
    <x v="6"/>
    <x v="0"/>
    <n v="45"/>
    <n v="1330"/>
    <n v="59850"/>
  </r>
  <r>
    <s v="AB19-00026"/>
    <x v="22"/>
    <x v="1"/>
    <s v="M-002"/>
    <x v="2"/>
    <s v="K001"/>
    <x v="19"/>
    <x v="2"/>
    <n v="25"/>
    <n v="665"/>
    <n v="16625"/>
  </r>
  <r>
    <s v="AB19-00027"/>
    <x v="22"/>
    <x v="0"/>
    <s v="M-003"/>
    <x v="0"/>
    <s v="K024"/>
    <x v="0"/>
    <x v="0"/>
    <n v="25"/>
    <n v="980"/>
    <n v="24500"/>
  </r>
  <r>
    <s v="AB19-00028"/>
    <x v="22"/>
    <x v="0"/>
    <s v="M-005"/>
    <x v="4"/>
    <s v="K008"/>
    <x v="2"/>
    <x v="2"/>
    <n v="35"/>
    <n v="7490"/>
    <n v="262150"/>
  </r>
  <r>
    <s v="AB19-00029"/>
    <x v="22"/>
    <x v="2"/>
    <s v="M-006"/>
    <x v="5"/>
    <s v="K008"/>
    <x v="2"/>
    <x v="2"/>
    <n v="35"/>
    <n v="7490"/>
    <n v="262150"/>
  </r>
  <r>
    <s v="AB19-00030"/>
    <x v="22"/>
    <x v="4"/>
    <s v="M-011"/>
    <x v="10"/>
    <s v="K005"/>
    <x v="10"/>
    <x v="5"/>
    <n v="65"/>
    <n v="8990"/>
    <n v="584350"/>
  </r>
  <r>
    <s v="AB19-00031"/>
    <x v="22"/>
    <x v="1"/>
    <s v="M-001"/>
    <x v="1"/>
    <s v="K005"/>
    <x v="10"/>
    <x v="5"/>
    <n v="65"/>
    <n v="8990"/>
    <n v="584350"/>
  </r>
  <r>
    <s v="AB19-00032"/>
    <x v="22"/>
    <x v="1"/>
    <s v="M-001"/>
    <x v="1"/>
    <s v="K041"/>
    <x v="11"/>
    <x v="3"/>
    <n v="25"/>
    <n v="999"/>
    <n v="24975"/>
  </r>
  <r>
    <s v="AB19-00033"/>
    <x v="22"/>
    <x v="1"/>
    <s v="M-002"/>
    <x v="2"/>
    <s v="K042"/>
    <x v="12"/>
    <x v="0"/>
    <n v="25"/>
    <n v="690"/>
    <n v="17250"/>
  </r>
  <r>
    <s v="AB19-00034"/>
    <x v="22"/>
    <x v="0"/>
    <s v="M-003"/>
    <x v="0"/>
    <s v="K043"/>
    <x v="13"/>
    <x v="2"/>
    <n v="25"/>
    <n v="680"/>
    <n v="17000"/>
  </r>
  <r>
    <s v="AB19-00035"/>
    <x v="22"/>
    <x v="2"/>
    <s v="M-007"/>
    <x v="6"/>
    <s v="K044"/>
    <x v="14"/>
    <x v="4"/>
    <n v="25"/>
    <n v="2880"/>
    <n v="72000"/>
  </r>
  <r>
    <s v="AB19-00036"/>
    <x v="22"/>
    <x v="3"/>
    <s v="M-008"/>
    <x v="7"/>
    <s v="K045"/>
    <x v="15"/>
    <x v="2"/>
    <n v="25"/>
    <n v="988"/>
    <n v="24700"/>
  </r>
  <r>
    <s v="AB19-00037"/>
    <x v="22"/>
    <x v="4"/>
    <s v="M-009"/>
    <x v="8"/>
    <s v="K046"/>
    <x v="16"/>
    <x v="4"/>
    <n v="25"/>
    <n v="3280"/>
    <n v="82000"/>
  </r>
  <r>
    <s v="AB19-00038"/>
    <x v="22"/>
    <x v="5"/>
    <s v="M-010"/>
    <x v="9"/>
    <s v="K047"/>
    <x v="17"/>
    <x v="2"/>
    <n v="25"/>
    <n v="16020"/>
    <n v="400500"/>
  </r>
  <r>
    <s v="AB19-00039"/>
    <x v="22"/>
    <x v="2"/>
    <s v="M-007"/>
    <x v="6"/>
    <s v="K048"/>
    <x v="18"/>
    <x v="4"/>
    <n v="35"/>
    <n v="32800"/>
    <n v="1148000"/>
  </r>
  <r>
    <s v="AB19-00040"/>
    <x v="22"/>
    <x v="3"/>
    <s v="M-008"/>
    <x v="7"/>
    <s v="K039"/>
    <x v="4"/>
    <x v="3"/>
    <n v="35"/>
    <n v="999"/>
    <n v="34965"/>
  </r>
  <r>
    <s v="AB19-00041"/>
    <x v="22"/>
    <x v="0"/>
    <s v="M-005"/>
    <x v="4"/>
    <s v="K033"/>
    <x v="3"/>
    <x v="3"/>
    <n v="45"/>
    <n v="4280"/>
    <n v="192600"/>
  </r>
  <r>
    <s v="AB19-00042"/>
    <x v="22"/>
    <x v="4"/>
    <s v="M-011"/>
    <x v="10"/>
    <s v="K001"/>
    <x v="19"/>
    <x v="2"/>
    <n v="25"/>
    <n v="665"/>
    <n v="16625"/>
  </r>
  <r>
    <s v="AB19-00043"/>
    <x v="22"/>
    <x v="1"/>
    <s v="M-001"/>
    <x v="1"/>
    <s v="K033"/>
    <x v="3"/>
    <x v="3"/>
    <n v="25"/>
    <n v="4280"/>
    <n v="107000"/>
  </r>
  <r>
    <s v="AB19-00044"/>
    <x v="22"/>
    <x v="4"/>
    <s v="M-009"/>
    <x v="8"/>
    <s v="K033"/>
    <x v="3"/>
    <x v="3"/>
    <n v="35"/>
    <n v="4280"/>
    <n v="149800"/>
  </r>
  <r>
    <s v="AB19-00045"/>
    <x v="22"/>
    <x v="5"/>
    <s v="M-010"/>
    <x v="9"/>
    <s v="K033"/>
    <x v="3"/>
    <x v="3"/>
    <n v="35"/>
    <n v="4280"/>
    <n v="149800"/>
  </r>
  <r>
    <s v="AB19-00046"/>
    <x v="22"/>
    <x v="1"/>
    <s v="M-002"/>
    <x v="2"/>
    <s v="K001"/>
    <x v="19"/>
    <x v="2"/>
    <n v="65"/>
    <n v="665"/>
    <n v="43225"/>
  </r>
  <r>
    <s v="AB19-00047"/>
    <x v="22"/>
    <x v="0"/>
    <s v="M-003"/>
    <x v="0"/>
    <s v="K033"/>
    <x v="3"/>
    <x v="3"/>
    <n v="65"/>
    <n v="4280"/>
    <n v="278200"/>
  </r>
  <r>
    <s v="AB19-00048"/>
    <x v="22"/>
    <x v="1"/>
    <s v="M-002"/>
    <x v="2"/>
    <s v="K028"/>
    <x v="6"/>
    <x v="0"/>
    <n v="25"/>
    <n v="1330"/>
    <n v="33250"/>
  </r>
  <r>
    <s v="AB19-00049"/>
    <x v="22"/>
    <x v="0"/>
    <s v="M-003"/>
    <x v="0"/>
    <s v="K036"/>
    <x v="7"/>
    <x v="2"/>
    <n v="25"/>
    <n v="990"/>
    <n v="24750"/>
  </r>
  <r>
    <s v="AB19-00050"/>
    <x v="22"/>
    <x v="0"/>
    <s v="M-004"/>
    <x v="3"/>
    <s v="K009"/>
    <x v="8"/>
    <x v="1"/>
    <n v="25"/>
    <n v="5990"/>
    <n v="149750"/>
  </r>
  <r>
    <s v="AB19-00051"/>
    <x v="22"/>
    <x v="0"/>
    <s v="M-005"/>
    <x v="4"/>
    <s v="K012"/>
    <x v="1"/>
    <x v="1"/>
    <n v="25"/>
    <n v="1200"/>
    <n v="30000"/>
  </r>
  <r>
    <s v="AB19-00052"/>
    <x v="22"/>
    <x v="2"/>
    <s v="M-006"/>
    <x v="5"/>
    <s v="K012"/>
    <x v="1"/>
    <x v="1"/>
    <n v="25"/>
    <n v="1200"/>
    <n v="30000"/>
  </r>
  <r>
    <s v="AB19-00053"/>
    <x v="22"/>
    <x v="1"/>
    <s v="M-001"/>
    <x v="1"/>
    <s v="K012"/>
    <x v="1"/>
    <x v="1"/>
    <n v="25"/>
    <n v="1200"/>
    <n v="30000"/>
  </r>
  <r>
    <s v="AB19-00054"/>
    <x v="22"/>
    <x v="1"/>
    <s v="M-002"/>
    <x v="2"/>
    <s v="K010"/>
    <x v="9"/>
    <x v="4"/>
    <n v="25"/>
    <n v="2980"/>
    <n v="74500"/>
  </r>
  <r>
    <s v="AB19-00055"/>
    <x v="22"/>
    <x v="4"/>
    <s v="M-011"/>
    <x v="10"/>
    <s v="K009"/>
    <x v="8"/>
    <x v="1"/>
    <n v="35"/>
    <n v="5990"/>
    <n v="209650"/>
  </r>
  <r>
    <s v="AB19-00056"/>
    <x v="22"/>
    <x v="1"/>
    <s v="M-001"/>
    <x v="1"/>
    <s v="K009"/>
    <x v="8"/>
    <x v="1"/>
    <n v="35"/>
    <n v="5990"/>
    <n v="209650"/>
  </r>
  <r>
    <s v="AB19-00057"/>
    <x v="22"/>
    <x v="2"/>
    <s v="M-006"/>
    <x v="5"/>
    <s v="K028"/>
    <x v="6"/>
    <x v="0"/>
    <n v="45"/>
    <n v="1330"/>
    <n v="59850"/>
  </r>
  <r>
    <s v="AB19-00058"/>
    <x v="22"/>
    <x v="0"/>
    <s v="M-003"/>
    <x v="0"/>
    <s v="K033"/>
    <x v="3"/>
    <x v="3"/>
    <n v="25"/>
    <n v="4280"/>
    <n v="107000"/>
  </r>
  <r>
    <s v="AB19-00059"/>
    <x v="22"/>
    <x v="5"/>
    <s v="M-010"/>
    <x v="9"/>
    <s v="K024"/>
    <x v="0"/>
    <x v="0"/>
    <n v="25"/>
    <n v="980"/>
    <n v="24500"/>
  </r>
  <r>
    <s v="AB19-00060"/>
    <x v="22"/>
    <x v="1"/>
    <s v="M-002"/>
    <x v="2"/>
    <s v="K008"/>
    <x v="2"/>
    <x v="2"/>
    <n v="35"/>
    <n v="7490"/>
    <n v="262150"/>
  </r>
  <r>
    <s v="AB19-00061"/>
    <x v="22"/>
    <x v="0"/>
    <s v="M-003"/>
    <x v="0"/>
    <s v="K008"/>
    <x v="2"/>
    <x v="2"/>
    <n v="35"/>
    <n v="7490"/>
    <n v="262150"/>
  </r>
  <r>
    <s v="AB19-00062"/>
    <x v="22"/>
    <x v="0"/>
    <s v="M-004"/>
    <x v="3"/>
    <s v="K005"/>
    <x v="10"/>
    <x v="5"/>
    <n v="65"/>
    <n v="8990"/>
    <n v="584350"/>
  </r>
  <r>
    <s v="AB19-00063"/>
    <x v="22"/>
    <x v="0"/>
    <s v="M-005"/>
    <x v="4"/>
    <s v="K005"/>
    <x v="10"/>
    <x v="5"/>
    <n v="65"/>
    <n v="8990"/>
    <n v="584350"/>
  </r>
  <r>
    <s v="AB19-00064"/>
    <x v="22"/>
    <x v="4"/>
    <s v="M-011"/>
    <x v="10"/>
    <s v="K001"/>
    <x v="19"/>
    <x v="2"/>
    <n v="25"/>
    <n v="665"/>
    <n v="16625"/>
  </r>
  <r>
    <s v="AB19-00065"/>
    <x v="22"/>
    <x v="1"/>
    <s v="M-001"/>
    <x v="1"/>
    <s v="K042"/>
    <x v="12"/>
    <x v="0"/>
    <n v="25"/>
    <n v="690"/>
    <n v="17250"/>
  </r>
  <r>
    <s v="AB19-00066"/>
    <x v="22"/>
    <x v="1"/>
    <s v="M-002"/>
    <x v="2"/>
    <s v="K043"/>
    <x v="13"/>
    <x v="2"/>
    <n v="25"/>
    <n v="680"/>
    <n v="17000"/>
  </r>
  <r>
    <s v="AB19-00067"/>
    <x v="22"/>
    <x v="0"/>
    <s v="M-003"/>
    <x v="0"/>
    <s v="K044"/>
    <x v="14"/>
    <x v="4"/>
    <n v="25"/>
    <n v="2880"/>
    <n v="72000"/>
  </r>
  <r>
    <s v="AB19-00068"/>
    <x v="22"/>
    <x v="0"/>
    <s v="M-004"/>
    <x v="3"/>
    <s v="K045"/>
    <x v="15"/>
    <x v="2"/>
    <n v="25"/>
    <n v="988"/>
    <n v="24700"/>
  </r>
  <r>
    <s v="AB19-00069"/>
    <x v="22"/>
    <x v="0"/>
    <s v="M-005"/>
    <x v="4"/>
    <s v="K046"/>
    <x v="16"/>
    <x v="4"/>
    <n v="25"/>
    <n v="3280"/>
    <n v="82000"/>
  </r>
  <r>
    <s v="AB19-00070"/>
    <x v="22"/>
    <x v="2"/>
    <s v="M-006"/>
    <x v="5"/>
    <s v="K047"/>
    <x v="17"/>
    <x v="2"/>
    <n v="25"/>
    <n v="16020"/>
    <n v="400500"/>
  </r>
  <r>
    <s v="AB19-00071"/>
    <x v="22"/>
    <x v="0"/>
    <s v="M-004"/>
    <x v="3"/>
    <s v="K048"/>
    <x v="18"/>
    <x v="4"/>
    <n v="35"/>
    <n v="32800"/>
    <n v="1148000"/>
  </r>
  <r>
    <s v="AB19-00072"/>
    <x v="22"/>
    <x v="0"/>
    <s v="M-005"/>
    <x v="4"/>
    <s v="K039"/>
    <x v="4"/>
    <x v="3"/>
    <n v="35"/>
    <n v="999"/>
    <n v="34965"/>
  </r>
  <r>
    <s v="AB19-00073"/>
    <x v="22"/>
    <x v="2"/>
    <s v="M-007"/>
    <x v="6"/>
    <s v="K033"/>
    <x v="3"/>
    <x v="3"/>
    <n v="45"/>
    <n v="4280"/>
    <n v="192600"/>
  </r>
  <r>
    <s v="AB19-00074"/>
    <x v="22"/>
    <x v="2"/>
    <s v="M-007"/>
    <x v="6"/>
    <s v="K033"/>
    <x v="3"/>
    <x v="3"/>
    <n v="25"/>
    <n v="4280"/>
    <n v="107000"/>
  </r>
  <r>
    <s v="AB19-00075"/>
    <x v="22"/>
    <x v="3"/>
    <s v="M-008"/>
    <x v="7"/>
    <s v="K033"/>
    <x v="3"/>
    <x v="3"/>
    <n v="25"/>
    <n v="4280"/>
    <n v="107000"/>
  </r>
  <r>
    <s v="AB19-00076"/>
    <x v="22"/>
    <x v="2"/>
    <s v="M-006"/>
    <x v="5"/>
    <s v="K033"/>
    <x v="3"/>
    <x v="3"/>
    <n v="35"/>
    <n v="4280"/>
    <n v="149800"/>
  </r>
  <r>
    <s v="AB19-00077"/>
    <x v="22"/>
    <x v="2"/>
    <s v="M-007"/>
    <x v="6"/>
    <s v="K033"/>
    <x v="3"/>
    <x v="3"/>
    <n v="35"/>
    <n v="4280"/>
    <n v="149800"/>
  </r>
  <r>
    <s v="AB19-00078"/>
    <x v="22"/>
    <x v="2"/>
    <s v="M-006"/>
    <x v="5"/>
    <s v="K033"/>
    <x v="3"/>
    <x v="3"/>
    <n v="65"/>
    <n v="4280"/>
    <n v="278200"/>
  </r>
  <r>
    <s v="AB19-00079"/>
    <x v="22"/>
    <x v="2"/>
    <s v="M-007"/>
    <x v="6"/>
    <s v="K033"/>
    <x v="3"/>
    <x v="3"/>
    <n v="65"/>
    <n v="4280"/>
    <n v="278200"/>
  </r>
  <r>
    <s v="AB19-00080"/>
    <x v="22"/>
    <x v="4"/>
    <s v="M-009"/>
    <x v="8"/>
    <s v="K028"/>
    <x v="6"/>
    <x v="0"/>
    <n v="25"/>
    <n v="1330"/>
    <n v="33250"/>
  </r>
  <r>
    <s v="AB19-00081"/>
    <x v="22"/>
    <x v="5"/>
    <s v="M-010"/>
    <x v="9"/>
    <s v="K036"/>
    <x v="7"/>
    <x v="2"/>
    <n v="25"/>
    <n v="990"/>
    <n v="24750"/>
  </r>
  <r>
    <s v="AB19-00082"/>
    <x v="22"/>
    <x v="4"/>
    <s v="M-011"/>
    <x v="10"/>
    <s v="K009"/>
    <x v="8"/>
    <x v="1"/>
    <n v="25"/>
    <n v="5990"/>
    <n v="149750"/>
  </r>
  <r>
    <s v="AB19-00083"/>
    <x v="22"/>
    <x v="1"/>
    <s v="M-001"/>
    <x v="1"/>
    <s v="K012"/>
    <x v="1"/>
    <x v="1"/>
    <n v="25"/>
    <n v="1200"/>
    <n v="30000"/>
  </r>
  <r>
    <s v="AB19-00084"/>
    <x v="22"/>
    <x v="1"/>
    <s v="M-002"/>
    <x v="2"/>
    <s v="K012"/>
    <x v="1"/>
    <x v="1"/>
    <n v="25"/>
    <n v="1200"/>
    <n v="30000"/>
  </r>
  <r>
    <s v="AB19-00085"/>
    <x v="22"/>
    <x v="0"/>
    <s v="M-003"/>
    <x v="0"/>
    <s v="K012"/>
    <x v="1"/>
    <x v="1"/>
    <n v="25"/>
    <n v="1200"/>
    <n v="30000"/>
  </r>
  <r>
    <s v="AB19-00086"/>
    <x v="22"/>
    <x v="0"/>
    <s v="M-004"/>
    <x v="3"/>
    <s v="K010"/>
    <x v="9"/>
    <x v="4"/>
    <n v="25"/>
    <n v="2980"/>
    <n v="74500"/>
  </r>
  <r>
    <s v="AB19-00087"/>
    <x v="22"/>
    <x v="3"/>
    <s v="M-008"/>
    <x v="7"/>
    <s v="K009"/>
    <x v="8"/>
    <x v="1"/>
    <n v="35"/>
    <n v="5990"/>
    <n v="209650"/>
  </r>
  <r>
    <s v="AB19-00088"/>
    <x v="22"/>
    <x v="4"/>
    <s v="M-009"/>
    <x v="8"/>
    <s v="K009"/>
    <x v="8"/>
    <x v="1"/>
    <n v="35"/>
    <n v="5990"/>
    <n v="209650"/>
  </r>
  <r>
    <s v="AB19-00089"/>
    <x v="22"/>
    <x v="3"/>
    <s v="M-008"/>
    <x v="7"/>
    <s v="K028"/>
    <x v="6"/>
    <x v="0"/>
    <n v="45"/>
    <n v="1330"/>
    <n v="59850"/>
  </r>
  <r>
    <s v="AB19-00090"/>
    <x v="22"/>
    <x v="0"/>
    <s v="M-005"/>
    <x v="4"/>
    <s v="K033"/>
    <x v="3"/>
    <x v="3"/>
    <n v="25"/>
    <n v="4280"/>
    <n v="107000"/>
  </r>
  <r>
    <s v="AB19-00091"/>
    <x v="22"/>
    <x v="2"/>
    <s v="M-006"/>
    <x v="5"/>
    <s v="K024"/>
    <x v="0"/>
    <x v="0"/>
    <n v="25"/>
    <n v="980"/>
    <n v="24500"/>
  </r>
  <r>
    <s v="AB19-00092"/>
    <x v="22"/>
    <x v="5"/>
    <s v="M-010"/>
    <x v="9"/>
    <s v="K008"/>
    <x v="2"/>
    <x v="2"/>
    <n v="35"/>
    <n v="7490"/>
    <n v="262150"/>
  </r>
  <r>
    <s v="AB19-00093"/>
    <x v="22"/>
    <x v="4"/>
    <s v="M-011"/>
    <x v="10"/>
    <s v="K008"/>
    <x v="2"/>
    <x v="2"/>
    <n v="35"/>
    <n v="7490"/>
    <n v="262150"/>
  </r>
  <r>
    <s v="AB19-00094"/>
    <x v="22"/>
    <x v="3"/>
    <s v="M-008"/>
    <x v="7"/>
    <s v="K005"/>
    <x v="10"/>
    <x v="5"/>
    <n v="65"/>
    <n v="8990"/>
    <n v="584350"/>
  </r>
  <r>
    <s v="AB19-00095"/>
    <x v="22"/>
    <x v="4"/>
    <s v="M-009"/>
    <x v="8"/>
    <s v="K005"/>
    <x v="10"/>
    <x v="5"/>
    <n v="65"/>
    <n v="8990"/>
    <n v="584350"/>
  </r>
  <r>
    <s v="AB19-00096"/>
    <x v="22"/>
    <x v="2"/>
    <s v="M-007"/>
    <x v="6"/>
    <s v="K041"/>
    <x v="11"/>
    <x v="3"/>
    <n v="25"/>
    <n v="999"/>
    <n v="24975"/>
  </r>
  <r>
    <s v="AB19-00097"/>
    <x v="22"/>
    <x v="3"/>
    <s v="M-008"/>
    <x v="7"/>
    <s v="K042"/>
    <x v="12"/>
    <x v="0"/>
    <n v="25"/>
    <n v="690"/>
    <n v="17250"/>
  </r>
  <r>
    <s v="AB19-00098"/>
    <x v="22"/>
    <x v="4"/>
    <s v="M-009"/>
    <x v="8"/>
    <s v="K043"/>
    <x v="13"/>
    <x v="2"/>
    <n v="25"/>
    <n v="680"/>
    <n v="17000"/>
  </r>
  <r>
    <s v="AB19-00099"/>
    <x v="22"/>
    <x v="5"/>
    <s v="M-010"/>
    <x v="9"/>
    <s v="K044"/>
    <x v="14"/>
    <x v="4"/>
    <n v="25"/>
    <n v="2880"/>
    <n v="72000"/>
  </r>
  <r>
    <s v="AB19-00100"/>
    <x v="22"/>
    <x v="4"/>
    <s v="M-011"/>
    <x v="10"/>
    <s v="K045"/>
    <x v="15"/>
    <x v="2"/>
    <n v="25"/>
    <n v="988"/>
    <n v="24700"/>
  </r>
  <r>
    <s v="AB19-00101"/>
    <x v="22"/>
    <x v="1"/>
    <s v="M-001"/>
    <x v="1"/>
    <s v="K046"/>
    <x v="16"/>
    <x v="4"/>
    <n v="25"/>
    <n v="3280"/>
    <n v="82000"/>
  </r>
  <r>
    <s v="AB19-00102"/>
    <x v="22"/>
    <x v="1"/>
    <s v="M-002"/>
    <x v="2"/>
    <s v="K047"/>
    <x v="17"/>
    <x v="2"/>
    <n v="25"/>
    <n v="16020"/>
    <n v="400500"/>
  </r>
  <r>
    <s v="AB19-00103"/>
    <x v="22"/>
    <x v="1"/>
    <s v="M-001"/>
    <x v="1"/>
    <s v="K048"/>
    <x v="18"/>
    <x v="4"/>
    <n v="35"/>
    <n v="32800"/>
    <n v="1148000"/>
  </r>
  <r>
    <s v="AB19-00104"/>
    <x v="22"/>
    <x v="1"/>
    <s v="M-002"/>
    <x v="2"/>
    <s v="K001"/>
    <x v="19"/>
    <x v="2"/>
    <n v="35"/>
    <n v="665"/>
    <n v="23275"/>
  </r>
  <r>
    <s v="AB19-00105"/>
    <x v="22"/>
    <x v="4"/>
    <s v="M-009"/>
    <x v="8"/>
    <s v="K033"/>
    <x v="3"/>
    <x v="3"/>
    <n v="45"/>
    <n v="4280"/>
    <n v="192600"/>
  </r>
  <r>
    <s v="AB19-00106"/>
    <x v="22"/>
    <x v="0"/>
    <s v="M-003"/>
    <x v="0"/>
    <s v="K033"/>
    <x v="3"/>
    <x v="3"/>
    <n v="25"/>
    <n v="4280"/>
    <n v="107000"/>
  </r>
  <r>
    <s v="AB19-00107"/>
    <x v="22"/>
    <x v="0"/>
    <s v="M-004"/>
    <x v="3"/>
    <s v="K033"/>
    <x v="3"/>
    <x v="3"/>
    <n v="25"/>
    <n v="4280"/>
    <n v="107000"/>
  </r>
  <r>
    <s v="AB19-00108"/>
    <x v="22"/>
    <x v="0"/>
    <s v="M-003"/>
    <x v="0"/>
    <s v="K033"/>
    <x v="3"/>
    <x v="3"/>
    <n v="35"/>
    <n v="4280"/>
    <n v="149800"/>
  </r>
  <r>
    <s v="AB19-00109"/>
    <x v="22"/>
    <x v="0"/>
    <s v="M-004"/>
    <x v="3"/>
    <s v="K033"/>
    <x v="3"/>
    <x v="3"/>
    <n v="35"/>
    <n v="4280"/>
    <n v="149800"/>
  </r>
  <r>
    <s v="AB19-00110"/>
    <x v="22"/>
    <x v="5"/>
    <s v="M-010"/>
    <x v="9"/>
    <s v="K033"/>
    <x v="3"/>
    <x v="3"/>
    <n v="65"/>
    <n v="4280"/>
    <n v="278200"/>
  </r>
  <r>
    <s v="AB19-00111"/>
    <x v="22"/>
    <x v="4"/>
    <s v="M-011"/>
    <x v="10"/>
    <s v="K001"/>
    <x v="19"/>
    <x v="2"/>
    <n v="65"/>
    <n v="665"/>
    <n v="43225"/>
  </r>
  <r>
    <s v="AB19-00112"/>
    <x v="22"/>
    <x v="0"/>
    <s v="M-005"/>
    <x v="4"/>
    <s v="K028"/>
    <x v="6"/>
    <x v="0"/>
    <n v="25"/>
    <n v="1330"/>
    <n v="33250"/>
  </r>
  <r>
    <s v="AB19-00113"/>
    <x v="22"/>
    <x v="2"/>
    <s v="M-006"/>
    <x v="5"/>
    <s v="K036"/>
    <x v="7"/>
    <x v="2"/>
    <n v="25"/>
    <n v="990"/>
    <n v="24750"/>
  </r>
  <r>
    <s v="AB19-00114"/>
    <x v="22"/>
    <x v="2"/>
    <s v="M-007"/>
    <x v="6"/>
    <s v="K009"/>
    <x v="8"/>
    <x v="1"/>
    <n v="25"/>
    <n v="5990"/>
    <n v="149750"/>
  </r>
  <r>
    <s v="AB19-00115"/>
    <x v="22"/>
    <x v="3"/>
    <s v="M-008"/>
    <x v="7"/>
    <s v="K012"/>
    <x v="1"/>
    <x v="1"/>
    <n v="25"/>
    <n v="1200"/>
    <n v="30000"/>
  </r>
  <r>
    <s v="AB19-00116"/>
    <x v="22"/>
    <x v="4"/>
    <s v="M-009"/>
    <x v="8"/>
    <s v="K012"/>
    <x v="1"/>
    <x v="1"/>
    <n v="25"/>
    <n v="1200"/>
    <n v="30000"/>
  </r>
  <r>
    <s v="AB19-00117"/>
    <x v="22"/>
    <x v="5"/>
    <s v="M-010"/>
    <x v="9"/>
    <s v="K012"/>
    <x v="1"/>
    <x v="1"/>
    <n v="25"/>
    <n v="1200"/>
    <n v="30000"/>
  </r>
  <r>
    <s v="AB19-00118"/>
    <x v="22"/>
    <x v="1"/>
    <s v="M-001"/>
    <x v="1"/>
    <s v="K010"/>
    <x v="9"/>
    <x v="4"/>
    <n v="25"/>
    <n v="2980"/>
    <n v="74500"/>
  </r>
  <r>
    <s v="AB19-00119"/>
    <x v="22"/>
    <x v="0"/>
    <s v="M-005"/>
    <x v="4"/>
    <s v="K009"/>
    <x v="8"/>
    <x v="1"/>
    <n v="35"/>
    <n v="5990"/>
    <n v="209650"/>
  </r>
  <r>
    <s v="AB19-00120"/>
    <x v="22"/>
    <x v="2"/>
    <s v="M-006"/>
    <x v="5"/>
    <s v="K009"/>
    <x v="8"/>
    <x v="1"/>
    <n v="35"/>
    <n v="5990"/>
    <n v="209650"/>
  </r>
  <r>
    <s v="AB19-00121"/>
    <x v="22"/>
    <x v="5"/>
    <s v="M-010"/>
    <x v="9"/>
    <s v="K028"/>
    <x v="6"/>
    <x v="0"/>
    <n v="45"/>
    <n v="1330"/>
    <n v="59850"/>
  </r>
  <r>
    <s v="AB19-00122"/>
    <x v="22"/>
    <x v="1"/>
    <s v="M-002"/>
    <x v="2"/>
    <s v="K001"/>
    <x v="19"/>
    <x v="2"/>
    <n v="25"/>
    <n v="665"/>
    <n v="16625"/>
  </r>
  <r>
    <s v="AB19-00123"/>
    <x v="22"/>
    <x v="0"/>
    <s v="M-003"/>
    <x v="0"/>
    <s v="K024"/>
    <x v="0"/>
    <x v="0"/>
    <n v="25"/>
    <n v="980"/>
    <n v="24500"/>
  </r>
  <r>
    <s v="AB19-00124"/>
    <x v="22"/>
    <x v="2"/>
    <s v="M-007"/>
    <x v="6"/>
    <s v="K008"/>
    <x v="2"/>
    <x v="2"/>
    <n v="35"/>
    <n v="7490"/>
    <n v="262150"/>
  </r>
  <r>
    <s v="AB19-00125"/>
    <x v="22"/>
    <x v="3"/>
    <s v="M-008"/>
    <x v="7"/>
    <s v="K008"/>
    <x v="2"/>
    <x v="2"/>
    <n v="35"/>
    <n v="7490"/>
    <n v="262150"/>
  </r>
  <r>
    <s v="AB19-00126"/>
    <x v="22"/>
    <x v="1"/>
    <s v="M-001"/>
    <x v="1"/>
    <s v="K005"/>
    <x v="10"/>
    <x v="5"/>
    <n v="65"/>
    <n v="8990"/>
    <n v="584350"/>
  </r>
  <r>
    <s v="AB19-00127"/>
    <x v="22"/>
    <x v="1"/>
    <s v="M-002"/>
    <x v="2"/>
    <s v="K005"/>
    <x v="10"/>
    <x v="5"/>
    <n v="65"/>
    <n v="8990"/>
    <n v="584350"/>
  </r>
  <r>
    <s v="AB19-00128"/>
    <x v="22"/>
    <x v="0"/>
    <s v="M-003"/>
    <x v="0"/>
    <s v="K041"/>
    <x v="11"/>
    <x v="3"/>
    <n v="25"/>
    <n v="999"/>
    <n v="24975"/>
  </r>
  <r>
    <s v="AB19-00129"/>
    <x v="22"/>
    <x v="0"/>
    <s v="M-004"/>
    <x v="3"/>
    <s v="K042"/>
    <x v="12"/>
    <x v="0"/>
    <n v="25"/>
    <n v="690"/>
    <n v="17250"/>
  </r>
  <r>
    <s v="AB19-00130"/>
    <x v="22"/>
    <x v="0"/>
    <s v="M-005"/>
    <x v="4"/>
    <s v="K043"/>
    <x v="13"/>
    <x v="2"/>
    <n v="25"/>
    <n v="680"/>
    <n v="17000"/>
  </r>
  <r>
    <s v="AB19-00131"/>
    <x v="22"/>
    <x v="2"/>
    <s v="M-006"/>
    <x v="5"/>
    <s v="K044"/>
    <x v="14"/>
    <x v="4"/>
    <n v="25"/>
    <n v="2880"/>
    <n v="72000"/>
  </r>
  <r>
    <s v="AB19-00132"/>
    <x v="22"/>
    <x v="1"/>
    <s v="M-001"/>
    <x v="1"/>
    <s v="K045"/>
    <x v="15"/>
    <x v="2"/>
    <n v="25"/>
    <n v="988"/>
    <n v="24700"/>
  </r>
  <r>
    <s v="AB19-00133"/>
    <x v="22"/>
    <x v="1"/>
    <s v="M-002"/>
    <x v="2"/>
    <s v="K046"/>
    <x v="16"/>
    <x v="4"/>
    <n v="25"/>
    <n v="3280"/>
    <n v="82000"/>
  </r>
  <r>
    <s v="AB19-00134"/>
    <x v="22"/>
    <x v="0"/>
    <s v="M-003"/>
    <x v="0"/>
    <s v="K047"/>
    <x v="17"/>
    <x v="2"/>
    <n v="25"/>
    <n v="16020"/>
    <n v="400500"/>
  </r>
  <r>
    <s v="AB19-00135"/>
    <x v="22"/>
    <x v="4"/>
    <s v="M-009"/>
    <x v="8"/>
    <s v="K048"/>
    <x v="18"/>
    <x v="4"/>
    <n v="35"/>
    <n v="32800"/>
    <n v="1148000"/>
  </r>
  <r>
    <s v="AB19-00136"/>
    <x v="22"/>
    <x v="5"/>
    <s v="M-010"/>
    <x v="9"/>
    <s v="K006"/>
    <x v="34"/>
    <x v="0"/>
    <n v="35"/>
    <n v="980"/>
    <n v="34300"/>
  </r>
  <r>
    <s v="AB19-00137"/>
    <x v="22"/>
    <x v="4"/>
    <s v="M-011"/>
    <x v="10"/>
    <s v="K016"/>
    <x v="24"/>
    <x v="1"/>
    <n v="45"/>
    <n v="2600"/>
    <n v="117000"/>
  </r>
  <r>
    <s v="AB19-00138"/>
    <x v="22"/>
    <x v="5"/>
    <s v="M-010"/>
    <x v="9"/>
    <s v="K033"/>
    <x v="3"/>
    <x v="3"/>
    <n v="25"/>
    <n v="4280"/>
    <n v="107000"/>
  </r>
  <r>
    <s v="AB19-00139"/>
    <x v="22"/>
    <x v="4"/>
    <s v="M-011"/>
    <x v="10"/>
    <s v="K016"/>
    <x v="24"/>
    <x v="1"/>
    <n v="25"/>
    <n v="2600"/>
    <n v="65000"/>
  </r>
  <r>
    <s v="AB19-00140"/>
    <x v="22"/>
    <x v="4"/>
    <s v="M-011"/>
    <x v="10"/>
    <s v="K016"/>
    <x v="24"/>
    <x v="1"/>
    <n v="35"/>
    <n v="2600"/>
    <n v="91000"/>
  </r>
  <r>
    <s v="AB19-00141"/>
    <x v="22"/>
    <x v="1"/>
    <s v="M-001"/>
    <x v="1"/>
    <s v="K006"/>
    <x v="34"/>
    <x v="0"/>
    <n v="35"/>
    <n v="980"/>
    <n v="34300"/>
  </r>
  <r>
    <s v="AB19-00142"/>
    <x v="22"/>
    <x v="0"/>
    <s v="M-003"/>
    <x v="0"/>
    <s v="K006"/>
    <x v="34"/>
    <x v="0"/>
    <n v="65"/>
    <n v="980"/>
    <n v="63700"/>
  </r>
  <r>
    <s v="AB19-00143"/>
    <x v="22"/>
    <x v="0"/>
    <s v="M-004"/>
    <x v="3"/>
    <s v="K047"/>
    <x v="17"/>
    <x v="2"/>
    <n v="65"/>
    <n v="16020"/>
    <n v="1041300"/>
  </r>
  <r>
    <s v="AB19-00144"/>
    <x v="22"/>
    <x v="4"/>
    <s v="M-009"/>
    <x v="8"/>
    <s v="K012"/>
    <x v="1"/>
    <x v="1"/>
    <n v="25"/>
    <n v="1200"/>
    <n v="30000"/>
  </r>
  <r>
    <s v="AB19-00145"/>
    <x v="22"/>
    <x v="5"/>
    <s v="M-010"/>
    <x v="9"/>
    <s v="K008"/>
    <x v="2"/>
    <x v="2"/>
    <n v="25"/>
    <n v="7490"/>
    <n v="187250"/>
  </r>
  <r>
    <s v="AB19-00146"/>
    <x v="22"/>
    <x v="4"/>
    <s v="M-011"/>
    <x v="10"/>
    <s v="K036"/>
    <x v="7"/>
    <x v="2"/>
    <n v="25"/>
    <n v="990"/>
    <n v="24750"/>
  </r>
  <r>
    <s v="AB19-00147"/>
    <x v="22"/>
    <x v="1"/>
    <s v="M-001"/>
    <x v="1"/>
    <s v="K009"/>
    <x v="8"/>
    <x v="1"/>
    <n v="25"/>
    <n v="5990"/>
    <n v="149750"/>
  </r>
  <r>
    <s v="AB19-00148"/>
    <x v="22"/>
    <x v="0"/>
    <s v="M-003"/>
    <x v="0"/>
    <s v="K012"/>
    <x v="1"/>
    <x v="1"/>
    <n v="25"/>
    <n v="1200"/>
    <n v="30000"/>
  </r>
  <r>
    <s v="AB19-00149"/>
    <x v="22"/>
    <x v="0"/>
    <s v="M-004"/>
    <x v="3"/>
    <s v="K014"/>
    <x v="22"/>
    <x v="1"/>
    <n v="25"/>
    <n v="980"/>
    <n v="24500"/>
  </r>
  <r>
    <s v="AB19-00150"/>
    <x v="22"/>
    <x v="1"/>
    <s v="M-002"/>
    <x v="2"/>
    <s v="K009"/>
    <x v="8"/>
    <x v="1"/>
    <n v="35"/>
    <n v="5990"/>
    <n v="209650"/>
  </r>
  <r>
    <s v="AB19-00151"/>
    <x v="23"/>
    <x v="1"/>
    <s v="M-001"/>
    <x v="1"/>
    <s v="K005"/>
    <x v="10"/>
    <x v="5"/>
    <n v="25"/>
    <n v="8990"/>
    <n v="224750"/>
  </r>
  <r>
    <s v="AB19-00152"/>
    <x v="23"/>
    <x v="0"/>
    <s v="M-005"/>
    <x v="4"/>
    <s v="K008"/>
    <x v="2"/>
    <x v="2"/>
    <n v="65"/>
    <n v="7490"/>
    <n v="486850"/>
  </r>
  <r>
    <s v="AB19-00153"/>
    <x v="23"/>
    <x v="1"/>
    <s v="M-002"/>
    <x v="2"/>
    <s v="K016"/>
    <x v="24"/>
    <x v="1"/>
    <n v="25"/>
    <n v="2600"/>
    <n v="65000"/>
  </r>
  <r>
    <s v="AB19-00154"/>
    <x v="23"/>
    <x v="2"/>
    <s v="M-006"/>
    <x v="5"/>
    <s v="K033"/>
    <x v="3"/>
    <x v="3"/>
    <n v="65"/>
    <n v="4280"/>
    <n v="278200"/>
  </r>
  <r>
    <s v="AB19-00155"/>
    <x v="23"/>
    <x v="0"/>
    <s v="M-003"/>
    <x v="0"/>
    <s v="K005"/>
    <x v="10"/>
    <x v="5"/>
    <n v="25"/>
    <n v="8990"/>
    <n v="224750"/>
  </r>
  <r>
    <s v="AB19-00156"/>
    <x v="23"/>
    <x v="2"/>
    <s v="M-007"/>
    <x v="6"/>
    <s v="K008"/>
    <x v="2"/>
    <x v="2"/>
    <n v="65"/>
    <n v="7490"/>
    <n v="486850"/>
  </r>
  <r>
    <s v="AB19-00157"/>
    <x v="23"/>
    <x v="0"/>
    <s v="M-004"/>
    <x v="3"/>
    <s v="K033"/>
    <x v="3"/>
    <x v="3"/>
    <n v="25"/>
    <n v="4280"/>
    <n v="107000"/>
  </r>
  <r>
    <s v="AB19-00158"/>
    <x v="23"/>
    <x v="3"/>
    <s v="M-008"/>
    <x v="7"/>
    <s v="K033"/>
    <x v="3"/>
    <x v="3"/>
    <n v="65"/>
    <n v="4280"/>
    <n v="278200"/>
  </r>
  <r>
    <s v="AB19-00159"/>
    <x v="23"/>
    <x v="5"/>
    <s v="M-010"/>
    <x v="9"/>
    <s v="K033"/>
    <x v="3"/>
    <x v="3"/>
    <n v="25"/>
    <n v="4280"/>
    <n v="107000"/>
  </r>
  <r>
    <s v="AB19-00160"/>
    <x v="23"/>
    <x v="0"/>
    <s v="M-003"/>
    <x v="0"/>
    <s v="K033"/>
    <x v="3"/>
    <x v="3"/>
    <n v="65"/>
    <n v="4280"/>
    <n v="278200"/>
  </r>
  <r>
    <s v="AB19-00161"/>
    <x v="24"/>
    <x v="4"/>
    <s v="M-011"/>
    <x v="10"/>
    <s v="K036"/>
    <x v="7"/>
    <x v="2"/>
    <n v="25"/>
    <n v="990"/>
    <n v="24750"/>
  </r>
  <r>
    <s v="AB19-00162"/>
    <x v="24"/>
    <x v="0"/>
    <s v="M-004"/>
    <x v="3"/>
    <s v="K008"/>
    <x v="2"/>
    <x v="2"/>
    <n v="65"/>
    <n v="7490"/>
    <n v="486850"/>
  </r>
  <r>
    <s v="AB19-00163"/>
    <x v="24"/>
    <x v="1"/>
    <s v="M-001"/>
    <x v="1"/>
    <s v="K033"/>
    <x v="3"/>
    <x v="3"/>
    <n v="25"/>
    <n v="4280"/>
    <n v="107000"/>
  </r>
  <r>
    <s v="AB19-00164"/>
    <x v="24"/>
    <x v="0"/>
    <s v="M-005"/>
    <x v="4"/>
    <s v="K033"/>
    <x v="3"/>
    <x v="3"/>
    <n v="65"/>
    <n v="4280"/>
    <n v="278200"/>
  </r>
  <r>
    <s v="AB19-00165"/>
    <x v="24"/>
    <x v="1"/>
    <s v="M-002"/>
    <x v="2"/>
    <s v="K036"/>
    <x v="7"/>
    <x v="2"/>
    <n v="25"/>
    <n v="990"/>
    <n v="24750"/>
  </r>
  <r>
    <s v="AB19-00166"/>
    <x v="24"/>
    <x v="2"/>
    <s v="M-006"/>
    <x v="5"/>
    <s v="K008"/>
    <x v="2"/>
    <x v="2"/>
    <n v="65"/>
    <n v="7490"/>
    <n v="486850"/>
  </r>
  <r>
    <s v="AB19-00167"/>
    <x v="24"/>
    <x v="0"/>
    <s v="M-003"/>
    <x v="0"/>
    <s v="K033"/>
    <x v="3"/>
    <x v="3"/>
    <n v="25"/>
    <n v="4280"/>
    <n v="107000"/>
  </r>
  <r>
    <s v="AB19-00168"/>
    <x v="24"/>
    <x v="2"/>
    <s v="M-007"/>
    <x v="6"/>
    <s v="K033"/>
    <x v="3"/>
    <x v="3"/>
    <n v="65"/>
    <n v="4280"/>
    <n v="278200"/>
  </r>
  <r>
    <s v="AB19-00169"/>
    <x v="24"/>
    <x v="0"/>
    <s v="M-004"/>
    <x v="3"/>
    <s v="K036"/>
    <x v="7"/>
    <x v="2"/>
    <n v="25"/>
    <n v="990"/>
    <n v="24750"/>
  </r>
  <r>
    <s v="AB19-00170"/>
    <x v="24"/>
    <x v="3"/>
    <s v="M-008"/>
    <x v="7"/>
    <s v="K008"/>
    <x v="2"/>
    <x v="2"/>
    <n v="65"/>
    <n v="7490"/>
    <n v="486850"/>
  </r>
  <r>
    <s v="AB19-00171"/>
    <x v="24"/>
    <x v="0"/>
    <s v="M-005"/>
    <x v="4"/>
    <s v="K033"/>
    <x v="3"/>
    <x v="3"/>
    <n v="25"/>
    <n v="4280"/>
    <n v="107000"/>
  </r>
  <r>
    <s v="AB19-00172"/>
    <x v="24"/>
    <x v="4"/>
    <s v="M-009"/>
    <x v="8"/>
    <s v="K033"/>
    <x v="3"/>
    <x v="3"/>
    <n v="65"/>
    <n v="4280"/>
    <n v="278200"/>
  </r>
  <r>
    <s v="AB19-00173"/>
    <x v="24"/>
    <x v="2"/>
    <s v="M-006"/>
    <x v="5"/>
    <s v="K036"/>
    <x v="7"/>
    <x v="2"/>
    <n v="25"/>
    <n v="990"/>
    <n v="24750"/>
  </r>
  <r>
    <s v="AB19-00174"/>
    <x v="24"/>
    <x v="5"/>
    <s v="M-010"/>
    <x v="9"/>
    <s v="K008"/>
    <x v="2"/>
    <x v="2"/>
    <n v="65"/>
    <n v="7490"/>
    <n v="486850"/>
  </r>
  <r>
    <s v="AB19-00175"/>
    <x v="24"/>
    <x v="2"/>
    <s v="M-007"/>
    <x v="6"/>
    <s v="K033"/>
    <x v="3"/>
    <x v="3"/>
    <n v="25"/>
    <n v="4280"/>
    <n v="107000"/>
  </r>
  <r>
    <s v="AB19-00176"/>
    <x v="24"/>
    <x v="4"/>
    <s v="M-011"/>
    <x v="10"/>
    <s v="K016"/>
    <x v="24"/>
    <x v="1"/>
    <n v="65"/>
    <n v="2600"/>
    <n v="169000"/>
  </r>
  <r>
    <s v="AB19-00177"/>
    <x v="24"/>
    <x v="3"/>
    <s v="M-008"/>
    <x v="7"/>
    <s v="K036"/>
    <x v="7"/>
    <x v="2"/>
    <n v="25"/>
    <n v="990"/>
    <n v="24750"/>
  </r>
  <r>
    <s v="AB19-00178"/>
    <x v="24"/>
    <x v="1"/>
    <s v="M-001"/>
    <x v="1"/>
    <s v="K008"/>
    <x v="2"/>
    <x v="2"/>
    <n v="65"/>
    <n v="7490"/>
    <n v="486850"/>
  </r>
  <r>
    <s v="AB19-00179"/>
    <x v="24"/>
    <x v="4"/>
    <s v="M-009"/>
    <x v="8"/>
    <s v="K033"/>
    <x v="3"/>
    <x v="3"/>
    <n v="25"/>
    <n v="4280"/>
    <n v="107000"/>
  </r>
  <r>
    <s v="AB19-00180"/>
    <x v="24"/>
    <x v="1"/>
    <s v="M-002"/>
    <x v="2"/>
    <s v="K016"/>
    <x v="24"/>
    <x v="1"/>
    <n v="65"/>
    <n v="2600"/>
    <n v="169000"/>
  </r>
  <r>
    <s v="AB19-00181"/>
    <x v="25"/>
    <x v="5"/>
    <s v="M-010"/>
    <x v="9"/>
    <s v="K009"/>
    <x v="8"/>
    <x v="1"/>
    <n v="25"/>
    <n v="5990"/>
    <n v="149750"/>
  </r>
  <r>
    <s v="AB19-00182"/>
    <x v="25"/>
    <x v="0"/>
    <s v="M-003"/>
    <x v="0"/>
    <s v="K008"/>
    <x v="2"/>
    <x v="2"/>
    <n v="65"/>
    <n v="7490"/>
    <n v="486850"/>
  </r>
  <r>
    <s v="AB19-00183"/>
    <x v="25"/>
    <x v="4"/>
    <s v="M-011"/>
    <x v="10"/>
    <s v="K016"/>
    <x v="24"/>
    <x v="1"/>
    <n v="25"/>
    <n v="2600"/>
    <n v="65000"/>
  </r>
  <r>
    <s v="AB19-00184"/>
    <x v="25"/>
    <x v="0"/>
    <s v="M-004"/>
    <x v="3"/>
    <s v="K033"/>
    <x v="3"/>
    <x v="3"/>
    <n v="65"/>
    <n v="4280"/>
    <n v="278200"/>
  </r>
  <r>
    <s v="AB19-00185"/>
    <x v="25"/>
    <x v="1"/>
    <s v="M-001"/>
    <x v="1"/>
    <s v="K009"/>
    <x v="8"/>
    <x v="1"/>
    <n v="25"/>
    <n v="5990"/>
    <n v="149750"/>
  </r>
  <r>
    <s v="AB19-00186"/>
    <x v="25"/>
    <x v="0"/>
    <s v="M-005"/>
    <x v="4"/>
    <s v="K008"/>
    <x v="2"/>
    <x v="2"/>
    <n v="65"/>
    <n v="7490"/>
    <n v="486850"/>
  </r>
  <r>
    <s v="AB19-00187"/>
    <x v="25"/>
    <x v="1"/>
    <s v="M-002"/>
    <x v="2"/>
    <s v="K016"/>
    <x v="24"/>
    <x v="1"/>
    <n v="25"/>
    <n v="2600"/>
    <n v="65000"/>
  </r>
  <r>
    <s v="AB19-00188"/>
    <x v="25"/>
    <x v="2"/>
    <s v="M-006"/>
    <x v="5"/>
    <s v="K033"/>
    <x v="3"/>
    <x v="3"/>
    <n v="65"/>
    <n v="4280"/>
    <n v="278200"/>
  </r>
  <r>
    <s v="AB19-00189"/>
    <x v="25"/>
    <x v="0"/>
    <s v="M-003"/>
    <x v="0"/>
    <s v="K009"/>
    <x v="8"/>
    <x v="1"/>
    <n v="25"/>
    <n v="5990"/>
    <n v="149750"/>
  </r>
  <r>
    <s v="AB19-00190"/>
    <x v="25"/>
    <x v="2"/>
    <s v="M-007"/>
    <x v="6"/>
    <s v="K008"/>
    <x v="2"/>
    <x v="2"/>
    <n v="65"/>
    <n v="7490"/>
    <n v="486850"/>
  </r>
  <r>
    <s v="AB19-00191"/>
    <x v="25"/>
    <x v="0"/>
    <s v="M-004"/>
    <x v="3"/>
    <s v="K033"/>
    <x v="3"/>
    <x v="3"/>
    <n v="25"/>
    <n v="4280"/>
    <n v="107000"/>
  </r>
  <r>
    <s v="AB19-00192"/>
    <x v="25"/>
    <x v="3"/>
    <s v="M-008"/>
    <x v="7"/>
    <s v="K033"/>
    <x v="3"/>
    <x v="3"/>
    <n v="65"/>
    <n v="4280"/>
    <n v="278200"/>
  </r>
  <r>
    <s v="AB19-00193"/>
    <x v="25"/>
    <x v="0"/>
    <s v="M-005"/>
    <x v="4"/>
    <s v="K009"/>
    <x v="8"/>
    <x v="1"/>
    <n v="25"/>
    <n v="5990"/>
    <n v="149750"/>
  </r>
  <r>
    <s v="AB19-00194"/>
    <x v="25"/>
    <x v="4"/>
    <s v="M-009"/>
    <x v="8"/>
    <s v="K008"/>
    <x v="2"/>
    <x v="2"/>
    <n v="65"/>
    <n v="7490"/>
    <n v="486850"/>
  </r>
  <r>
    <s v="AB19-00195"/>
    <x v="26"/>
    <x v="4"/>
    <s v="M-009"/>
    <x v="8"/>
    <s v="K008"/>
    <x v="2"/>
    <x v="2"/>
    <n v="25"/>
    <n v="7490"/>
    <n v="187250"/>
  </r>
  <r>
    <s v="AB19-00196"/>
    <x v="26"/>
    <x v="1"/>
    <s v="M-002"/>
    <x v="2"/>
    <s v="K005"/>
    <x v="10"/>
    <x v="5"/>
    <n v="65"/>
    <n v="8990"/>
    <n v="584350"/>
  </r>
  <r>
    <s v="AB19-00197"/>
    <x v="26"/>
    <x v="5"/>
    <s v="M-010"/>
    <x v="9"/>
    <s v="K033"/>
    <x v="3"/>
    <x v="3"/>
    <n v="25"/>
    <n v="4280"/>
    <n v="107000"/>
  </r>
  <r>
    <s v="AB19-00198"/>
    <x v="26"/>
    <x v="0"/>
    <s v="M-003"/>
    <x v="0"/>
    <s v="K033"/>
    <x v="3"/>
    <x v="3"/>
    <n v="65"/>
    <n v="4280"/>
    <n v="278200"/>
  </r>
  <r>
    <s v="AB19-00199"/>
    <x v="26"/>
    <x v="4"/>
    <s v="M-011"/>
    <x v="10"/>
    <s v="K008"/>
    <x v="2"/>
    <x v="2"/>
    <n v="25"/>
    <n v="7490"/>
    <n v="187250"/>
  </r>
  <r>
    <s v="AB19-00200"/>
    <x v="26"/>
    <x v="0"/>
    <s v="M-004"/>
    <x v="3"/>
    <s v="K005"/>
    <x v="10"/>
    <x v="5"/>
    <n v="65"/>
    <n v="8990"/>
    <n v="584350"/>
  </r>
  <r>
    <s v="AB19-00201"/>
    <x v="26"/>
    <x v="1"/>
    <s v="M-001"/>
    <x v="1"/>
    <s v="K033"/>
    <x v="3"/>
    <x v="3"/>
    <n v="25"/>
    <n v="4280"/>
    <n v="107000"/>
  </r>
  <r>
    <s v="AB19-00202"/>
    <x v="26"/>
    <x v="1"/>
    <s v="M-001"/>
    <x v="1"/>
    <s v="K033"/>
    <x v="3"/>
    <x v="3"/>
    <n v="65"/>
    <n v="4280"/>
    <n v="278200"/>
  </r>
  <r>
    <s v="AB19-00203"/>
    <x v="26"/>
    <x v="1"/>
    <s v="M-002"/>
    <x v="2"/>
    <s v="K008"/>
    <x v="2"/>
    <x v="2"/>
    <n v="25"/>
    <n v="7490"/>
    <n v="187250"/>
  </r>
  <r>
    <s v="AB19-00204"/>
    <x v="26"/>
    <x v="1"/>
    <s v="M-002"/>
    <x v="2"/>
    <s v="K005"/>
    <x v="10"/>
    <x v="5"/>
    <n v="65"/>
    <n v="8990"/>
    <n v="584350"/>
  </r>
  <r>
    <s v="AB19-00205"/>
    <x v="26"/>
    <x v="0"/>
    <s v="M-003"/>
    <x v="0"/>
    <s v="K033"/>
    <x v="3"/>
    <x v="3"/>
    <n v="25"/>
    <n v="4280"/>
    <n v="107000"/>
  </r>
  <r>
    <s v="AB19-00206"/>
    <x v="26"/>
    <x v="0"/>
    <s v="M-003"/>
    <x v="0"/>
    <s v="K033"/>
    <x v="3"/>
    <x v="3"/>
    <n v="65"/>
    <n v="4280"/>
    <n v="278200"/>
  </r>
  <r>
    <s v="AB19-00207"/>
    <x v="26"/>
    <x v="0"/>
    <s v="M-004"/>
    <x v="3"/>
    <s v="K008"/>
    <x v="2"/>
    <x v="2"/>
    <n v="25"/>
    <n v="7490"/>
    <n v="187250"/>
  </r>
  <r>
    <s v="AB19-00208"/>
    <x v="26"/>
    <x v="3"/>
    <s v="M-008"/>
    <x v="7"/>
    <s v="K005"/>
    <x v="10"/>
    <x v="5"/>
    <n v="65"/>
    <n v="8990"/>
    <n v="584350"/>
  </r>
  <r>
    <s v="AB19-00209"/>
    <x v="26"/>
    <x v="0"/>
    <s v="M-005"/>
    <x v="4"/>
    <s v="K033"/>
    <x v="3"/>
    <x v="3"/>
    <n v="25"/>
    <n v="4280"/>
    <n v="107000"/>
  </r>
  <r>
    <s v="AB19-00210"/>
    <x v="26"/>
    <x v="4"/>
    <s v="M-009"/>
    <x v="8"/>
    <s v="K033"/>
    <x v="3"/>
    <x v="3"/>
    <n v="65"/>
    <n v="4280"/>
    <n v="278200"/>
  </r>
  <r>
    <s v="AB19-00211"/>
    <x v="26"/>
    <x v="2"/>
    <s v="M-006"/>
    <x v="5"/>
    <s v="K008"/>
    <x v="2"/>
    <x v="2"/>
    <n v="25"/>
    <n v="7490"/>
    <n v="187250"/>
  </r>
  <r>
    <s v="AB19-00212"/>
    <x v="26"/>
    <x v="5"/>
    <s v="M-010"/>
    <x v="9"/>
    <s v="K005"/>
    <x v="10"/>
    <x v="5"/>
    <n v="65"/>
    <n v="8990"/>
    <n v="584350"/>
  </r>
  <r>
    <s v="AB19-00213"/>
    <x v="26"/>
    <x v="2"/>
    <s v="M-007"/>
    <x v="6"/>
    <s v="K033"/>
    <x v="3"/>
    <x v="3"/>
    <n v="25"/>
    <n v="4280"/>
    <n v="107000"/>
  </r>
  <r>
    <s v="AB19-00214"/>
    <x v="26"/>
    <x v="4"/>
    <s v="M-011"/>
    <x v="10"/>
    <s v="K016"/>
    <x v="24"/>
    <x v="1"/>
    <n v="65"/>
    <n v="2600"/>
    <n v="169000"/>
  </r>
  <r>
    <s v="AB19-00215"/>
    <x v="27"/>
    <x v="3"/>
    <s v="M-008"/>
    <x v="7"/>
    <s v="K008"/>
    <x v="2"/>
    <x v="2"/>
    <n v="25"/>
    <n v="7490"/>
    <n v="187250"/>
  </r>
  <r>
    <s v="AB19-00216"/>
    <x v="27"/>
    <x v="4"/>
    <s v="M-009"/>
    <x v="8"/>
    <s v="K012"/>
    <x v="1"/>
    <x v="1"/>
    <n v="25"/>
    <n v="1200"/>
    <n v="30000"/>
  </r>
  <r>
    <s v="AB19-00217"/>
    <x v="27"/>
    <x v="5"/>
    <s v="M-010"/>
    <x v="9"/>
    <s v="K027"/>
    <x v="35"/>
    <x v="3"/>
    <n v="25"/>
    <n v="2870"/>
    <n v="71750"/>
  </r>
  <r>
    <s v="AB19-00218"/>
    <x v="27"/>
    <x v="4"/>
    <s v="M-011"/>
    <x v="10"/>
    <s v="K038"/>
    <x v="21"/>
    <x v="2"/>
    <n v="25"/>
    <n v="990"/>
    <n v="24750"/>
  </r>
  <r>
    <s v="AB19-00219"/>
    <x v="27"/>
    <x v="1"/>
    <s v="M-001"/>
    <x v="1"/>
    <s v="K008"/>
    <x v="2"/>
    <x v="2"/>
    <n v="25"/>
    <n v="7490"/>
    <n v="187250"/>
  </r>
  <r>
    <s v="AB19-00220"/>
    <x v="27"/>
    <x v="1"/>
    <s v="M-002"/>
    <x v="2"/>
    <s v="K012"/>
    <x v="1"/>
    <x v="1"/>
    <n v="25"/>
    <n v="1200"/>
    <n v="30000"/>
  </r>
  <r>
    <s v="AB19-00221"/>
    <x v="27"/>
    <x v="0"/>
    <s v="M-004"/>
    <x v="3"/>
    <s v="K037"/>
    <x v="20"/>
    <x v="3"/>
    <n v="25"/>
    <n v="7988"/>
    <n v="199700"/>
  </r>
  <r>
    <s v="AB19-00222"/>
    <x v="27"/>
    <x v="0"/>
    <s v="M-005"/>
    <x v="4"/>
    <s v="K038"/>
    <x v="21"/>
    <x v="2"/>
    <n v="25"/>
    <n v="990"/>
    <n v="24750"/>
  </r>
  <r>
    <s v="AB19-00223"/>
    <x v="28"/>
    <x v="2"/>
    <s v="M-006"/>
    <x v="5"/>
    <s v="K012"/>
    <x v="1"/>
    <x v="1"/>
    <n v="25"/>
    <n v="1200"/>
    <n v="30000"/>
  </r>
  <r>
    <s v="AB19-00224"/>
    <x v="28"/>
    <x v="2"/>
    <s v="M-007"/>
    <x v="6"/>
    <s v="K014"/>
    <x v="22"/>
    <x v="1"/>
    <n v="25"/>
    <n v="980"/>
    <n v="24500"/>
  </r>
  <r>
    <s v="AB19-00225"/>
    <x v="28"/>
    <x v="3"/>
    <s v="M-008"/>
    <x v="7"/>
    <s v="K039"/>
    <x v="4"/>
    <x v="3"/>
    <n v="25"/>
    <n v="999"/>
    <n v="24975"/>
  </r>
  <r>
    <s v="AB19-00226"/>
    <x v="28"/>
    <x v="4"/>
    <s v="M-009"/>
    <x v="8"/>
    <s v="K040"/>
    <x v="5"/>
    <x v="0"/>
    <n v="25"/>
    <n v="2690"/>
    <n v="67250"/>
  </r>
  <r>
    <s v="AB19-00227"/>
    <x v="28"/>
    <x v="5"/>
    <s v="M-010"/>
    <x v="9"/>
    <s v="K012"/>
    <x v="1"/>
    <x v="1"/>
    <n v="25"/>
    <n v="1200"/>
    <n v="30000"/>
  </r>
  <r>
    <s v="AB19-00228"/>
    <x v="28"/>
    <x v="4"/>
    <s v="M-011"/>
    <x v="10"/>
    <s v="K014"/>
    <x v="22"/>
    <x v="1"/>
    <n v="25"/>
    <n v="980"/>
    <n v="24500"/>
  </r>
  <r>
    <s v="AB19-00229"/>
    <x v="28"/>
    <x v="1"/>
    <s v="M-001"/>
    <x v="1"/>
    <s v="K039"/>
    <x v="4"/>
    <x v="3"/>
    <n v="25"/>
    <n v="999"/>
    <n v="24975"/>
  </r>
  <r>
    <s v="AB19-00230"/>
    <x v="28"/>
    <x v="1"/>
    <s v="M-002"/>
    <x v="2"/>
    <s v="K040"/>
    <x v="5"/>
    <x v="0"/>
    <n v="25"/>
    <n v="2690"/>
    <n v="67250"/>
  </r>
  <r>
    <s v="AB19-00231"/>
    <x v="28"/>
    <x v="0"/>
    <s v="M-003"/>
    <x v="0"/>
    <s v="K012"/>
    <x v="1"/>
    <x v="1"/>
    <n v="25"/>
    <n v="1200"/>
    <n v="30000"/>
  </r>
  <r>
    <s v="AB19-00232"/>
    <x v="29"/>
    <x v="4"/>
    <s v="M-011"/>
    <x v="10"/>
    <s v="K016"/>
    <x v="24"/>
    <x v="1"/>
    <n v="25"/>
    <n v="2600"/>
    <n v="65000"/>
  </r>
  <r>
    <s v="AB19-00233"/>
    <x v="29"/>
    <x v="1"/>
    <s v="M-001"/>
    <x v="1"/>
    <s v="K042"/>
    <x v="12"/>
    <x v="0"/>
    <n v="25"/>
    <n v="690"/>
    <n v="17250"/>
  </r>
  <r>
    <s v="AB19-00234"/>
    <x v="30"/>
    <x v="1"/>
    <s v="M-002"/>
    <x v="2"/>
    <s v="K036"/>
    <x v="7"/>
    <x v="2"/>
    <n v="25"/>
    <n v="990"/>
    <n v="24750"/>
  </r>
  <r>
    <s v="AB19-00235"/>
    <x v="30"/>
    <x v="0"/>
    <s v="M-003"/>
    <x v="0"/>
    <s v="K033"/>
    <x v="3"/>
    <x v="3"/>
    <n v="25"/>
    <n v="4280"/>
    <n v="107000"/>
  </r>
  <r>
    <s v="AB19-00236"/>
    <x v="30"/>
    <x v="0"/>
    <s v="M-004"/>
    <x v="3"/>
    <s v="K036"/>
    <x v="7"/>
    <x v="2"/>
    <n v="25"/>
    <n v="990"/>
    <n v="24750"/>
  </r>
  <r>
    <s v="AB19-00237"/>
    <x v="30"/>
    <x v="0"/>
    <s v="M-005"/>
    <x v="4"/>
    <s v="K033"/>
    <x v="3"/>
    <x v="3"/>
    <n v="25"/>
    <n v="4280"/>
    <n v="107000"/>
  </r>
  <r>
    <s v="AB19-00238"/>
    <x v="30"/>
    <x v="2"/>
    <s v="M-006"/>
    <x v="5"/>
    <s v="K036"/>
    <x v="7"/>
    <x v="2"/>
    <n v="25"/>
    <n v="990"/>
    <n v="24750"/>
  </r>
  <r>
    <s v="AB19-00239"/>
    <x v="30"/>
    <x v="2"/>
    <s v="M-007"/>
    <x v="6"/>
    <s v="K033"/>
    <x v="3"/>
    <x v="3"/>
    <n v="25"/>
    <n v="4280"/>
    <n v="107000"/>
  </r>
  <r>
    <s v="AB19-00240"/>
    <x v="30"/>
    <x v="3"/>
    <s v="M-008"/>
    <x v="7"/>
    <s v="K036"/>
    <x v="7"/>
    <x v="2"/>
    <n v="25"/>
    <n v="990"/>
    <n v="24750"/>
  </r>
  <r>
    <s v="AB19-00241"/>
    <x v="30"/>
    <x v="4"/>
    <s v="M-009"/>
    <x v="8"/>
    <s v="K033"/>
    <x v="3"/>
    <x v="3"/>
    <n v="25"/>
    <n v="4280"/>
    <n v="107000"/>
  </r>
  <r>
    <s v="AB19-00242"/>
    <x v="30"/>
    <x v="5"/>
    <s v="M-010"/>
    <x v="9"/>
    <s v="K036"/>
    <x v="7"/>
    <x v="2"/>
    <n v="25"/>
    <n v="990"/>
    <n v="24750"/>
  </r>
  <r>
    <s v="AB19-00243"/>
    <x v="30"/>
    <x v="4"/>
    <s v="M-011"/>
    <x v="10"/>
    <s v="K016"/>
    <x v="24"/>
    <x v="1"/>
    <n v="25"/>
    <n v="2600"/>
    <n v="65000"/>
  </r>
  <r>
    <s v="AB19-00244"/>
    <x v="31"/>
    <x v="1"/>
    <s v="M-001"/>
    <x v="1"/>
    <s v="K008"/>
    <x v="2"/>
    <x v="2"/>
    <n v="25"/>
    <n v="7490"/>
    <n v="187250"/>
  </r>
  <r>
    <s v="AB19-00245"/>
    <x v="31"/>
    <x v="1"/>
    <s v="M-002"/>
    <x v="2"/>
    <s v="K009"/>
    <x v="8"/>
    <x v="1"/>
    <n v="25"/>
    <n v="5990"/>
    <n v="149750"/>
  </r>
  <r>
    <s v="AB19-00246"/>
    <x v="31"/>
    <x v="1"/>
    <s v="M-001"/>
    <x v="1"/>
    <s v="K004"/>
    <x v="23"/>
    <x v="1"/>
    <n v="45"/>
    <n v="5990"/>
    <n v="269550"/>
  </r>
  <r>
    <s v="AB19-00247"/>
    <x v="31"/>
    <x v="1"/>
    <s v="M-002"/>
    <x v="2"/>
    <s v="K008"/>
    <x v="2"/>
    <x v="2"/>
    <n v="45"/>
    <n v="7490"/>
    <n v="337050"/>
  </r>
  <r>
    <s v="AB19-00248"/>
    <x v="31"/>
    <x v="0"/>
    <s v="M-003"/>
    <x v="0"/>
    <s v="K028"/>
    <x v="6"/>
    <x v="0"/>
    <n v="45"/>
    <n v="1330"/>
    <n v="59850"/>
  </r>
  <r>
    <s v="AB19-00249"/>
    <x v="31"/>
    <x v="0"/>
    <s v="M-004"/>
    <x v="3"/>
    <s v="K008"/>
    <x v="2"/>
    <x v="2"/>
    <n v="45"/>
    <n v="7490"/>
    <n v="337050"/>
  </r>
  <r>
    <s v="AB19-00250"/>
    <x v="31"/>
    <x v="0"/>
    <s v="M-005"/>
    <x v="4"/>
    <s v="K008"/>
    <x v="2"/>
    <x v="2"/>
    <n v="45"/>
    <n v="7490"/>
    <n v="337050"/>
  </r>
  <r>
    <s v="AB19-00251"/>
    <x v="31"/>
    <x v="4"/>
    <s v="M-011"/>
    <x v="10"/>
    <s v="K016"/>
    <x v="24"/>
    <x v="1"/>
    <n v="25"/>
    <n v="2600"/>
    <n v="65000"/>
  </r>
  <r>
    <s v="AB19-00252"/>
    <x v="31"/>
    <x v="1"/>
    <s v="M-001"/>
    <x v="1"/>
    <s v="K033"/>
    <x v="3"/>
    <x v="3"/>
    <n v="25"/>
    <n v="4280"/>
    <n v="107000"/>
  </r>
  <r>
    <s v="AB19-00253"/>
    <x v="31"/>
    <x v="0"/>
    <s v="M-004"/>
    <x v="3"/>
    <s v="K033"/>
    <x v="3"/>
    <x v="3"/>
    <n v="45"/>
    <n v="4280"/>
    <n v="192600"/>
  </r>
  <r>
    <s v="AB19-00254"/>
    <x v="31"/>
    <x v="0"/>
    <s v="M-005"/>
    <x v="4"/>
    <s v="K033"/>
    <x v="3"/>
    <x v="3"/>
    <n v="45"/>
    <n v="4280"/>
    <n v="192600"/>
  </r>
  <r>
    <s v="AB19-00255"/>
    <x v="31"/>
    <x v="2"/>
    <s v="M-006"/>
    <x v="5"/>
    <s v="K033"/>
    <x v="3"/>
    <x v="3"/>
    <n v="45"/>
    <n v="4280"/>
    <n v="192600"/>
  </r>
  <r>
    <s v="AB19-00256"/>
    <x v="31"/>
    <x v="2"/>
    <s v="M-007"/>
    <x v="6"/>
    <s v="K033"/>
    <x v="3"/>
    <x v="3"/>
    <n v="45"/>
    <n v="4280"/>
    <n v="192600"/>
  </r>
  <r>
    <s v="AB19-00257"/>
    <x v="31"/>
    <x v="3"/>
    <s v="M-008"/>
    <x v="7"/>
    <s v="K033"/>
    <x v="3"/>
    <x v="3"/>
    <n v="45"/>
    <n v="4280"/>
    <n v="192600"/>
  </r>
  <r>
    <s v="AB19-00258"/>
    <x v="31"/>
    <x v="1"/>
    <s v="M-002"/>
    <x v="2"/>
    <s v="K008"/>
    <x v="2"/>
    <x v="2"/>
    <n v="25"/>
    <n v="7490"/>
    <n v="187250"/>
  </r>
  <r>
    <s v="AB19-00259"/>
    <x v="31"/>
    <x v="0"/>
    <s v="M-003"/>
    <x v="0"/>
    <s v="K009"/>
    <x v="8"/>
    <x v="1"/>
    <n v="25"/>
    <n v="5990"/>
    <n v="149750"/>
  </r>
  <r>
    <s v="AB19-00260"/>
    <x v="31"/>
    <x v="4"/>
    <s v="M-009"/>
    <x v="8"/>
    <s v="K004"/>
    <x v="23"/>
    <x v="1"/>
    <n v="45"/>
    <n v="5990"/>
    <n v="269550"/>
  </r>
  <r>
    <s v="AB19-00261"/>
    <x v="31"/>
    <x v="5"/>
    <s v="M-010"/>
    <x v="9"/>
    <s v="K008"/>
    <x v="2"/>
    <x v="2"/>
    <n v="45"/>
    <n v="7490"/>
    <n v="337050"/>
  </r>
  <r>
    <s v="AB19-00262"/>
    <x v="31"/>
    <x v="4"/>
    <s v="M-011"/>
    <x v="10"/>
    <s v="K028"/>
    <x v="6"/>
    <x v="0"/>
    <n v="45"/>
    <n v="1330"/>
    <n v="59850"/>
  </r>
  <r>
    <s v="AB19-00263"/>
    <x v="31"/>
    <x v="1"/>
    <s v="M-001"/>
    <x v="1"/>
    <s v="K008"/>
    <x v="2"/>
    <x v="2"/>
    <n v="45"/>
    <n v="7490"/>
    <n v="337050"/>
  </r>
  <r>
    <s v="AB19-00264"/>
    <x v="31"/>
    <x v="1"/>
    <s v="M-002"/>
    <x v="2"/>
    <s v="K008"/>
    <x v="2"/>
    <x v="2"/>
    <n v="45"/>
    <n v="7490"/>
    <n v="337050"/>
  </r>
  <r>
    <s v="AB19-00265"/>
    <x v="31"/>
    <x v="0"/>
    <s v="M-004"/>
    <x v="3"/>
    <s v="K033"/>
    <x v="3"/>
    <x v="3"/>
    <n v="25"/>
    <n v="4280"/>
    <n v="107000"/>
  </r>
  <r>
    <s v="AB19-00266"/>
    <x v="31"/>
    <x v="0"/>
    <s v="M-005"/>
    <x v="4"/>
    <s v="K033"/>
    <x v="3"/>
    <x v="3"/>
    <n v="25"/>
    <n v="4280"/>
    <n v="107000"/>
  </r>
  <r>
    <s v="AB19-00267"/>
    <x v="31"/>
    <x v="0"/>
    <s v="M-003"/>
    <x v="0"/>
    <s v="K033"/>
    <x v="3"/>
    <x v="3"/>
    <n v="45"/>
    <n v="4280"/>
    <n v="192600"/>
  </r>
  <r>
    <s v="AB19-00268"/>
    <x v="31"/>
    <x v="0"/>
    <s v="M-004"/>
    <x v="3"/>
    <s v="K033"/>
    <x v="3"/>
    <x v="3"/>
    <n v="45"/>
    <n v="4280"/>
    <n v="192600"/>
  </r>
  <r>
    <s v="AB19-00269"/>
    <x v="31"/>
    <x v="0"/>
    <s v="M-005"/>
    <x v="4"/>
    <s v="K033"/>
    <x v="3"/>
    <x v="3"/>
    <n v="45"/>
    <n v="4280"/>
    <n v="192600"/>
  </r>
  <r>
    <s v="AB19-00270"/>
    <x v="31"/>
    <x v="2"/>
    <s v="M-006"/>
    <x v="5"/>
    <s v="K033"/>
    <x v="3"/>
    <x v="3"/>
    <n v="45"/>
    <n v="4280"/>
    <n v="192600"/>
  </r>
  <r>
    <s v="AB19-00271"/>
    <x v="31"/>
    <x v="2"/>
    <s v="M-007"/>
    <x v="6"/>
    <s v="K033"/>
    <x v="3"/>
    <x v="3"/>
    <n v="45"/>
    <n v="4280"/>
    <n v="192600"/>
  </r>
  <r>
    <s v="AB19-00272"/>
    <x v="31"/>
    <x v="2"/>
    <s v="M-006"/>
    <x v="5"/>
    <s v="K008"/>
    <x v="2"/>
    <x v="2"/>
    <n v="25"/>
    <n v="7490"/>
    <n v="187250"/>
  </r>
  <r>
    <s v="AB19-00273"/>
    <x v="31"/>
    <x v="2"/>
    <s v="M-007"/>
    <x v="6"/>
    <s v="K009"/>
    <x v="8"/>
    <x v="1"/>
    <n v="25"/>
    <n v="5990"/>
    <n v="149750"/>
  </r>
  <r>
    <s v="AB19-00274"/>
    <x v="31"/>
    <x v="3"/>
    <s v="M-008"/>
    <x v="7"/>
    <s v="K004"/>
    <x v="23"/>
    <x v="1"/>
    <n v="45"/>
    <n v="5990"/>
    <n v="269550"/>
  </r>
  <r>
    <s v="AB19-00275"/>
    <x v="31"/>
    <x v="4"/>
    <s v="M-009"/>
    <x v="8"/>
    <s v="K008"/>
    <x v="2"/>
    <x v="2"/>
    <n v="45"/>
    <n v="7490"/>
    <n v="337050"/>
  </r>
  <r>
    <s v="AB19-00276"/>
    <x v="31"/>
    <x v="5"/>
    <s v="M-010"/>
    <x v="9"/>
    <s v="K028"/>
    <x v="6"/>
    <x v="0"/>
    <n v="45"/>
    <n v="1330"/>
    <n v="59850"/>
  </r>
  <r>
    <s v="AB19-00277"/>
    <x v="31"/>
    <x v="4"/>
    <s v="M-011"/>
    <x v="10"/>
    <s v="K008"/>
    <x v="2"/>
    <x v="2"/>
    <n v="45"/>
    <n v="7490"/>
    <n v="337050"/>
  </r>
  <r>
    <s v="AB19-00278"/>
    <x v="31"/>
    <x v="1"/>
    <s v="M-001"/>
    <x v="1"/>
    <s v="K008"/>
    <x v="2"/>
    <x v="2"/>
    <n v="45"/>
    <n v="7490"/>
    <n v="337050"/>
  </r>
  <r>
    <s v="AB19-00279"/>
    <x v="31"/>
    <x v="3"/>
    <s v="M-008"/>
    <x v="7"/>
    <s v="K033"/>
    <x v="3"/>
    <x v="3"/>
    <n v="25"/>
    <n v="4280"/>
    <n v="107000"/>
  </r>
  <r>
    <s v="AB19-00280"/>
    <x v="31"/>
    <x v="4"/>
    <s v="M-009"/>
    <x v="8"/>
    <s v="K033"/>
    <x v="3"/>
    <x v="3"/>
    <n v="25"/>
    <n v="4280"/>
    <n v="107000"/>
  </r>
  <r>
    <s v="AB19-00281"/>
    <x v="31"/>
    <x v="1"/>
    <s v="M-002"/>
    <x v="2"/>
    <s v="K016"/>
    <x v="24"/>
    <x v="1"/>
    <n v="45"/>
    <n v="2600"/>
    <n v="117000"/>
  </r>
  <r>
    <s v="AB19-00282"/>
    <x v="31"/>
    <x v="0"/>
    <s v="M-003"/>
    <x v="0"/>
    <s v="K033"/>
    <x v="3"/>
    <x v="3"/>
    <n v="45"/>
    <n v="4280"/>
    <n v="192600"/>
  </r>
  <r>
    <s v="AB19-00283"/>
    <x v="31"/>
    <x v="0"/>
    <s v="M-004"/>
    <x v="3"/>
    <s v="K033"/>
    <x v="3"/>
    <x v="3"/>
    <n v="45"/>
    <n v="4280"/>
    <n v="192600"/>
  </r>
  <r>
    <s v="AB19-00284"/>
    <x v="31"/>
    <x v="0"/>
    <s v="M-005"/>
    <x v="4"/>
    <s v="K033"/>
    <x v="3"/>
    <x v="3"/>
    <n v="45"/>
    <n v="4280"/>
    <n v="192600"/>
  </r>
  <r>
    <s v="AB19-00285"/>
    <x v="31"/>
    <x v="2"/>
    <s v="M-006"/>
    <x v="5"/>
    <s v="K033"/>
    <x v="3"/>
    <x v="3"/>
    <n v="45"/>
    <n v="4280"/>
    <n v="192600"/>
  </r>
  <r>
    <s v="AB19-00286"/>
    <x v="32"/>
    <x v="2"/>
    <s v="M-007"/>
    <x v="6"/>
    <s v="K008"/>
    <x v="2"/>
    <x v="2"/>
    <n v="45"/>
    <n v="7490"/>
    <n v="337050"/>
  </r>
  <r>
    <s v="AB19-00287"/>
    <x v="32"/>
    <x v="3"/>
    <s v="M-008"/>
    <x v="7"/>
    <s v="K008"/>
    <x v="2"/>
    <x v="2"/>
    <n v="45"/>
    <n v="7490"/>
    <n v="337050"/>
  </r>
  <r>
    <s v="AB19-00288"/>
    <x v="32"/>
    <x v="4"/>
    <s v="M-009"/>
    <x v="8"/>
    <s v="K008"/>
    <x v="2"/>
    <x v="2"/>
    <n v="45"/>
    <n v="7490"/>
    <n v="337050"/>
  </r>
  <r>
    <s v="AB19-00289"/>
    <x v="32"/>
    <x v="5"/>
    <s v="M-010"/>
    <x v="9"/>
    <s v="K008"/>
    <x v="2"/>
    <x v="2"/>
    <n v="45"/>
    <n v="7490"/>
    <n v="337050"/>
  </r>
  <r>
    <s v="AB19-00290"/>
    <x v="32"/>
    <x v="4"/>
    <s v="M-011"/>
    <x v="10"/>
    <s v="K008"/>
    <x v="2"/>
    <x v="2"/>
    <n v="45"/>
    <n v="7490"/>
    <n v="337050"/>
  </r>
  <r>
    <s v="AB19-00291"/>
    <x v="33"/>
    <x v="3"/>
    <s v="M-008"/>
    <x v="7"/>
    <s v="K017"/>
    <x v="25"/>
    <x v="5"/>
    <n v="35"/>
    <n v="69210"/>
    <n v="2422350"/>
  </r>
  <r>
    <s v="AB19-00292"/>
    <x v="33"/>
    <x v="5"/>
    <s v="M-010"/>
    <x v="9"/>
    <s v="K025"/>
    <x v="26"/>
    <x v="3"/>
    <n v="25"/>
    <n v="8990"/>
    <n v="224750"/>
  </r>
  <r>
    <s v="AB19-00293"/>
    <x v="33"/>
    <x v="4"/>
    <s v="M-009"/>
    <x v="8"/>
    <s v="K009"/>
    <x v="8"/>
    <x v="1"/>
    <n v="35"/>
    <n v="5990"/>
    <n v="209650"/>
  </r>
  <r>
    <s v="AB19-00294"/>
    <x v="33"/>
    <x v="0"/>
    <s v="M-004"/>
    <x v="3"/>
    <s v="K012"/>
    <x v="1"/>
    <x v="1"/>
    <n v="45"/>
    <n v="1200"/>
    <n v="54000"/>
  </r>
  <r>
    <s v="AB19-00295"/>
    <x v="33"/>
    <x v="4"/>
    <s v="M-011"/>
    <x v="10"/>
    <s v="K016"/>
    <x v="24"/>
    <x v="1"/>
    <n v="25"/>
    <n v="2600"/>
    <n v="65000"/>
  </r>
  <r>
    <s v="AB19-00296"/>
    <x v="33"/>
    <x v="1"/>
    <s v="M-001"/>
    <x v="1"/>
    <s v="K016"/>
    <x v="24"/>
    <x v="1"/>
    <n v="25"/>
    <n v="2600"/>
    <n v="65000"/>
  </r>
  <r>
    <s v="AB19-00297"/>
    <x v="33"/>
    <x v="5"/>
    <s v="M-010"/>
    <x v="9"/>
    <s v="K017"/>
    <x v="25"/>
    <x v="5"/>
    <n v="35"/>
    <n v="69210"/>
    <n v="2422350"/>
  </r>
  <r>
    <s v="AB19-00298"/>
    <x v="33"/>
    <x v="1"/>
    <s v="M-002"/>
    <x v="2"/>
    <s v="K016"/>
    <x v="24"/>
    <x v="1"/>
    <n v="25"/>
    <n v="2600"/>
    <n v="65000"/>
  </r>
  <r>
    <s v="AB19-00299"/>
    <x v="33"/>
    <x v="4"/>
    <s v="M-011"/>
    <x v="10"/>
    <s v="K009"/>
    <x v="8"/>
    <x v="1"/>
    <n v="35"/>
    <n v="5990"/>
    <n v="209650"/>
  </r>
  <r>
    <s v="AB19-00300"/>
    <x v="33"/>
    <x v="0"/>
    <s v="M-005"/>
    <x v="4"/>
    <s v="K012"/>
    <x v="1"/>
    <x v="1"/>
    <n v="45"/>
    <n v="1200"/>
    <n v="54000"/>
  </r>
  <r>
    <s v="AB19-00301"/>
    <x v="34"/>
    <x v="0"/>
    <s v="M-003"/>
    <x v="0"/>
    <s v="K015"/>
    <x v="28"/>
    <x v="2"/>
    <n v="25"/>
    <n v="10900"/>
    <n v="272500"/>
  </r>
  <r>
    <s v="AB19-00302"/>
    <x v="34"/>
    <x v="0"/>
    <s v="M-004"/>
    <x v="3"/>
    <s v="K009"/>
    <x v="8"/>
    <x v="1"/>
    <n v="25"/>
    <n v="5990"/>
    <n v="149750"/>
  </r>
  <r>
    <s v="AB19-00303"/>
    <x v="34"/>
    <x v="0"/>
    <s v="M-005"/>
    <x v="4"/>
    <s v="K015"/>
    <x v="28"/>
    <x v="2"/>
    <n v="25"/>
    <n v="10900"/>
    <n v="272500"/>
  </r>
  <r>
    <s v="AB19-00304"/>
    <x v="34"/>
    <x v="2"/>
    <s v="M-006"/>
    <x v="5"/>
    <s v="K015"/>
    <x v="28"/>
    <x v="2"/>
    <n v="25"/>
    <n v="10900"/>
    <n v="272500"/>
  </r>
  <r>
    <s v="AB19-00305"/>
    <x v="34"/>
    <x v="2"/>
    <s v="M-007"/>
    <x v="6"/>
    <s v="K009"/>
    <x v="8"/>
    <x v="1"/>
    <n v="25"/>
    <n v="5990"/>
    <n v="149750"/>
  </r>
  <r>
    <s v="AB19-00306"/>
    <x v="34"/>
    <x v="3"/>
    <s v="M-008"/>
    <x v="7"/>
    <s v="K012"/>
    <x v="1"/>
    <x v="1"/>
    <n v="25"/>
    <n v="1200"/>
    <n v="30000"/>
  </r>
  <r>
    <s v="AB19-00307"/>
    <x v="34"/>
    <x v="4"/>
    <s v="M-009"/>
    <x v="8"/>
    <s v="K010"/>
    <x v="9"/>
    <x v="4"/>
    <n v="25"/>
    <n v="2980"/>
    <n v="74500"/>
  </r>
  <r>
    <s v="AB19-00308"/>
    <x v="34"/>
    <x v="5"/>
    <s v="M-010"/>
    <x v="9"/>
    <s v="K010"/>
    <x v="9"/>
    <x v="4"/>
    <n v="25"/>
    <n v="2980"/>
    <n v="74500"/>
  </r>
  <r>
    <s v="AB19-00309"/>
    <x v="34"/>
    <x v="1"/>
    <s v="M-001"/>
    <x v="1"/>
    <s v="K024"/>
    <x v="0"/>
    <x v="0"/>
    <n v="35"/>
    <n v="980"/>
    <n v="34300"/>
  </r>
  <r>
    <s v="AB19-00310"/>
    <x v="34"/>
    <x v="1"/>
    <s v="M-002"/>
    <x v="2"/>
    <s v="K002"/>
    <x v="30"/>
    <x v="0"/>
    <n v="35"/>
    <n v="980"/>
    <n v="34300"/>
  </r>
  <r>
    <s v="AB19-00311"/>
    <x v="34"/>
    <x v="0"/>
    <s v="M-003"/>
    <x v="0"/>
    <s v="K002"/>
    <x v="30"/>
    <x v="0"/>
    <n v="35"/>
    <n v="980"/>
    <n v="34300"/>
  </r>
  <r>
    <s v="AB19-00312"/>
    <x v="34"/>
    <x v="0"/>
    <s v="M-004"/>
    <x v="3"/>
    <s v="K005"/>
    <x v="10"/>
    <x v="5"/>
    <n v="35"/>
    <n v="8990"/>
    <n v="314650"/>
  </r>
  <r>
    <s v="AB19-00313"/>
    <x v="34"/>
    <x v="0"/>
    <s v="M-005"/>
    <x v="4"/>
    <s v="K005"/>
    <x v="10"/>
    <x v="5"/>
    <n v="35"/>
    <n v="8990"/>
    <n v="314650"/>
  </r>
  <r>
    <s v="AB19-00314"/>
    <x v="34"/>
    <x v="2"/>
    <s v="M-006"/>
    <x v="5"/>
    <s v="K025"/>
    <x v="26"/>
    <x v="3"/>
    <n v="35"/>
    <n v="8990"/>
    <n v="314650"/>
  </r>
  <r>
    <s v="AB19-00315"/>
    <x v="34"/>
    <x v="4"/>
    <s v="M-011"/>
    <x v="10"/>
    <s v="K015"/>
    <x v="28"/>
    <x v="2"/>
    <n v="25"/>
    <n v="10900"/>
    <n v="272500"/>
  </r>
  <r>
    <s v="AB19-00316"/>
    <x v="34"/>
    <x v="1"/>
    <s v="M-001"/>
    <x v="1"/>
    <s v="K009"/>
    <x v="8"/>
    <x v="1"/>
    <n v="25"/>
    <n v="5990"/>
    <n v="149750"/>
  </r>
  <r>
    <s v="AB19-00317"/>
    <x v="34"/>
    <x v="1"/>
    <s v="M-002"/>
    <x v="2"/>
    <s v="K015"/>
    <x v="28"/>
    <x v="2"/>
    <n v="25"/>
    <n v="10900"/>
    <n v="272500"/>
  </r>
  <r>
    <s v="AB19-00318"/>
    <x v="34"/>
    <x v="0"/>
    <s v="M-003"/>
    <x v="0"/>
    <s v="K015"/>
    <x v="28"/>
    <x v="2"/>
    <n v="25"/>
    <n v="10900"/>
    <n v="272500"/>
  </r>
  <r>
    <s v="AB19-00319"/>
    <x v="34"/>
    <x v="0"/>
    <s v="M-004"/>
    <x v="3"/>
    <s v="K009"/>
    <x v="8"/>
    <x v="1"/>
    <n v="25"/>
    <n v="5990"/>
    <n v="149750"/>
  </r>
  <r>
    <s v="AB19-00320"/>
    <x v="34"/>
    <x v="0"/>
    <s v="M-005"/>
    <x v="4"/>
    <s v="K012"/>
    <x v="1"/>
    <x v="1"/>
    <n v="25"/>
    <n v="1200"/>
    <n v="30000"/>
  </r>
  <r>
    <s v="AB19-00321"/>
    <x v="34"/>
    <x v="2"/>
    <s v="M-006"/>
    <x v="5"/>
    <s v="K010"/>
    <x v="9"/>
    <x v="4"/>
    <n v="25"/>
    <n v="2980"/>
    <n v="74500"/>
  </r>
  <r>
    <s v="AB19-00322"/>
    <x v="34"/>
    <x v="2"/>
    <s v="M-007"/>
    <x v="6"/>
    <s v="K010"/>
    <x v="9"/>
    <x v="4"/>
    <n v="25"/>
    <n v="2980"/>
    <n v="74500"/>
  </r>
  <r>
    <s v="AB19-00323"/>
    <x v="34"/>
    <x v="2"/>
    <s v="M-007"/>
    <x v="6"/>
    <s v="K024"/>
    <x v="0"/>
    <x v="0"/>
    <n v="35"/>
    <n v="980"/>
    <n v="34300"/>
  </r>
  <r>
    <s v="AB19-00324"/>
    <x v="34"/>
    <x v="3"/>
    <s v="M-008"/>
    <x v="7"/>
    <s v="K002"/>
    <x v="30"/>
    <x v="0"/>
    <n v="35"/>
    <n v="980"/>
    <n v="34300"/>
  </r>
  <r>
    <s v="AB19-00325"/>
    <x v="34"/>
    <x v="4"/>
    <s v="M-009"/>
    <x v="8"/>
    <s v="K002"/>
    <x v="30"/>
    <x v="0"/>
    <n v="35"/>
    <n v="980"/>
    <n v="34300"/>
  </r>
  <r>
    <s v="AB19-00326"/>
    <x v="34"/>
    <x v="5"/>
    <s v="M-010"/>
    <x v="9"/>
    <s v="K005"/>
    <x v="10"/>
    <x v="5"/>
    <n v="35"/>
    <n v="8990"/>
    <n v="314650"/>
  </r>
  <r>
    <s v="AB19-00327"/>
    <x v="34"/>
    <x v="4"/>
    <s v="M-011"/>
    <x v="10"/>
    <s v="K005"/>
    <x v="10"/>
    <x v="5"/>
    <n v="35"/>
    <n v="8990"/>
    <n v="314650"/>
  </r>
  <r>
    <s v="AB19-00328"/>
    <x v="34"/>
    <x v="1"/>
    <s v="M-001"/>
    <x v="1"/>
    <s v="K025"/>
    <x v="26"/>
    <x v="3"/>
    <n v="35"/>
    <n v="8990"/>
    <n v="314650"/>
  </r>
  <r>
    <s v="AB19-00329"/>
    <x v="34"/>
    <x v="3"/>
    <s v="M-008"/>
    <x v="7"/>
    <s v="K015"/>
    <x v="28"/>
    <x v="2"/>
    <n v="25"/>
    <n v="10900"/>
    <n v="272500"/>
  </r>
  <r>
    <s v="AB19-00330"/>
    <x v="34"/>
    <x v="4"/>
    <s v="M-009"/>
    <x v="8"/>
    <s v="K009"/>
    <x v="8"/>
    <x v="1"/>
    <n v="25"/>
    <n v="5990"/>
    <n v="149750"/>
  </r>
  <r>
    <s v="AB19-00331"/>
    <x v="34"/>
    <x v="5"/>
    <s v="M-010"/>
    <x v="9"/>
    <s v="K015"/>
    <x v="28"/>
    <x v="2"/>
    <n v="25"/>
    <n v="10900"/>
    <n v="272500"/>
  </r>
  <r>
    <s v="AB19-00332"/>
    <x v="34"/>
    <x v="4"/>
    <s v="M-011"/>
    <x v="10"/>
    <s v="K015"/>
    <x v="28"/>
    <x v="2"/>
    <n v="25"/>
    <n v="10900"/>
    <n v="272500"/>
  </r>
  <r>
    <s v="AB19-00333"/>
    <x v="34"/>
    <x v="1"/>
    <s v="M-001"/>
    <x v="1"/>
    <s v="K009"/>
    <x v="8"/>
    <x v="1"/>
    <n v="25"/>
    <n v="5990"/>
    <n v="149750"/>
  </r>
  <r>
    <s v="AB19-00334"/>
    <x v="34"/>
    <x v="1"/>
    <s v="M-002"/>
    <x v="2"/>
    <s v="K012"/>
    <x v="1"/>
    <x v="1"/>
    <n v="25"/>
    <n v="1200"/>
    <n v="30000"/>
  </r>
  <r>
    <s v="AB19-00335"/>
    <x v="34"/>
    <x v="0"/>
    <s v="M-003"/>
    <x v="0"/>
    <s v="K010"/>
    <x v="9"/>
    <x v="4"/>
    <n v="25"/>
    <n v="2980"/>
    <n v="74500"/>
  </r>
  <r>
    <s v="AB19-00336"/>
    <x v="34"/>
    <x v="0"/>
    <s v="M-004"/>
    <x v="3"/>
    <s v="K010"/>
    <x v="9"/>
    <x v="4"/>
    <n v="25"/>
    <n v="2980"/>
    <n v="74500"/>
  </r>
  <r>
    <s v="AB19-00337"/>
    <x v="34"/>
    <x v="1"/>
    <s v="M-002"/>
    <x v="2"/>
    <s v="K024"/>
    <x v="0"/>
    <x v="0"/>
    <n v="35"/>
    <n v="980"/>
    <n v="34300"/>
  </r>
  <r>
    <s v="AB19-00338"/>
    <x v="34"/>
    <x v="0"/>
    <s v="M-003"/>
    <x v="0"/>
    <s v="K002"/>
    <x v="30"/>
    <x v="0"/>
    <n v="35"/>
    <n v="980"/>
    <n v="34300"/>
  </r>
  <r>
    <s v="AB19-00339"/>
    <x v="34"/>
    <x v="0"/>
    <s v="M-004"/>
    <x v="3"/>
    <s v="K002"/>
    <x v="30"/>
    <x v="0"/>
    <n v="35"/>
    <n v="980"/>
    <n v="34300"/>
  </r>
  <r>
    <s v="AB19-00340"/>
    <x v="34"/>
    <x v="0"/>
    <s v="M-005"/>
    <x v="4"/>
    <s v="K005"/>
    <x v="10"/>
    <x v="5"/>
    <n v="35"/>
    <n v="8990"/>
    <n v="314650"/>
  </r>
  <r>
    <s v="AB19-00341"/>
    <x v="34"/>
    <x v="2"/>
    <s v="M-006"/>
    <x v="5"/>
    <s v="K005"/>
    <x v="10"/>
    <x v="5"/>
    <n v="35"/>
    <n v="8990"/>
    <n v="314650"/>
  </r>
  <r>
    <s v="AB19-00342"/>
    <x v="34"/>
    <x v="2"/>
    <s v="M-007"/>
    <x v="6"/>
    <s v="K025"/>
    <x v="26"/>
    <x v="3"/>
    <n v="35"/>
    <n v="8990"/>
    <n v="314650"/>
  </r>
  <r>
    <s v="AB19-00343"/>
    <x v="34"/>
    <x v="0"/>
    <s v="M-005"/>
    <x v="4"/>
    <s v="K015"/>
    <x v="28"/>
    <x v="2"/>
    <n v="25"/>
    <n v="10900"/>
    <n v="272500"/>
  </r>
  <r>
    <s v="AB19-00344"/>
    <x v="34"/>
    <x v="2"/>
    <s v="M-006"/>
    <x v="5"/>
    <s v="K009"/>
    <x v="8"/>
    <x v="1"/>
    <n v="25"/>
    <n v="5990"/>
    <n v="149750"/>
  </r>
  <r>
    <s v="AB19-00345"/>
    <x v="34"/>
    <x v="2"/>
    <s v="M-007"/>
    <x v="6"/>
    <s v="K015"/>
    <x v="28"/>
    <x v="2"/>
    <n v="25"/>
    <n v="10900"/>
    <n v="272500"/>
  </r>
  <r>
    <s v="AB19-00346"/>
    <x v="34"/>
    <x v="3"/>
    <s v="M-008"/>
    <x v="7"/>
    <s v="K015"/>
    <x v="28"/>
    <x v="2"/>
    <n v="25"/>
    <n v="10900"/>
    <n v="272500"/>
  </r>
  <r>
    <s v="AB19-00347"/>
    <x v="34"/>
    <x v="4"/>
    <s v="M-009"/>
    <x v="8"/>
    <s v="K009"/>
    <x v="8"/>
    <x v="1"/>
    <n v="25"/>
    <n v="5990"/>
    <n v="149750"/>
  </r>
  <r>
    <s v="AB19-00348"/>
    <x v="34"/>
    <x v="5"/>
    <s v="M-010"/>
    <x v="9"/>
    <s v="K012"/>
    <x v="1"/>
    <x v="1"/>
    <n v="25"/>
    <n v="1200"/>
    <n v="30000"/>
  </r>
  <r>
    <s v="AB19-00349"/>
    <x v="34"/>
    <x v="4"/>
    <s v="M-011"/>
    <x v="10"/>
    <s v="K010"/>
    <x v="9"/>
    <x v="4"/>
    <n v="25"/>
    <n v="2980"/>
    <n v="74500"/>
  </r>
  <r>
    <s v="AB19-00350"/>
    <x v="34"/>
    <x v="1"/>
    <s v="M-001"/>
    <x v="1"/>
    <s v="K010"/>
    <x v="9"/>
    <x v="4"/>
    <n v="25"/>
    <n v="2980"/>
    <n v="74500"/>
  </r>
  <r>
    <s v="AB19-00351"/>
    <x v="34"/>
    <x v="3"/>
    <s v="M-008"/>
    <x v="7"/>
    <s v="K024"/>
    <x v="0"/>
    <x v="0"/>
    <n v="35"/>
    <n v="980"/>
    <n v="34300"/>
  </r>
  <r>
    <s v="AB19-00352"/>
    <x v="34"/>
    <x v="4"/>
    <s v="M-009"/>
    <x v="8"/>
    <s v="K002"/>
    <x v="30"/>
    <x v="0"/>
    <n v="35"/>
    <n v="980"/>
    <n v="34300"/>
  </r>
  <r>
    <s v="AB19-00353"/>
    <x v="34"/>
    <x v="5"/>
    <s v="M-010"/>
    <x v="9"/>
    <s v="K002"/>
    <x v="30"/>
    <x v="0"/>
    <n v="35"/>
    <n v="980"/>
    <n v="34300"/>
  </r>
  <r>
    <s v="AB19-00354"/>
    <x v="34"/>
    <x v="4"/>
    <s v="M-011"/>
    <x v="10"/>
    <s v="K005"/>
    <x v="10"/>
    <x v="5"/>
    <n v="35"/>
    <n v="8990"/>
    <n v="314650"/>
  </r>
  <r>
    <s v="AB19-00355"/>
    <x v="34"/>
    <x v="1"/>
    <s v="M-001"/>
    <x v="1"/>
    <s v="K005"/>
    <x v="10"/>
    <x v="5"/>
    <n v="35"/>
    <n v="8990"/>
    <n v="314650"/>
  </r>
  <r>
    <s v="AB19-00356"/>
    <x v="34"/>
    <x v="1"/>
    <s v="M-002"/>
    <x v="2"/>
    <s v="K016"/>
    <x v="24"/>
    <x v="1"/>
    <n v="35"/>
    <n v="2600"/>
    <n v="91000"/>
  </r>
  <r>
    <s v="AB19-00357"/>
    <x v="34"/>
    <x v="1"/>
    <s v="M-002"/>
    <x v="2"/>
    <s v="K015"/>
    <x v="28"/>
    <x v="2"/>
    <n v="25"/>
    <n v="10900"/>
    <n v="272500"/>
  </r>
  <r>
    <s v="AB19-00358"/>
    <x v="34"/>
    <x v="0"/>
    <s v="M-003"/>
    <x v="0"/>
    <s v="K009"/>
    <x v="8"/>
    <x v="1"/>
    <n v="25"/>
    <n v="5990"/>
    <n v="149750"/>
  </r>
  <r>
    <s v="AB19-00359"/>
    <x v="34"/>
    <x v="0"/>
    <s v="M-004"/>
    <x v="3"/>
    <s v="K015"/>
    <x v="28"/>
    <x v="2"/>
    <n v="25"/>
    <n v="10900"/>
    <n v="272500"/>
  </r>
  <r>
    <s v="AB19-00360"/>
    <x v="34"/>
    <x v="0"/>
    <s v="M-005"/>
    <x v="4"/>
    <s v="K015"/>
    <x v="28"/>
    <x v="2"/>
    <n v="25"/>
    <n v="10900"/>
    <n v="272500"/>
  </r>
  <r>
    <s v="AB19-00361"/>
    <x v="34"/>
    <x v="2"/>
    <s v="M-006"/>
    <x v="5"/>
    <s v="K009"/>
    <x v="8"/>
    <x v="1"/>
    <n v="25"/>
    <n v="5990"/>
    <n v="149750"/>
  </r>
  <r>
    <s v="AB19-00362"/>
    <x v="34"/>
    <x v="2"/>
    <s v="M-007"/>
    <x v="6"/>
    <s v="K012"/>
    <x v="1"/>
    <x v="1"/>
    <n v="25"/>
    <n v="1200"/>
    <n v="30000"/>
  </r>
  <r>
    <s v="AB19-00363"/>
    <x v="34"/>
    <x v="3"/>
    <s v="M-008"/>
    <x v="7"/>
    <s v="K010"/>
    <x v="9"/>
    <x v="4"/>
    <n v="25"/>
    <n v="2980"/>
    <n v="74500"/>
  </r>
  <r>
    <s v="AB19-00364"/>
    <x v="34"/>
    <x v="4"/>
    <s v="M-009"/>
    <x v="8"/>
    <s v="K010"/>
    <x v="9"/>
    <x v="4"/>
    <n v="25"/>
    <n v="2980"/>
    <n v="74500"/>
  </r>
  <r>
    <s v="AB19-00365"/>
    <x v="34"/>
    <x v="0"/>
    <s v="M-003"/>
    <x v="0"/>
    <s v="K024"/>
    <x v="0"/>
    <x v="0"/>
    <n v="35"/>
    <n v="980"/>
    <n v="34300"/>
  </r>
  <r>
    <s v="AB19-00366"/>
    <x v="34"/>
    <x v="0"/>
    <s v="M-004"/>
    <x v="3"/>
    <s v="K002"/>
    <x v="30"/>
    <x v="0"/>
    <n v="35"/>
    <n v="980"/>
    <n v="34300"/>
  </r>
  <r>
    <s v="AB19-00367"/>
    <x v="34"/>
    <x v="0"/>
    <s v="M-005"/>
    <x v="4"/>
    <s v="K002"/>
    <x v="30"/>
    <x v="0"/>
    <n v="35"/>
    <n v="980"/>
    <n v="34300"/>
  </r>
  <r>
    <s v="AB19-00368"/>
    <x v="34"/>
    <x v="2"/>
    <s v="M-006"/>
    <x v="5"/>
    <s v="K005"/>
    <x v="10"/>
    <x v="5"/>
    <n v="35"/>
    <n v="8990"/>
    <n v="314650"/>
  </r>
  <r>
    <s v="AB19-00369"/>
    <x v="34"/>
    <x v="2"/>
    <s v="M-007"/>
    <x v="6"/>
    <s v="K005"/>
    <x v="10"/>
    <x v="5"/>
    <n v="35"/>
    <n v="8990"/>
    <n v="314650"/>
  </r>
  <r>
    <s v="AB19-00370"/>
    <x v="34"/>
    <x v="3"/>
    <s v="M-008"/>
    <x v="7"/>
    <s v="K025"/>
    <x v="26"/>
    <x v="3"/>
    <n v="35"/>
    <n v="8990"/>
    <n v="314650"/>
  </r>
  <r>
    <s v="AB19-00371"/>
    <x v="34"/>
    <x v="5"/>
    <s v="M-010"/>
    <x v="9"/>
    <s v="K010"/>
    <x v="9"/>
    <x v="4"/>
    <n v="25"/>
    <n v="2980"/>
    <n v="74500"/>
  </r>
  <r>
    <s v="AB19-00372"/>
    <x v="34"/>
    <x v="4"/>
    <s v="M-011"/>
    <x v="10"/>
    <s v="K010"/>
    <x v="9"/>
    <x v="4"/>
    <n v="25"/>
    <n v="2980"/>
    <n v="74500"/>
  </r>
  <r>
    <s v="AB19-00373"/>
    <x v="34"/>
    <x v="4"/>
    <s v="M-009"/>
    <x v="8"/>
    <s v="K024"/>
    <x v="0"/>
    <x v="0"/>
    <n v="35"/>
    <n v="980"/>
    <n v="34300"/>
  </r>
  <r>
    <s v="AB19-00374"/>
    <x v="34"/>
    <x v="5"/>
    <s v="M-010"/>
    <x v="9"/>
    <s v="K002"/>
    <x v="30"/>
    <x v="0"/>
    <n v="35"/>
    <n v="980"/>
    <n v="34300"/>
  </r>
  <r>
    <s v="AB19-00375"/>
    <x v="34"/>
    <x v="4"/>
    <s v="M-011"/>
    <x v="10"/>
    <s v="K002"/>
    <x v="30"/>
    <x v="0"/>
    <n v="35"/>
    <n v="980"/>
    <n v="34300"/>
  </r>
  <r>
    <s v="AB19-00376"/>
    <x v="34"/>
    <x v="1"/>
    <s v="M-001"/>
    <x v="1"/>
    <s v="K005"/>
    <x v="10"/>
    <x v="5"/>
    <n v="35"/>
    <n v="8990"/>
    <n v="314650"/>
  </r>
  <r>
    <s v="AB19-00377"/>
    <x v="34"/>
    <x v="1"/>
    <s v="M-002"/>
    <x v="2"/>
    <s v="K005"/>
    <x v="10"/>
    <x v="5"/>
    <n v="35"/>
    <n v="8990"/>
    <n v="314650"/>
  </r>
  <r>
    <s v="AB19-00378"/>
    <x v="34"/>
    <x v="0"/>
    <s v="M-003"/>
    <x v="0"/>
    <s v="K025"/>
    <x v="26"/>
    <x v="3"/>
    <n v="35"/>
    <n v="8990"/>
    <n v="314650"/>
  </r>
  <r>
    <s v="AB19-00379"/>
    <x v="34"/>
    <x v="0"/>
    <s v="M-005"/>
    <x v="4"/>
    <s v="K010"/>
    <x v="9"/>
    <x v="4"/>
    <n v="25"/>
    <n v="2980"/>
    <n v="74500"/>
  </r>
  <r>
    <s v="AB19-00380"/>
    <x v="34"/>
    <x v="2"/>
    <s v="M-006"/>
    <x v="5"/>
    <s v="K010"/>
    <x v="9"/>
    <x v="4"/>
    <n v="25"/>
    <n v="2980"/>
    <n v="74500"/>
  </r>
  <r>
    <s v="AB19-00381"/>
    <x v="34"/>
    <x v="2"/>
    <s v="M-007"/>
    <x v="6"/>
    <s v="K037"/>
    <x v="20"/>
    <x v="3"/>
    <n v="25"/>
    <n v="7988"/>
    <n v="199700"/>
  </r>
  <r>
    <s v="AB19-00382"/>
    <x v="34"/>
    <x v="0"/>
    <s v="M-004"/>
    <x v="3"/>
    <s v="K002"/>
    <x v="30"/>
    <x v="0"/>
    <n v="35"/>
    <n v="980"/>
    <n v="34300"/>
  </r>
  <r>
    <s v="AB19-00383"/>
    <x v="34"/>
    <x v="0"/>
    <s v="M-005"/>
    <x v="4"/>
    <s v="K002"/>
    <x v="30"/>
    <x v="0"/>
    <n v="35"/>
    <n v="980"/>
    <n v="34300"/>
  </r>
  <r>
    <s v="AB19-00384"/>
    <x v="34"/>
    <x v="2"/>
    <s v="M-006"/>
    <x v="5"/>
    <s v="K005"/>
    <x v="10"/>
    <x v="5"/>
    <n v="35"/>
    <n v="8990"/>
    <n v="314650"/>
  </r>
  <r>
    <s v="AB19-00385"/>
    <x v="34"/>
    <x v="2"/>
    <s v="M-007"/>
    <x v="6"/>
    <s v="K005"/>
    <x v="10"/>
    <x v="5"/>
    <n v="35"/>
    <n v="8990"/>
    <n v="314650"/>
  </r>
  <r>
    <s v="AB19-00386"/>
    <x v="34"/>
    <x v="3"/>
    <s v="M-008"/>
    <x v="7"/>
    <s v="K025"/>
    <x v="26"/>
    <x v="3"/>
    <n v="35"/>
    <n v="8990"/>
    <n v="314650"/>
  </r>
  <r>
    <s v="AB19-00387"/>
    <x v="35"/>
    <x v="1"/>
    <s v="M-001"/>
    <x v="1"/>
    <s v="K011"/>
    <x v="33"/>
    <x v="5"/>
    <n v="25"/>
    <n v="3790"/>
    <n v="94750"/>
  </r>
  <r>
    <s v="AB19-00388"/>
    <x v="35"/>
    <x v="1"/>
    <s v="M-002"/>
    <x v="2"/>
    <s v="K011"/>
    <x v="33"/>
    <x v="5"/>
    <n v="25"/>
    <n v="3790"/>
    <n v="94750"/>
  </r>
  <r>
    <s v="AB19-00389"/>
    <x v="35"/>
    <x v="0"/>
    <s v="M-003"/>
    <x v="0"/>
    <s v="K011"/>
    <x v="33"/>
    <x v="5"/>
    <n v="25"/>
    <n v="3790"/>
    <n v="94750"/>
  </r>
  <r>
    <s v="AB19-00390"/>
    <x v="35"/>
    <x v="0"/>
    <s v="M-004"/>
    <x v="3"/>
    <s v="K011"/>
    <x v="33"/>
    <x v="5"/>
    <n v="25"/>
    <n v="3790"/>
    <n v="94750"/>
  </r>
  <r>
    <s v="AB19-00391"/>
    <x v="35"/>
    <x v="1"/>
    <s v="M-001"/>
    <x v="1"/>
    <s v="K016"/>
    <x v="24"/>
    <x v="1"/>
    <n v="65"/>
    <n v="2600"/>
    <n v="169000"/>
  </r>
  <r>
    <s v="AB19-00392"/>
    <x v="35"/>
    <x v="1"/>
    <s v="M-002"/>
    <x v="2"/>
    <s v="K016"/>
    <x v="24"/>
    <x v="1"/>
    <n v="65"/>
    <n v="2600"/>
    <n v="169000"/>
  </r>
  <r>
    <s v="AB19-00393"/>
    <x v="35"/>
    <x v="0"/>
    <s v="M-003"/>
    <x v="0"/>
    <s v="K016"/>
    <x v="24"/>
    <x v="1"/>
    <n v="65"/>
    <n v="2600"/>
    <n v="169000"/>
  </r>
  <r>
    <s v="AB19-00394"/>
    <x v="35"/>
    <x v="0"/>
    <s v="M-004"/>
    <x v="3"/>
    <s v="K016"/>
    <x v="24"/>
    <x v="1"/>
    <n v="65"/>
    <n v="2600"/>
    <n v="169000"/>
  </r>
  <r>
    <s v="AB19-00395"/>
    <x v="35"/>
    <x v="3"/>
    <s v="M-008"/>
    <x v="7"/>
    <s v="K011"/>
    <x v="33"/>
    <x v="5"/>
    <n v="25"/>
    <n v="3790"/>
    <n v="94750"/>
  </r>
  <r>
    <s v="AB19-00396"/>
    <x v="35"/>
    <x v="4"/>
    <s v="M-009"/>
    <x v="8"/>
    <s v="K011"/>
    <x v="33"/>
    <x v="5"/>
    <n v="25"/>
    <n v="3790"/>
    <n v="94750"/>
  </r>
  <r>
    <s v="AB19-00397"/>
    <x v="35"/>
    <x v="5"/>
    <s v="M-010"/>
    <x v="9"/>
    <s v="K011"/>
    <x v="33"/>
    <x v="5"/>
    <n v="25"/>
    <n v="3790"/>
    <n v="94750"/>
  </r>
  <r>
    <s v="AB19-00398"/>
    <x v="35"/>
    <x v="4"/>
    <s v="M-011"/>
    <x v="10"/>
    <s v="K011"/>
    <x v="33"/>
    <x v="5"/>
    <n v="25"/>
    <n v="3790"/>
    <n v="94750"/>
  </r>
  <r>
    <s v="AB19-00399"/>
    <x v="35"/>
    <x v="0"/>
    <s v="M-005"/>
    <x v="4"/>
    <s v="K016"/>
    <x v="24"/>
    <x v="1"/>
    <n v="65"/>
    <n v="2600"/>
    <n v="169000"/>
  </r>
  <r>
    <s v="AB19-00400"/>
    <x v="35"/>
    <x v="2"/>
    <s v="M-006"/>
    <x v="5"/>
    <s v="K016"/>
    <x v="24"/>
    <x v="1"/>
    <n v="65"/>
    <n v="2600"/>
    <n v="169000"/>
  </r>
  <r>
    <s v="AB19-00401"/>
    <x v="35"/>
    <x v="2"/>
    <s v="M-007"/>
    <x v="6"/>
    <s v="K016"/>
    <x v="24"/>
    <x v="1"/>
    <n v="65"/>
    <n v="2600"/>
    <n v="169000"/>
  </r>
  <r>
    <s v="AB19-00402"/>
    <x v="35"/>
    <x v="3"/>
    <s v="M-008"/>
    <x v="7"/>
    <s v="K016"/>
    <x v="24"/>
    <x v="1"/>
    <n v="65"/>
    <n v="2600"/>
    <n v="169000"/>
  </r>
  <r>
    <s v="AB19-00403"/>
    <x v="35"/>
    <x v="1"/>
    <s v="M-001"/>
    <x v="1"/>
    <s v="K005"/>
    <x v="10"/>
    <x v="5"/>
    <n v="25"/>
    <n v="8990"/>
    <n v="224750"/>
  </r>
  <r>
    <s v="AB19-00404"/>
    <x v="35"/>
    <x v="1"/>
    <s v="M-002"/>
    <x v="2"/>
    <s v="K005"/>
    <x v="10"/>
    <x v="5"/>
    <n v="25"/>
    <n v="8990"/>
    <n v="224750"/>
  </r>
  <r>
    <s v="AB19-00405"/>
    <x v="35"/>
    <x v="0"/>
    <s v="M-003"/>
    <x v="0"/>
    <s v="K005"/>
    <x v="10"/>
    <x v="5"/>
    <n v="25"/>
    <n v="8990"/>
    <n v="224750"/>
  </r>
  <r>
    <s v="AB19-00406"/>
    <x v="35"/>
    <x v="0"/>
    <s v="M-004"/>
    <x v="3"/>
    <s v="K005"/>
    <x v="10"/>
    <x v="5"/>
    <n v="25"/>
    <n v="8990"/>
    <n v="224750"/>
  </r>
  <r>
    <s v="AB19-00407"/>
    <x v="35"/>
    <x v="0"/>
    <s v="M-005"/>
    <x v="4"/>
    <s v="K011"/>
    <x v="33"/>
    <x v="5"/>
    <n v="25"/>
    <n v="3790"/>
    <n v="94750"/>
  </r>
  <r>
    <s v="AB19-00408"/>
    <x v="35"/>
    <x v="2"/>
    <s v="M-006"/>
    <x v="5"/>
    <s v="K011"/>
    <x v="33"/>
    <x v="5"/>
    <n v="25"/>
    <n v="3790"/>
    <n v="94750"/>
  </r>
  <r>
    <s v="AB19-00409"/>
    <x v="35"/>
    <x v="2"/>
    <s v="M-007"/>
    <x v="6"/>
    <s v="K011"/>
    <x v="33"/>
    <x v="5"/>
    <n v="25"/>
    <n v="3790"/>
    <n v="94750"/>
  </r>
  <r>
    <s v="AB19-00410"/>
    <x v="35"/>
    <x v="3"/>
    <s v="M-008"/>
    <x v="7"/>
    <s v="K011"/>
    <x v="33"/>
    <x v="5"/>
    <n v="25"/>
    <n v="3790"/>
    <n v="94750"/>
  </r>
  <r>
    <s v="AB19-00411"/>
    <x v="35"/>
    <x v="4"/>
    <s v="M-009"/>
    <x v="8"/>
    <s v="K025"/>
    <x v="26"/>
    <x v="3"/>
    <n v="25"/>
    <n v="8990"/>
    <n v="224750"/>
  </r>
  <r>
    <s v="AB19-00412"/>
    <x v="35"/>
    <x v="5"/>
    <s v="M-010"/>
    <x v="9"/>
    <s v="K025"/>
    <x v="26"/>
    <x v="3"/>
    <n v="25"/>
    <n v="8990"/>
    <n v="224750"/>
  </r>
  <r>
    <s v="AB19-00413"/>
    <x v="35"/>
    <x v="4"/>
    <s v="M-011"/>
    <x v="10"/>
    <s v="K016"/>
    <x v="24"/>
    <x v="1"/>
    <n v="25"/>
    <n v="2600"/>
    <n v="65000"/>
  </r>
  <r>
    <s v="AB19-00414"/>
    <x v="35"/>
    <x v="1"/>
    <s v="M-001"/>
    <x v="1"/>
    <s v="K025"/>
    <x v="26"/>
    <x v="3"/>
    <n v="25"/>
    <n v="8990"/>
    <n v="224750"/>
  </r>
  <r>
    <s v="AB19-00415"/>
    <x v="35"/>
    <x v="4"/>
    <s v="M-009"/>
    <x v="8"/>
    <s v="K016"/>
    <x v="24"/>
    <x v="1"/>
    <n v="65"/>
    <n v="2600"/>
    <n v="169000"/>
  </r>
  <r>
    <s v="AB19-00416"/>
    <x v="35"/>
    <x v="5"/>
    <s v="M-010"/>
    <x v="9"/>
    <s v="K016"/>
    <x v="24"/>
    <x v="1"/>
    <n v="65"/>
    <n v="2600"/>
    <n v="169000"/>
  </r>
  <r>
    <s v="AB19-00417"/>
    <x v="35"/>
    <x v="4"/>
    <s v="M-011"/>
    <x v="10"/>
    <s v="K016"/>
    <x v="24"/>
    <x v="1"/>
    <n v="65"/>
    <n v="2600"/>
    <n v="169000"/>
  </r>
  <r>
    <s v="AB19-00418"/>
    <x v="35"/>
    <x v="1"/>
    <s v="M-001"/>
    <x v="1"/>
    <s v="K016"/>
    <x v="24"/>
    <x v="1"/>
    <n v="65"/>
    <n v="2600"/>
    <n v="169000"/>
  </r>
  <r>
    <s v="AB19-00419"/>
    <x v="35"/>
    <x v="1"/>
    <s v="M-002"/>
    <x v="2"/>
    <s v="K005"/>
    <x v="10"/>
    <x v="5"/>
    <n v="25"/>
    <n v="8990"/>
    <n v="224750"/>
  </r>
  <r>
    <s v="AB19-00420"/>
    <x v="35"/>
    <x v="0"/>
    <s v="M-003"/>
    <x v="0"/>
    <s v="K005"/>
    <x v="10"/>
    <x v="5"/>
    <n v="25"/>
    <n v="8990"/>
    <n v="224750"/>
  </r>
  <r>
    <s v="AB19-00421"/>
    <x v="35"/>
    <x v="0"/>
    <s v="M-004"/>
    <x v="3"/>
    <s v="K005"/>
    <x v="10"/>
    <x v="5"/>
    <n v="25"/>
    <n v="8990"/>
    <n v="224750"/>
  </r>
  <r>
    <s v="AB19-00422"/>
    <x v="35"/>
    <x v="0"/>
    <s v="M-005"/>
    <x v="4"/>
    <s v="K005"/>
    <x v="10"/>
    <x v="5"/>
    <n v="25"/>
    <n v="8990"/>
    <n v="224750"/>
  </r>
  <r>
    <s v="AB19-00423"/>
    <x v="35"/>
    <x v="2"/>
    <s v="M-006"/>
    <x v="5"/>
    <s v="K011"/>
    <x v="33"/>
    <x v="5"/>
    <n v="25"/>
    <n v="3790"/>
    <n v="94750"/>
  </r>
  <r>
    <s v="AB19-00424"/>
    <x v="35"/>
    <x v="2"/>
    <s v="M-007"/>
    <x v="6"/>
    <s v="K011"/>
    <x v="33"/>
    <x v="5"/>
    <n v="25"/>
    <n v="3790"/>
    <n v="94750"/>
  </r>
  <r>
    <s v="AB19-00425"/>
    <x v="35"/>
    <x v="3"/>
    <s v="M-008"/>
    <x v="7"/>
    <s v="K011"/>
    <x v="33"/>
    <x v="5"/>
    <n v="25"/>
    <n v="3790"/>
    <n v="94750"/>
  </r>
  <r>
    <s v="AB19-00426"/>
    <x v="35"/>
    <x v="4"/>
    <s v="M-009"/>
    <x v="8"/>
    <s v="K011"/>
    <x v="33"/>
    <x v="5"/>
    <n v="25"/>
    <n v="3790"/>
    <n v="94750"/>
  </r>
  <r>
    <s v="AB19-00427"/>
    <x v="35"/>
    <x v="5"/>
    <s v="M-010"/>
    <x v="9"/>
    <s v="K025"/>
    <x v="26"/>
    <x v="3"/>
    <n v="25"/>
    <n v="8990"/>
    <n v="224750"/>
  </r>
  <r>
    <s v="AB19-00428"/>
    <x v="35"/>
    <x v="4"/>
    <s v="M-011"/>
    <x v="10"/>
    <s v="K016"/>
    <x v="24"/>
    <x v="1"/>
    <n v="25"/>
    <n v="2600"/>
    <n v="65000"/>
  </r>
  <r>
    <s v="AB19-00429"/>
    <x v="35"/>
    <x v="1"/>
    <s v="M-001"/>
    <x v="1"/>
    <s v="K025"/>
    <x v="26"/>
    <x v="3"/>
    <n v="25"/>
    <n v="8990"/>
    <n v="224750"/>
  </r>
  <r>
    <s v="AB19-00430"/>
    <x v="35"/>
    <x v="1"/>
    <s v="M-002"/>
    <x v="2"/>
    <s v="K016"/>
    <x v="24"/>
    <x v="1"/>
    <n v="25"/>
    <n v="2600"/>
    <n v="65000"/>
  </r>
  <r>
    <s v="AB19-00431"/>
    <x v="35"/>
    <x v="1"/>
    <s v="M-002"/>
    <x v="2"/>
    <s v="K016"/>
    <x v="24"/>
    <x v="1"/>
    <n v="65"/>
    <n v="2600"/>
    <n v="169000"/>
  </r>
  <r>
    <s v="AB19-00432"/>
    <x v="35"/>
    <x v="0"/>
    <s v="M-003"/>
    <x v="0"/>
    <s v="K016"/>
    <x v="24"/>
    <x v="1"/>
    <n v="65"/>
    <n v="2600"/>
    <n v="169000"/>
  </r>
  <r>
    <s v="AB19-00433"/>
    <x v="35"/>
    <x v="0"/>
    <s v="M-004"/>
    <x v="3"/>
    <s v="K016"/>
    <x v="24"/>
    <x v="1"/>
    <n v="65"/>
    <n v="2600"/>
    <n v="169000"/>
  </r>
  <r>
    <s v="AB19-00434"/>
    <x v="35"/>
    <x v="0"/>
    <s v="M-005"/>
    <x v="4"/>
    <s v="K016"/>
    <x v="24"/>
    <x v="1"/>
    <n v="65"/>
    <n v="2600"/>
    <n v="169000"/>
  </r>
  <r>
    <s v="AB19-00435"/>
    <x v="35"/>
    <x v="0"/>
    <s v="M-003"/>
    <x v="0"/>
    <s v="K005"/>
    <x v="10"/>
    <x v="5"/>
    <n v="25"/>
    <n v="8990"/>
    <n v="224750"/>
  </r>
  <r>
    <s v="AB19-00436"/>
    <x v="35"/>
    <x v="0"/>
    <s v="M-004"/>
    <x v="3"/>
    <s v="K005"/>
    <x v="10"/>
    <x v="5"/>
    <n v="25"/>
    <n v="8990"/>
    <n v="224750"/>
  </r>
  <r>
    <s v="AB19-00437"/>
    <x v="35"/>
    <x v="0"/>
    <s v="M-005"/>
    <x v="4"/>
    <s v="K005"/>
    <x v="10"/>
    <x v="5"/>
    <n v="25"/>
    <n v="8990"/>
    <n v="224750"/>
  </r>
  <r>
    <s v="AB19-00438"/>
    <x v="35"/>
    <x v="2"/>
    <s v="M-006"/>
    <x v="5"/>
    <s v="K005"/>
    <x v="10"/>
    <x v="5"/>
    <n v="25"/>
    <n v="8990"/>
    <n v="224750"/>
  </r>
  <r>
    <s v="AB19-00439"/>
    <x v="35"/>
    <x v="2"/>
    <s v="M-007"/>
    <x v="6"/>
    <s v="K011"/>
    <x v="33"/>
    <x v="5"/>
    <n v="25"/>
    <n v="3790"/>
    <n v="94750"/>
  </r>
  <r>
    <s v="AB19-00440"/>
    <x v="35"/>
    <x v="3"/>
    <s v="M-008"/>
    <x v="7"/>
    <s v="K011"/>
    <x v="33"/>
    <x v="5"/>
    <n v="25"/>
    <n v="3790"/>
    <n v="94750"/>
  </r>
  <r>
    <s v="AB19-00441"/>
    <x v="35"/>
    <x v="4"/>
    <s v="M-009"/>
    <x v="8"/>
    <s v="K011"/>
    <x v="33"/>
    <x v="5"/>
    <n v="25"/>
    <n v="3790"/>
    <n v="94750"/>
  </r>
  <r>
    <s v="AB19-00442"/>
    <x v="35"/>
    <x v="5"/>
    <s v="M-010"/>
    <x v="9"/>
    <s v="K011"/>
    <x v="33"/>
    <x v="5"/>
    <n v="25"/>
    <n v="3790"/>
    <n v="94750"/>
  </r>
  <r>
    <s v="AB19-00443"/>
    <x v="35"/>
    <x v="4"/>
    <s v="M-011"/>
    <x v="10"/>
    <s v="K016"/>
    <x v="24"/>
    <x v="1"/>
    <n v="25"/>
    <n v="2600"/>
    <n v="65000"/>
  </r>
  <r>
    <s v="AB19-00444"/>
    <x v="35"/>
    <x v="1"/>
    <s v="M-001"/>
    <x v="1"/>
    <s v="K025"/>
    <x v="26"/>
    <x v="3"/>
    <n v="25"/>
    <n v="8990"/>
    <n v="224750"/>
  </r>
  <r>
    <s v="AB19-00445"/>
    <x v="35"/>
    <x v="1"/>
    <s v="M-002"/>
    <x v="2"/>
    <s v="K016"/>
    <x v="24"/>
    <x v="1"/>
    <n v="25"/>
    <n v="2600"/>
    <n v="65000"/>
  </r>
  <r>
    <s v="AB19-00446"/>
    <x v="35"/>
    <x v="0"/>
    <s v="M-003"/>
    <x v="0"/>
    <s v="K025"/>
    <x v="26"/>
    <x v="3"/>
    <n v="25"/>
    <n v="8990"/>
    <n v="224750"/>
  </r>
  <r>
    <s v="AB19-00447"/>
    <x v="35"/>
    <x v="2"/>
    <s v="M-006"/>
    <x v="5"/>
    <s v="K016"/>
    <x v="24"/>
    <x v="1"/>
    <n v="65"/>
    <n v="2600"/>
    <n v="169000"/>
  </r>
  <r>
    <s v="AB19-00448"/>
    <x v="35"/>
    <x v="2"/>
    <s v="M-007"/>
    <x v="6"/>
    <s v="K016"/>
    <x v="24"/>
    <x v="1"/>
    <n v="65"/>
    <n v="2600"/>
    <n v="169000"/>
  </r>
  <r>
    <s v="AB19-00449"/>
    <x v="35"/>
    <x v="3"/>
    <s v="M-008"/>
    <x v="7"/>
    <s v="K016"/>
    <x v="24"/>
    <x v="1"/>
    <n v="65"/>
    <n v="2600"/>
    <n v="169000"/>
  </r>
  <r>
    <s v="AB19-00450"/>
    <x v="35"/>
    <x v="4"/>
    <s v="M-009"/>
    <x v="8"/>
    <s v="K016"/>
    <x v="24"/>
    <x v="1"/>
    <n v="65"/>
    <n v="2600"/>
    <n v="169000"/>
  </r>
  <r>
    <s v="AB19-00451"/>
    <x v="35"/>
    <x v="0"/>
    <s v="M-005"/>
    <x v="4"/>
    <s v="K005"/>
    <x v="10"/>
    <x v="5"/>
    <n v="25"/>
    <n v="8990"/>
    <n v="224750"/>
  </r>
  <r>
    <s v="AB19-00452"/>
    <x v="35"/>
    <x v="2"/>
    <s v="M-007"/>
    <x v="6"/>
    <s v="K005"/>
    <x v="10"/>
    <x v="5"/>
    <n v="25"/>
    <n v="8990"/>
    <n v="224750"/>
  </r>
  <r>
    <s v="AB19-00453"/>
    <x v="35"/>
    <x v="0"/>
    <s v="M-003"/>
    <x v="0"/>
    <s v="K005"/>
    <x v="10"/>
    <x v="5"/>
    <n v="25"/>
    <n v="8990"/>
    <n v="224750"/>
  </r>
  <r>
    <s v="AB19-00454"/>
    <x v="35"/>
    <x v="0"/>
    <s v="M-004"/>
    <x v="3"/>
    <s v="K005"/>
    <x v="10"/>
    <x v="5"/>
    <n v="25"/>
    <n v="8990"/>
    <n v="224750"/>
  </r>
  <r>
    <s v="AB19-00455"/>
    <x v="35"/>
    <x v="0"/>
    <s v="M-005"/>
    <x v="4"/>
    <s v="K025"/>
    <x v="26"/>
    <x v="3"/>
    <n v="25"/>
    <n v="8990"/>
    <n v="224750"/>
  </r>
  <r>
    <s v="AB19-00456"/>
    <x v="35"/>
    <x v="2"/>
    <s v="M-006"/>
    <x v="5"/>
    <s v="K025"/>
    <x v="26"/>
    <x v="3"/>
    <n v="25"/>
    <n v="8990"/>
    <n v="224750"/>
  </r>
  <r>
    <s v="AB19-00457"/>
    <x v="35"/>
    <x v="3"/>
    <s v="M-008"/>
    <x v="7"/>
    <s v="K025"/>
    <x v="26"/>
    <x v="3"/>
    <n v="25"/>
    <n v="8990"/>
    <n v="224750"/>
  </r>
  <r>
    <s v="AB19-00458"/>
    <x v="35"/>
    <x v="5"/>
    <s v="M-010"/>
    <x v="9"/>
    <s v="K025"/>
    <x v="26"/>
    <x v="3"/>
    <n v="25"/>
    <n v="8990"/>
    <n v="224750"/>
  </r>
  <r>
    <s v="AB19-00459"/>
    <x v="35"/>
    <x v="2"/>
    <s v="M-006"/>
    <x v="5"/>
    <s v="K005"/>
    <x v="10"/>
    <x v="5"/>
    <n v="25"/>
    <n v="8990"/>
    <n v="224750"/>
  </r>
  <r>
    <s v="AB19-00460"/>
    <x v="35"/>
    <x v="2"/>
    <s v="M-007"/>
    <x v="6"/>
    <s v="K005"/>
    <x v="10"/>
    <x v="5"/>
    <n v="25"/>
    <n v="8990"/>
    <n v="224750"/>
  </r>
  <r>
    <s v="AB19-00461"/>
    <x v="35"/>
    <x v="1"/>
    <s v="M-001"/>
    <x v="1"/>
    <s v="K005"/>
    <x v="10"/>
    <x v="5"/>
    <n v="25"/>
    <n v="8990"/>
    <n v="224750"/>
  </r>
  <r>
    <s v="AB19-00462"/>
    <x v="35"/>
    <x v="1"/>
    <s v="M-002"/>
    <x v="2"/>
    <s v="K005"/>
    <x v="10"/>
    <x v="5"/>
    <n v="25"/>
    <n v="8990"/>
    <n v="224750"/>
  </r>
  <r>
    <s v="AB19-00463"/>
    <x v="35"/>
    <x v="4"/>
    <s v="M-011"/>
    <x v="10"/>
    <s v="K016"/>
    <x v="24"/>
    <x v="1"/>
    <n v="25"/>
    <n v="2600"/>
    <n v="65000"/>
  </r>
  <r>
    <s v="AB19-00464"/>
    <x v="35"/>
    <x v="1"/>
    <s v="M-002"/>
    <x v="2"/>
    <s v="K016"/>
    <x v="24"/>
    <x v="1"/>
    <n v="25"/>
    <n v="2600"/>
    <n v="65000"/>
  </r>
  <r>
    <s v="AB19-00465"/>
    <x v="35"/>
    <x v="4"/>
    <s v="M-009"/>
    <x v="8"/>
    <s v="K025"/>
    <x v="26"/>
    <x v="3"/>
    <n v="25"/>
    <n v="8990"/>
    <n v="224750"/>
  </r>
  <r>
    <s v="AB19-00466"/>
    <x v="35"/>
    <x v="5"/>
    <s v="M-010"/>
    <x v="9"/>
    <s v="K025"/>
    <x v="26"/>
    <x v="3"/>
    <n v="25"/>
    <n v="8990"/>
    <n v="224750"/>
  </r>
  <r>
    <s v="AB19-00467"/>
    <x v="36"/>
    <x v="0"/>
    <s v="M-004"/>
    <x v="3"/>
    <s v="K001"/>
    <x v="19"/>
    <x v="2"/>
    <n v="25"/>
    <n v="665"/>
    <n v="16625"/>
  </r>
  <r>
    <s v="AB19-00468"/>
    <x v="36"/>
    <x v="2"/>
    <s v="M-006"/>
    <x v="5"/>
    <s v="K003"/>
    <x v="25"/>
    <x v="5"/>
    <n v="25"/>
    <n v="69210"/>
    <n v="1730250"/>
  </r>
  <r>
    <s v="AB19-00469"/>
    <x v="36"/>
    <x v="1"/>
    <s v="M-001"/>
    <x v="1"/>
    <s v="K003"/>
    <x v="25"/>
    <x v="5"/>
    <n v="25"/>
    <n v="69210"/>
    <n v="1730250"/>
  </r>
  <r>
    <s v="AB19-00470"/>
    <x v="36"/>
    <x v="1"/>
    <s v="M-002"/>
    <x v="2"/>
    <s v="K016"/>
    <x v="24"/>
    <x v="1"/>
    <n v="25"/>
    <n v="2600"/>
    <n v="65000"/>
  </r>
  <r>
    <s v="AB19-00471"/>
    <x v="36"/>
    <x v="0"/>
    <s v="M-003"/>
    <x v="0"/>
    <s v="K016"/>
    <x v="24"/>
    <x v="1"/>
    <n v="25"/>
    <n v="2600"/>
    <n v="65000"/>
  </r>
  <r>
    <s v="AB19-00472"/>
    <x v="36"/>
    <x v="4"/>
    <s v="M-011"/>
    <x v="10"/>
    <s v="K038"/>
    <x v="21"/>
    <x v="2"/>
    <n v="25"/>
    <n v="990"/>
    <n v="24750"/>
  </r>
  <r>
    <s v="AB19-00473"/>
    <x v="36"/>
    <x v="1"/>
    <s v="M-001"/>
    <x v="1"/>
    <s v="K016"/>
    <x v="24"/>
    <x v="1"/>
    <n v="25"/>
    <n v="2600"/>
    <n v="65000"/>
  </r>
  <r>
    <s v="AB19-00474"/>
    <x v="36"/>
    <x v="1"/>
    <s v="M-002"/>
    <x v="2"/>
    <s v="K020"/>
    <x v="27"/>
    <x v="4"/>
    <n v="25"/>
    <n v="2680"/>
    <n v="67000"/>
  </r>
  <r>
    <s v="AB19-00475"/>
    <x v="36"/>
    <x v="4"/>
    <s v="M-009"/>
    <x v="8"/>
    <s v="K014"/>
    <x v="22"/>
    <x v="1"/>
    <n v="35"/>
    <n v="980"/>
    <n v="34300"/>
  </r>
  <r>
    <s v="AB19-00476"/>
    <x v="36"/>
    <x v="5"/>
    <s v="M-010"/>
    <x v="9"/>
    <s v="K014"/>
    <x v="22"/>
    <x v="1"/>
    <n v="35"/>
    <n v="980"/>
    <n v="34300"/>
  </r>
  <r>
    <s v="AB19-00477"/>
    <x v="36"/>
    <x v="4"/>
    <s v="M-011"/>
    <x v="10"/>
    <s v="K009"/>
    <x v="8"/>
    <x v="1"/>
    <n v="35"/>
    <n v="5990"/>
    <n v="209650"/>
  </r>
  <r>
    <s v="AB19-00478"/>
    <x v="36"/>
    <x v="1"/>
    <s v="M-001"/>
    <x v="1"/>
    <s v="K009"/>
    <x v="8"/>
    <x v="1"/>
    <n v="35"/>
    <n v="5990"/>
    <n v="209650"/>
  </r>
  <r>
    <s v="AB19-00479"/>
    <x v="36"/>
    <x v="2"/>
    <s v="M-006"/>
    <x v="5"/>
    <s v="K007"/>
    <x v="31"/>
    <x v="5"/>
    <n v="45"/>
    <n v="3880"/>
    <n v="174600"/>
  </r>
  <r>
    <s v="AB19-00480"/>
    <x v="36"/>
    <x v="2"/>
    <s v="M-007"/>
    <x v="6"/>
    <s v="K007"/>
    <x v="31"/>
    <x v="5"/>
    <n v="45"/>
    <n v="3880"/>
    <n v="174600"/>
  </r>
  <r>
    <s v="AB19-00481"/>
    <x v="36"/>
    <x v="3"/>
    <s v="M-008"/>
    <x v="7"/>
    <s v="K022"/>
    <x v="32"/>
    <x v="4"/>
    <n v="45"/>
    <n v="1688"/>
    <n v="75960"/>
  </r>
  <r>
    <s v="AB19-00482"/>
    <x v="36"/>
    <x v="4"/>
    <s v="M-009"/>
    <x v="8"/>
    <s v="K022"/>
    <x v="32"/>
    <x v="4"/>
    <n v="45"/>
    <n v="1688"/>
    <n v="75960"/>
  </r>
  <r>
    <s v="AB19-00483"/>
    <x v="36"/>
    <x v="2"/>
    <s v="M-007"/>
    <x v="6"/>
    <s v="K001"/>
    <x v="19"/>
    <x v="2"/>
    <n v="25"/>
    <n v="665"/>
    <n v="16625"/>
  </r>
  <r>
    <s v="AB19-00484"/>
    <x v="36"/>
    <x v="4"/>
    <s v="M-009"/>
    <x v="8"/>
    <s v="K003"/>
    <x v="25"/>
    <x v="5"/>
    <n v="25"/>
    <n v="69210"/>
    <n v="1730250"/>
  </r>
  <r>
    <s v="AB19-00485"/>
    <x v="36"/>
    <x v="4"/>
    <s v="M-011"/>
    <x v="10"/>
    <s v="K003"/>
    <x v="25"/>
    <x v="5"/>
    <n v="25"/>
    <n v="69210"/>
    <n v="1730250"/>
  </r>
  <r>
    <s v="AB19-00486"/>
    <x v="36"/>
    <x v="1"/>
    <s v="M-001"/>
    <x v="1"/>
    <s v="K016"/>
    <x v="24"/>
    <x v="1"/>
    <n v="25"/>
    <n v="2600"/>
    <n v="65000"/>
  </r>
  <r>
    <s v="AB19-00487"/>
    <x v="36"/>
    <x v="1"/>
    <s v="M-002"/>
    <x v="2"/>
    <s v="K016"/>
    <x v="24"/>
    <x v="1"/>
    <n v="25"/>
    <n v="2600"/>
    <n v="65000"/>
  </r>
  <r>
    <s v="AB19-00488"/>
    <x v="36"/>
    <x v="0"/>
    <s v="M-003"/>
    <x v="0"/>
    <s v="K038"/>
    <x v="21"/>
    <x v="2"/>
    <n v="25"/>
    <n v="990"/>
    <n v="24750"/>
  </r>
  <r>
    <s v="AB19-00489"/>
    <x v="36"/>
    <x v="0"/>
    <s v="M-004"/>
    <x v="3"/>
    <s v="K016"/>
    <x v="24"/>
    <x v="1"/>
    <n v="25"/>
    <n v="2600"/>
    <n v="65000"/>
  </r>
  <r>
    <s v="AB19-00490"/>
    <x v="36"/>
    <x v="0"/>
    <s v="M-005"/>
    <x v="4"/>
    <s v="K020"/>
    <x v="27"/>
    <x v="4"/>
    <n v="25"/>
    <n v="2680"/>
    <n v="67000"/>
  </r>
  <r>
    <s v="AB19-00491"/>
    <x v="36"/>
    <x v="1"/>
    <s v="M-002"/>
    <x v="2"/>
    <s v="K014"/>
    <x v="22"/>
    <x v="1"/>
    <n v="35"/>
    <n v="980"/>
    <n v="34300"/>
  </r>
  <r>
    <s v="AB19-00492"/>
    <x v="36"/>
    <x v="0"/>
    <s v="M-003"/>
    <x v="0"/>
    <s v="K014"/>
    <x v="22"/>
    <x v="1"/>
    <n v="35"/>
    <n v="980"/>
    <n v="34300"/>
  </r>
  <r>
    <s v="AB19-00493"/>
    <x v="36"/>
    <x v="0"/>
    <s v="M-004"/>
    <x v="3"/>
    <s v="K009"/>
    <x v="8"/>
    <x v="1"/>
    <n v="35"/>
    <n v="5990"/>
    <n v="209650"/>
  </r>
  <r>
    <s v="AB19-00494"/>
    <x v="36"/>
    <x v="0"/>
    <s v="M-005"/>
    <x v="4"/>
    <s v="K009"/>
    <x v="8"/>
    <x v="1"/>
    <n v="35"/>
    <n v="5990"/>
    <n v="209650"/>
  </r>
  <r>
    <s v="AB19-00495"/>
    <x v="36"/>
    <x v="5"/>
    <s v="M-010"/>
    <x v="9"/>
    <s v="K007"/>
    <x v="31"/>
    <x v="5"/>
    <n v="45"/>
    <n v="3880"/>
    <n v="174600"/>
  </r>
  <r>
    <s v="AB19-00496"/>
    <x v="36"/>
    <x v="4"/>
    <s v="M-011"/>
    <x v="10"/>
    <s v="K007"/>
    <x v="31"/>
    <x v="5"/>
    <n v="45"/>
    <n v="3880"/>
    <n v="174600"/>
  </r>
  <r>
    <s v="AB19-00497"/>
    <x v="36"/>
    <x v="1"/>
    <s v="M-001"/>
    <x v="1"/>
    <s v="K022"/>
    <x v="32"/>
    <x v="4"/>
    <n v="45"/>
    <n v="1688"/>
    <n v="75960"/>
  </r>
  <r>
    <s v="AB19-00498"/>
    <x v="36"/>
    <x v="1"/>
    <s v="M-002"/>
    <x v="2"/>
    <s v="K022"/>
    <x v="32"/>
    <x v="4"/>
    <n v="45"/>
    <n v="1688"/>
    <n v="75960"/>
  </r>
  <r>
    <s v="AB19-00499"/>
    <x v="36"/>
    <x v="0"/>
    <s v="M-003"/>
    <x v="0"/>
    <s v="K001"/>
    <x v="19"/>
    <x v="2"/>
    <n v="25"/>
    <n v="665"/>
    <n v="16625"/>
  </r>
  <r>
    <s v="AB19-00500"/>
    <x v="36"/>
    <x v="1"/>
    <s v="M-001"/>
    <x v="1"/>
    <s v="K003"/>
    <x v="25"/>
    <x v="5"/>
    <n v="25"/>
    <n v="69210"/>
    <n v="1730250"/>
  </r>
  <r>
    <s v="AB19-00501"/>
    <x v="36"/>
    <x v="0"/>
    <s v="M-003"/>
    <x v="0"/>
    <s v="K003"/>
    <x v="25"/>
    <x v="5"/>
    <n v="25"/>
    <n v="69210"/>
    <n v="1730250"/>
  </r>
  <r>
    <s v="AB19-00502"/>
    <x v="36"/>
    <x v="0"/>
    <s v="M-004"/>
    <x v="3"/>
    <s v="K016"/>
    <x v="24"/>
    <x v="1"/>
    <n v="25"/>
    <n v="2600"/>
    <n v="65000"/>
  </r>
  <r>
    <s v="AB19-00503"/>
    <x v="36"/>
    <x v="0"/>
    <s v="M-005"/>
    <x v="4"/>
    <s v="K016"/>
    <x v="24"/>
    <x v="1"/>
    <n v="25"/>
    <n v="2600"/>
    <n v="65000"/>
  </r>
  <r>
    <s v="AB19-00504"/>
    <x v="36"/>
    <x v="2"/>
    <s v="M-006"/>
    <x v="5"/>
    <s v="K038"/>
    <x v="21"/>
    <x v="2"/>
    <n v="25"/>
    <n v="990"/>
    <n v="24750"/>
  </r>
  <r>
    <s v="AB19-00505"/>
    <x v="36"/>
    <x v="2"/>
    <s v="M-007"/>
    <x v="6"/>
    <s v="K016"/>
    <x v="24"/>
    <x v="1"/>
    <n v="25"/>
    <n v="2600"/>
    <n v="65000"/>
  </r>
  <r>
    <s v="AB19-00506"/>
    <x v="36"/>
    <x v="3"/>
    <s v="M-008"/>
    <x v="7"/>
    <s v="K020"/>
    <x v="27"/>
    <x v="4"/>
    <n v="25"/>
    <n v="2680"/>
    <n v="67000"/>
  </r>
  <r>
    <s v="AB19-00507"/>
    <x v="36"/>
    <x v="2"/>
    <s v="M-006"/>
    <x v="5"/>
    <s v="K014"/>
    <x v="22"/>
    <x v="1"/>
    <n v="35"/>
    <n v="980"/>
    <n v="34300"/>
  </r>
  <r>
    <s v="AB19-00508"/>
    <x v="36"/>
    <x v="2"/>
    <s v="M-007"/>
    <x v="6"/>
    <s v="K014"/>
    <x v="22"/>
    <x v="1"/>
    <n v="35"/>
    <n v="980"/>
    <n v="34300"/>
  </r>
  <r>
    <s v="AB19-00509"/>
    <x v="36"/>
    <x v="3"/>
    <s v="M-008"/>
    <x v="7"/>
    <s v="K009"/>
    <x v="8"/>
    <x v="1"/>
    <n v="35"/>
    <n v="5990"/>
    <n v="209650"/>
  </r>
  <r>
    <s v="AB19-00510"/>
    <x v="36"/>
    <x v="4"/>
    <s v="M-009"/>
    <x v="8"/>
    <s v="K009"/>
    <x v="8"/>
    <x v="1"/>
    <n v="35"/>
    <n v="5990"/>
    <n v="209650"/>
  </r>
  <r>
    <s v="AB19-00511"/>
    <x v="36"/>
    <x v="4"/>
    <s v="M-011"/>
    <x v="10"/>
    <s v="K002"/>
    <x v="30"/>
    <x v="0"/>
    <n v="25"/>
    <n v="980"/>
    <n v="24500"/>
  </r>
  <r>
    <s v="AB19-00512"/>
    <x v="36"/>
    <x v="1"/>
    <s v="M-001"/>
    <x v="1"/>
    <s v="K002"/>
    <x v="30"/>
    <x v="0"/>
    <n v="25"/>
    <n v="980"/>
    <n v="24500"/>
  </r>
  <r>
    <s v="AB19-00513"/>
    <x v="36"/>
    <x v="0"/>
    <s v="M-003"/>
    <x v="0"/>
    <s v="K007"/>
    <x v="31"/>
    <x v="5"/>
    <n v="45"/>
    <n v="3880"/>
    <n v="174600"/>
  </r>
  <r>
    <s v="AB19-00514"/>
    <x v="36"/>
    <x v="0"/>
    <s v="M-004"/>
    <x v="3"/>
    <s v="K007"/>
    <x v="31"/>
    <x v="5"/>
    <n v="45"/>
    <n v="3880"/>
    <n v="174600"/>
  </r>
  <r>
    <s v="AB19-00515"/>
    <x v="36"/>
    <x v="0"/>
    <s v="M-005"/>
    <x v="4"/>
    <s v="K022"/>
    <x v="32"/>
    <x v="4"/>
    <n v="45"/>
    <n v="1688"/>
    <n v="75960"/>
  </r>
  <r>
    <s v="AB19-00516"/>
    <x v="36"/>
    <x v="2"/>
    <s v="M-006"/>
    <x v="5"/>
    <s v="K022"/>
    <x v="32"/>
    <x v="4"/>
    <n v="45"/>
    <n v="1688"/>
    <n v="75960"/>
  </r>
  <r>
    <s v="AB19-00517"/>
    <x v="36"/>
    <x v="1"/>
    <s v="M-002"/>
    <x v="2"/>
    <s v="K001"/>
    <x v="19"/>
    <x v="2"/>
    <n v="25"/>
    <n v="665"/>
    <n v="16625"/>
  </r>
  <r>
    <s v="AB19-00518"/>
    <x v="36"/>
    <x v="0"/>
    <s v="M-003"/>
    <x v="0"/>
    <s v="K025"/>
    <x v="26"/>
    <x v="3"/>
    <n v="25"/>
    <n v="8990"/>
    <n v="224750"/>
  </r>
  <r>
    <s v="AB19-00519"/>
    <x v="36"/>
    <x v="0"/>
    <s v="M-004"/>
    <x v="3"/>
    <s v="K003"/>
    <x v="25"/>
    <x v="5"/>
    <n v="25"/>
    <n v="69210"/>
    <n v="1730250"/>
  </r>
  <r>
    <s v="AB19-00520"/>
    <x v="36"/>
    <x v="0"/>
    <s v="M-005"/>
    <x v="4"/>
    <s v="K025"/>
    <x v="26"/>
    <x v="3"/>
    <n v="25"/>
    <n v="8990"/>
    <n v="224750"/>
  </r>
  <r>
    <s v="AB19-00521"/>
    <x v="36"/>
    <x v="1"/>
    <s v="M-001"/>
    <x v="1"/>
    <s v="K002"/>
    <x v="30"/>
    <x v="0"/>
    <n v="25"/>
    <n v="980"/>
    <n v="24500"/>
  </r>
  <r>
    <s v="AB19-00522"/>
    <x v="36"/>
    <x v="1"/>
    <s v="M-002"/>
    <x v="2"/>
    <s v="K002"/>
    <x v="30"/>
    <x v="0"/>
    <n v="25"/>
    <n v="980"/>
    <n v="24500"/>
  </r>
  <r>
    <s v="AB19-00523"/>
    <x v="36"/>
    <x v="2"/>
    <s v="M-007"/>
    <x v="6"/>
    <s v="K007"/>
    <x v="31"/>
    <x v="5"/>
    <n v="45"/>
    <n v="3880"/>
    <n v="174600"/>
  </r>
  <r>
    <s v="AB19-00524"/>
    <x v="36"/>
    <x v="3"/>
    <s v="M-008"/>
    <x v="7"/>
    <s v="K007"/>
    <x v="31"/>
    <x v="5"/>
    <n v="45"/>
    <n v="3880"/>
    <n v="174600"/>
  </r>
  <r>
    <s v="AB19-00525"/>
    <x v="36"/>
    <x v="4"/>
    <s v="M-009"/>
    <x v="8"/>
    <s v="K022"/>
    <x v="32"/>
    <x v="4"/>
    <n v="45"/>
    <n v="1688"/>
    <n v="75960"/>
  </r>
  <r>
    <s v="AB19-00526"/>
    <x v="36"/>
    <x v="5"/>
    <s v="M-010"/>
    <x v="9"/>
    <s v="K022"/>
    <x v="32"/>
    <x v="4"/>
    <n v="45"/>
    <n v="1688"/>
    <n v="75960"/>
  </r>
  <r>
    <s v="AB19-00527"/>
    <x v="36"/>
    <x v="0"/>
    <s v="M-003"/>
    <x v="0"/>
    <s v="K001"/>
    <x v="19"/>
    <x v="2"/>
    <n v="25"/>
    <n v="665"/>
    <n v="16625"/>
  </r>
  <r>
    <s v="AB19-00528"/>
    <x v="36"/>
    <x v="0"/>
    <s v="M-004"/>
    <x v="3"/>
    <s v="K025"/>
    <x v="26"/>
    <x v="3"/>
    <n v="25"/>
    <n v="8990"/>
    <n v="224750"/>
  </r>
  <r>
    <s v="AB19-00529"/>
    <x v="36"/>
    <x v="0"/>
    <s v="M-005"/>
    <x v="4"/>
    <s v="K003"/>
    <x v="25"/>
    <x v="5"/>
    <n v="25"/>
    <n v="69210"/>
    <n v="1730250"/>
  </r>
  <r>
    <s v="AB19-00530"/>
    <x v="36"/>
    <x v="2"/>
    <s v="M-006"/>
    <x v="5"/>
    <s v="K025"/>
    <x v="26"/>
    <x v="3"/>
    <n v="25"/>
    <n v="8990"/>
    <n v="224750"/>
  </r>
  <r>
    <s v="AB19-00531"/>
    <x v="36"/>
    <x v="2"/>
    <s v="M-007"/>
    <x v="6"/>
    <s v="K003"/>
    <x v="25"/>
    <x v="5"/>
    <n v="25"/>
    <n v="69210"/>
    <n v="1730250"/>
  </r>
  <r>
    <s v="AB19-00532"/>
    <x v="36"/>
    <x v="3"/>
    <s v="M-008"/>
    <x v="7"/>
    <s v="K016"/>
    <x v="24"/>
    <x v="1"/>
    <n v="25"/>
    <n v="2600"/>
    <n v="65000"/>
  </r>
  <r>
    <s v="AB19-00533"/>
    <x v="36"/>
    <x v="4"/>
    <s v="M-009"/>
    <x v="8"/>
    <s v="K016"/>
    <x v="24"/>
    <x v="1"/>
    <n v="25"/>
    <n v="2600"/>
    <n v="65000"/>
  </r>
  <r>
    <s v="AB19-00534"/>
    <x v="36"/>
    <x v="5"/>
    <s v="M-010"/>
    <x v="9"/>
    <s v="K038"/>
    <x v="21"/>
    <x v="2"/>
    <n v="25"/>
    <n v="990"/>
    <n v="24750"/>
  </r>
  <r>
    <s v="AB19-00535"/>
    <x v="36"/>
    <x v="4"/>
    <s v="M-011"/>
    <x v="10"/>
    <s v="K016"/>
    <x v="24"/>
    <x v="1"/>
    <n v="25"/>
    <n v="2600"/>
    <n v="65000"/>
  </r>
  <r>
    <s v="AB19-00536"/>
    <x v="36"/>
    <x v="1"/>
    <s v="M-001"/>
    <x v="1"/>
    <s v="K020"/>
    <x v="27"/>
    <x v="4"/>
    <n v="25"/>
    <n v="2680"/>
    <n v="67000"/>
  </r>
  <r>
    <s v="AB19-00537"/>
    <x v="36"/>
    <x v="0"/>
    <s v="M-005"/>
    <x v="4"/>
    <s v="K015"/>
    <x v="28"/>
    <x v="2"/>
    <n v="35"/>
    <n v="10900"/>
    <n v="381500"/>
  </r>
  <r>
    <s v="AB19-00538"/>
    <x v="36"/>
    <x v="2"/>
    <s v="M-006"/>
    <x v="5"/>
    <s v="K015"/>
    <x v="28"/>
    <x v="2"/>
    <n v="35"/>
    <n v="10900"/>
    <n v="381500"/>
  </r>
  <r>
    <s v="AB19-00539"/>
    <x v="36"/>
    <x v="2"/>
    <s v="M-007"/>
    <x v="6"/>
    <s v="K014"/>
    <x v="22"/>
    <x v="1"/>
    <n v="35"/>
    <n v="980"/>
    <n v="34300"/>
  </r>
  <r>
    <s v="AB19-00540"/>
    <x v="36"/>
    <x v="3"/>
    <s v="M-008"/>
    <x v="7"/>
    <s v="K014"/>
    <x v="22"/>
    <x v="1"/>
    <n v="35"/>
    <n v="980"/>
    <n v="34300"/>
  </r>
  <r>
    <s v="AB19-00541"/>
    <x v="36"/>
    <x v="4"/>
    <s v="M-009"/>
    <x v="8"/>
    <s v="K009"/>
    <x v="8"/>
    <x v="1"/>
    <n v="35"/>
    <n v="5990"/>
    <n v="209650"/>
  </r>
  <r>
    <s v="AB19-00542"/>
    <x v="36"/>
    <x v="5"/>
    <s v="M-010"/>
    <x v="9"/>
    <s v="K009"/>
    <x v="8"/>
    <x v="1"/>
    <n v="35"/>
    <n v="5990"/>
    <n v="209650"/>
  </r>
  <r>
    <s v="AB19-00543"/>
    <x v="36"/>
    <x v="1"/>
    <s v="M-002"/>
    <x v="2"/>
    <s v="K002"/>
    <x v="30"/>
    <x v="0"/>
    <n v="25"/>
    <n v="980"/>
    <n v="24500"/>
  </r>
  <r>
    <s v="AB19-00544"/>
    <x v="36"/>
    <x v="0"/>
    <s v="M-003"/>
    <x v="0"/>
    <s v="K002"/>
    <x v="30"/>
    <x v="0"/>
    <n v="25"/>
    <n v="980"/>
    <n v="24500"/>
  </r>
  <r>
    <s v="AB19-00545"/>
    <x v="36"/>
    <x v="4"/>
    <s v="M-011"/>
    <x v="10"/>
    <s v="K007"/>
    <x v="31"/>
    <x v="5"/>
    <n v="45"/>
    <n v="3880"/>
    <n v="174600"/>
  </r>
  <r>
    <s v="AB19-00546"/>
    <x v="36"/>
    <x v="1"/>
    <s v="M-001"/>
    <x v="1"/>
    <s v="K007"/>
    <x v="31"/>
    <x v="5"/>
    <n v="45"/>
    <n v="3880"/>
    <n v="174600"/>
  </r>
  <r>
    <s v="AB19-00547"/>
    <x v="36"/>
    <x v="1"/>
    <s v="M-002"/>
    <x v="2"/>
    <s v="K022"/>
    <x v="32"/>
    <x v="4"/>
    <n v="45"/>
    <n v="1688"/>
    <n v="75960"/>
  </r>
  <r>
    <s v="AB19-00548"/>
    <x v="36"/>
    <x v="0"/>
    <s v="M-003"/>
    <x v="0"/>
    <s v="K022"/>
    <x v="32"/>
    <x v="4"/>
    <n v="45"/>
    <n v="1688"/>
    <n v="75960"/>
  </r>
  <r>
    <s v="AB19-00549"/>
    <x v="36"/>
    <x v="0"/>
    <s v="M-005"/>
    <x v="4"/>
    <s v="K025"/>
    <x v="26"/>
    <x v="3"/>
    <n v="25"/>
    <n v="8990"/>
    <n v="224750"/>
  </r>
  <r>
    <s v="AB19-00550"/>
    <x v="36"/>
    <x v="1"/>
    <s v="M-001"/>
    <x v="1"/>
    <s v="K025"/>
    <x v="26"/>
    <x v="3"/>
    <n v="25"/>
    <n v="8990"/>
    <n v="224750"/>
  </r>
  <r>
    <s v="AB19-00551"/>
    <x v="36"/>
    <x v="4"/>
    <s v="M-011"/>
    <x v="10"/>
    <s v="K015"/>
    <x v="28"/>
    <x v="2"/>
    <n v="35"/>
    <n v="10900"/>
    <n v="381500"/>
  </r>
  <r>
    <s v="AB19-00552"/>
    <x v="36"/>
    <x v="1"/>
    <s v="M-001"/>
    <x v="1"/>
    <s v="K015"/>
    <x v="28"/>
    <x v="2"/>
    <n v="35"/>
    <n v="10900"/>
    <n v="381500"/>
  </r>
  <r>
    <s v="AB19-00553"/>
    <x v="36"/>
    <x v="1"/>
    <s v="M-002"/>
    <x v="2"/>
    <s v="K002"/>
    <x v="30"/>
    <x v="0"/>
    <n v="25"/>
    <n v="980"/>
    <n v="24500"/>
  </r>
  <r>
    <s v="AB19-00554"/>
    <x v="36"/>
    <x v="0"/>
    <s v="M-004"/>
    <x v="3"/>
    <s v="K002"/>
    <x v="30"/>
    <x v="0"/>
    <n v="25"/>
    <n v="980"/>
    <n v="24500"/>
  </r>
  <r>
    <s v="AB19-00555"/>
    <x v="36"/>
    <x v="4"/>
    <s v="M-011"/>
    <x v="10"/>
    <s v="K016"/>
    <x v="24"/>
    <x v="1"/>
    <n v="25"/>
    <n v="2600"/>
    <n v="65000"/>
  </r>
  <r>
    <s v="AB19-00556"/>
    <x v="36"/>
    <x v="1"/>
    <s v="M-001"/>
    <x v="1"/>
    <s v="K025"/>
    <x v="26"/>
    <x v="3"/>
    <n v="25"/>
    <n v="8990"/>
    <n v="224750"/>
  </r>
  <r>
    <s v="AB19-00557"/>
    <x v="36"/>
    <x v="2"/>
    <s v="M-006"/>
    <x v="5"/>
    <s v="K015"/>
    <x v="28"/>
    <x v="2"/>
    <n v="35"/>
    <n v="10900"/>
    <n v="381500"/>
  </r>
  <r>
    <s v="AB19-00558"/>
    <x v="36"/>
    <x v="2"/>
    <s v="M-007"/>
    <x v="6"/>
    <s v="K015"/>
    <x v="28"/>
    <x v="2"/>
    <n v="35"/>
    <n v="10900"/>
    <n v="381500"/>
  </r>
  <r>
    <s v="AB19-00559"/>
    <x v="36"/>
    <x v="0"/>
    <s v="M-003"/>
    <x v="0"/>
    <s v="K002"/>
    <x v="30"/>
    <x v="0"/>
    <n v="25"/>
    <n v="980"/>
    <n v="24500"/>
  </r>
  <r>
    <s v="AB19-00560"/>
    <x v="36"/>
    <x v="5"/>
    <s v="M-010"/>
    <x v="9"/>
    <s v="K002"/>
    <x v="30"/>
    <x v="0"/>
    <n v="25"/>
    <n v="980"/>
    <n v="24500"/>
  </r>
  <r>
    <s v="AB19-00561"/>
    <x v="36"/>
    <x v="4"/>
    <s v="M-011"/>
    <x v="10"/>
    <s v="K016"/>
    <x v="24"/>
    <x v="1"/>
    <n v="25"/>
    <n v="2600"/>
    <n v="65000"/>
  </r>
  <r>
    <s v="AB19-00562"/>
    <x v="36"/>
    <x v="1"/>
    <s v="M-001"/>
    <x v="1"/>
    <s v="K025"/>
    <x v="26"/>
    <x v="3"/>
    <n v="25"/>
    <n v="8990"/>
    <n v="224750"/>
  </r>
  <r>
    <s v="AB19-00563"/>
    <x v="36"/>
    <x v="1"/>
    <s v="M-001"/>
    <x v="1"/>
    <s v="K015"/>
    <x v="28"/>
    <x v="2"/>
    <n v="35"/>
    <n v="10900"/>
    <n v="381500"/>
  </r>
  <r>
    <s v="AB19-00564"/>
    <x v="36"/>
    <x v="2"/>
    <s v="M-006"/>
    <x v="5"/>
    <s v="K015"/>
    <x v="28"/>
    <x v="2"/>
    <n v="35"/>
    <n v="10900"/>
    <n v="381500"/>
  </r>
  <r>
    <s v="AB19-00565"/>
    <x v="37"/>
    <x v="0"/>
    <s v="M-004"/>
    <x v="3"/>
    <s v="K033"/>
    <x v="3"/>
    <x v="3"/>
    <n v="25"/>
    <n v="4280"/>
    <n v="107000"/>
  </r>
  <r>
    <s v="AB19-00566"/>
    <x v="37"/>
    <x v="2"/>
    <s v="M-006"/>
    <x v="5"/>
    <s v="K001"/>
    <x v="19"/>
    <x v="2"/>
    <n v="25"/>
    <n v="665"/>
    <n v="16625"/>
  </r>
  <r>
    <s v="AB19-00567"/>
    <x v="37"/>
    <x v="2"/>
    <s v="M-007"/>
    <x v="6"/>
    <s v="K003"/>
    <x v="25"/>
    <x v="5"/>
    <n v="25"/>
    <n v="69210"/>
    <n v="1730250"/>
  </r>
  <r>
    <s v="AB19-00568"/>
    <x v="37"/>
    <x v="3"/>
    <s v="M-008"/>
    <x v="7"/>
    <s v="K008"/>
    <x v="2"/>
    <x v="2"/>
    <n v="25"/>
    <n v="7490"/>
    <n v="187250"/>
  </r>
  <r>
    <s v="AB19-00569"/>
    <x v="37"/>
    <x v="4"/>
    <s v="M-009"/>
    <x v="8"/>
    <s v="K004"/>
    <x v="23"/>
    <x v="1"/>
    <n v="25"/>
    <n v="5990"/>
    <n v="149750"/>
  </r>
  <r>
    <s v="AB19-00570"/>
    <x v="37"/>
    <x v="5"/>
    <s v="M-010"/>
    <x v="9"/>
    <s v="K008"/>
    <x v="2"/>
    <x v="2"/>
    <n v="25"/>
    <n v="7490"/>
    <n v="187250"/>
  </r>
  <r>
    <s v="AB19-00571"/>
    <x v="37"/>
    <x v="4"/>
    <s v="M-011"/>
    <x v="10"/>
    <s v="K008"/>
    <x v="2"/>
    <x v="2"/>
    <n v="25"/>
    <n v="7490"/>
    <n v="187250"/>
  </r>
  <r>
    <s v="AB19-00572"/>
    <x v="37"/>
    <x v="1"/>
    <s v="M-002"/>
    <x v="2"/>
    <s v="K009"/>
    <x v="8"/>
    <x v="1"/>
    <n v="35"/>
    <n v="5990"/>
    <n v="209650"/>
  </r>
  <r>
    <s v="AB19-00573"/>
    <x v="37"/>
    <x v="0"/>
    <s v="M-003"/>
    <x v="0"/>
    <s v="K009"/>
    <x v="8"/>
    <x v="1"/>
    <n v="35"/>
    <n v="5990"/>
    <n v="209650"/>
  </r>
  <r>
    <s v="AB19-00574"/>
    <x v="37"/>
    <x v="0"/>
    <s v="M-004"/>
    <x v="3"/>
    <s v="K009"/>
    <x v="8"/>
    <x v="1"/>
    <n v="35"/>
    <n v="5990"/>
    <n v="209650"/>
  </r>
  <r>
    <s v="AB19-00575"/>
    <x v="37"/>
    <x v="0"/>
    <s v="M-005"/>
    <x v="4"/>
    <s v="K009"/>
    <x v="8"/>
    <x v="1"/>
    <n v="35"/>
    <n v="5990"/>
    <n v="209650"/>
  </r>
  <r>
    <s v="AB19-00576"/>
    <x v="37"/>
    <x v="0"/>
    <s v="M-003"/>
    <x v="0"/>
    <s v="K033"/>
    <x v="3"/>
    <x v="3"/>
    <n v="25"/>
    <n v="4280"/>
    <n v="107000"/>
  </r>
  <r>
    <s v="AB19-00577"/>
    <x v="37"/>
    <x v="0"/>
    <s v="M-005"/>
    <x v="4"/>
    <s v="K001"/>
    <x v="19"/>
    <x v="2"/>
    <n v="25"/>
    <n v="665"/>
    <n v="16625"/>
  </r>
  <r>
    <s v="AB19-00578"/>
    <x v="37"/>
    <x v="2"/>
    <s v="M-006"/>
    <x v="5"/>
    <s v="K003"/>
    <x v="25"/>
    <x v="5"/>
    <n v="25"/>
    <n v="69210"/>
    <n v="1730250"/>
  </r>
  <r>
    <s v="AB19-00579"/>
    <x v="37"/>
    <x v="2"/>
    <s v="M-007"/>
    <x v="6"/>
    <s v="K008"/>
    <x v="2"/>
    <x v="2"/>
    <n v="25"/>
    <n v="7490"/>
    <n v="187250"/>
  </r>
  <r>
    <s v="AB19-00580"/>
    <x v="37"/>
    <x v="3"/>
    <s v="M-008"/>
    <x v="7"/>
    <s v="K004"/>
    <x v="23"/>
    <x v="1"/>
    <n v="25"/>
    <n v="5990"/>
    <n v="149750"/>
  </r>
  <r>
    <s v="AB19-00581"/>
    <x v="37"/>
    <x v="4"/>
    <s v="M-009"/>
    <x v="8"/>
    <s v="K008"/>
    <x v="2"/>
    <x v="2"/>
    <n v="25"/>
    <n v="7490"/>
    <n v="187250"/>
  </r>
  <r>
    <s v="AB19-00582"/>
    <x v="37"/>
    <x v="5"/>
    <s v="M-010"/>
    <x v="9"/>
    <s v="K008"/>
    <x v="2"/>
    <x v="2"/>
    <n v="25"/>
    <n v="7490"/>
    <n v="187250"/>
  </r>
  <r>
    <s v="AB19-00583"/>
    <x v="37"/>
    <x v="3"/>
    <s v="M-008"/>
    <x v="7"/>
    <s v="K009"/>
    <x v="8"/>
    <x v="1"/>
    <n v="35"/>
    <n v="5990"/>
    <n v="209650"/>
  </r>
  <r>
    <s v="AB19-00584"/>
    <x v="37"/>
    <x v="4"/>
    <s v="M-009"/>
    <x v="8"/>
    <s v="K009"/>
    <x v="8"/>
    <x v="1"/>
    <n v="35"/>
    <n v="5990"/>
    <n v="209650"/>
  </r>
  <r>
    <s v="AB19-00585"/>
    <x v="37"/>
    <x v="5"/>
    <s v="M-010"/>
    <x v="9"/>
    <s v="K009"/>
    <x v="8"/>
    <x v="1"/>
    <n v="35"/>
    <n v="5990"/>
    <n v="209650"/>
  </r>
  <r>
    <s v="AB19-00586"/>
    <x v="37"/>
    <x v="4"/>
    <s v="M-011"/>
    <x v="10"/>
    <s v="K009"/>
    <x v="8"/>
    <x v="1"/>
    <n v="35"/>
    <n v="5990"/>
    <n v="209650"/>
  </r>
  <r>
    <s v="AB19-00587"/>
    <x v="37"/>
    <x v="1"/>
    <s v="M-002"/>
    <x v="2"/>
    <s v="K016"/>
    <x v="24"/>
    <x v="1"/>
    <n v="25"/>
    <n v="2600"/>
    <n v="65000"/>
  </r>
  <r>
    <s v="AB19-00588"/>
    <x v="37"/>
    <x v="0"/>
    <s v="M-004"/>
    <x v="3"/>
    <s v="K001"/>
    <x v="19"/>
    <x v="2"/>
    <n v="25"/>
    <n v="665"/>
    <n v="16625"/>
  </r>
  <r>
    <s v="AB19-00589"/>
    <x v="37"/>
    <x v="0"/>
    <s v="M-005"/>
    <x v="4"/>
    <s v="K003"/>
    <x v="25"/>
    <x v="5"/>
    <n v="25"/>
    <n v="69210"/>
    <n v="1730250"/>
  </r>
  <r>
    <s v="AB19-00590"/>
    <x v="37"/>
    <x v="2"/>
    <s v="M-006"/>
    <x v="5"/>
    <s v="K008"/>
    <x v="2"/>
    <x v="2"/>
    <n v="25"/>
    <n v="7490"/>
    <n v="187250"/>
  </r>
  <r>
    <s v="AB19-00591"/>
    <x v="37"/>
    <x v="2"/>
    <s v="M-007"/>
    <x v="6"/>
    <s v="K004"/>
    <x v="23"/>
    <x v="1"/>
    <n v="25"/>
    <n v="5990"/>
    <n v="149750"/>
  </r>
  <r>
    <s v="AB19-00592"/>
    <x v="37"/>
    <x v="3"/>
    <s v="M-008"/>
    <x v="7"/>
    <s v="K008"/>
    <x v="2"/>
    <x v="2"/>
    <n v="25"/>
    <n v="7490"/>
    <n v="187250"/>
  </r>
  <r>
    <s v="AB19-00593"/>
    <x v="37"/>
    <x v="4"/>
    <s v="M-009"/>
    <x v="8"/>
    <s v="K008"/>
    <x v="2"/>
    <x v="2"/>
    <n v="25"/>
    <n v="7490"/>
    <n v="187250"/>
  </r>
  <r>
    <s v="AB19-00594"/>
    <x v="37"/>
    <x v="1"/>
    <s v="M-002"/>
    <x v="2"/>
    <s v="K009"/>
    <x v="8"/>
    <x v="1"/>
    <n v="35"/>
    <n v="5990"/>
    <n v="209650"/>
  </r>
  <r>
    <s v="AB19-00595"/>
    <x v="37"/>
    <x v="0"/>
    <s v="M-003"/>
    <x v="0"/>
    <s v="K009"/>
    <x v="8"/>
    <x v="1"/>
    <n v="35"/>
    <n v="5990"/>
    <n v="209650"/>
  </r>
  <r>
    <s v="AB19-00596"/>
    <x v="37"/>
    <x v="0"/>
    <s v="M-004"/>
    <x v="3"/>
    <s v="K009"/>
    <x v="8"/>
    <x v="1"/>
    <n v="35"/>
    <n v="5990"/>
    <n v="209650"/>
  </r>
  <r>
    <s v="AB19-00597"/>
    <x v="37"/>
    <x v="0"/>
    <s v="M-005"/>
    <x v="4"/>
    <s v="K009"/>
    <x v="8"/>
    <x v="1"/>
    <n v="35"/>
    <n v="5990"/>
    <n v="209650"/>
  </r>
  <r>
    <s v="AB19-00598"/>
    <x v="37"/>
    <x v="1"/>
    <s v="M-002"/>
    <x v="2"/>
    <s v="K016"/>
    <x v="24"/>
    <x v="1"/>
    <n v="25"/>
    <n v="2600"/>
    <n v="65000"/>
  </r>
  <r>
    <s v="AB19-00599"/>
    <x v="37"/>
    <x v="0"/>
    <s v="M-003"/>
    <x v="0"/>
    <s v="K001"/>
    <x v="19"/>
    <x v="2"/>
    <n v="25"/>
    <n v="665"/>
    <n v="16625"/>
  </r>
  <r>
    <s v="AB19-00600"/>
    <x v="37"/>
    <x v="0"/>
    <s v="M-004"/>
    <x v="3"/>
    <s v="K003"/>
    <x v="25"/>
    <x v="5"/>
    <n v="25"/>
    <n v="69210"/>
    <n v="1730250"/>
  </r>
  <r>
    <s v="AB19-00601"/>
    <x v="37"/>
    <x v="0"/>
    <s v="M-005"/>
    <x v="4"/>
    <s v="K008"/>
    <x v="2"/>
    <x v="2"/>
    <n v="25"/>
    <n v="7490"/>
    <n v="187250"/>
  </r>
  <r>
    <s v="AB19-00602"/>
    <x v="37"/>
    <x v="2"/>
    <s v="M-007"/>
    <x v="6"/>
    <s v="K004"/>
    <x v="23"/>
    <x v="1"/>
    <n v="35"/>
    <n v="5990"/>
    <n v="209650"/>
  </r>
  <r>
    <s v="AB19-00603"/>
    <x v="37"/>
    <x v="2"/>
    <s v="M-006"/>
    <x v="5"/>
    <s v="K008"/>
    <x v="2"/>
    <x v="2"/>
    <n v="25"/>
    <n v="7490"/>
    <n v="187250"/>
  </r>
  <r>
    <s v="AB19-00604"/>
    <x v="37"/>
    <x v="2"/>
    <s v="M-007"/>
    <x v="6"/>
    <s v="K008"/>
    <x v="2"/>
    <x v="2"/>
    <n v="25"/>
    <n v="7490"/>
    <n v="187250"/>
  </r>
  <r>
    <s v="AB19-00605"/>
    <x v="37"/>
    <x v="3"/>
    <s v="M-008"/>
    <x v="7"/>
    <s v="K041"/>
    <x v="11"/>
    <x v="3"/>
    <n v="25"/>
    <n v="999"/>
    <n v="24975"/>
  </r>
  <r>
    <s v="AB19-00606"/>
    <x v="37"/>
    <x v="1"/>
    <s v="M-001"/>
    <x v="1"/>
    <s v="K033"/>
    <x v="3"/>
    <x v="3"/>
    <n v="25"/>
    <n v="4280"/>
    <n v="107000"/>
  </r>
  <r>
    <s v="AB19-00607"/>
    <x v="37"/>
    <x v="1"/>
    <s v="M-002"/>
    <x v="2"/>
    <s v="K010"/>
    <x v="9"/>
    <x v="4"/>
    <n v="25"/>
    <n v="2980"/>
    <n v="74500"/>
  </r>
  <r>
    <s v="AB19-00608"/>
    <x v="37"/>
    <x v="0"/>
    <s v="M-003"/>
    <x v="0"/>
    <s v="K001"/>
    <x v="19"/>
    <x v="2"/>
    <n v="25"/>
    <n v="665"/>
    <n v="16625"/>
  </r>
  <r>
    <s v="AB19-00609"/>
    <x v="37"/>
    <x v="0"/>
    <s v="M-004"/>
    <x v="3"/>
    <s v="K003"/>
    <x v="25"/>
    <x v="5"/>
    <n v="25"/>
    <n v="69210"/>
    <n v="1730250"/>
  </r>
  <r>
    <s v="AB19-00610"/>
    <x v="37"/>
    <x v="0"/>
    <s v="M-005"/>
    <x v="4"/>
    <s v="K008"/>
    <x v="2"/>
    <x v="2"/>
    <n v="25"/>
    <n v="7490"/>
    <n v="187250"/>
  </r>
  <r>
    <s v="AB19-00611"/>
    <x v="37"/>
    <x v="2"/>
    <s v="M-006"/>
    <x v="5"/>
    <s v="K004"/>
    <x v="23"/>
    <x v="1"/>
    <n v="25"/>
    <n v="5990"/>
    <n v="149750"/>
  </r>
  <r>
    <s v="AB19-00612"/>
    <x v="37"/>
    <x v="2"/>
    <s v="M-007"/>
    <x v="6"/>
    <s v="K008"/>
    <x v="2"/>
    <x v="2"/>
    <n v="25"/>
    <n v="7490"/>
    <n v="187250"/>
  </r>
  <r>
    <s v="AB19-00613"/>
    <x v="37"/>
    <x v="3"/>
    <s v="M-008"/>
    <x v="7"/>
    <s v="K008"/>
    <x v="2"/>
    <x v="2"/>
    <n v="25"/>
    <n v="7490"/>
    <n v="187250"/>
  </r>
  <r>
    <s v="AB19-00614"/>
    <x v="37"/>
    <x v="4"/>
    <s v="M-009"/>
    <x v="8"/>
    <s v="K041"/>
    <x v="11"/>
    <x v="3"/>
    <n v="25"/>
    <n v="999"/>
    <n v="24975"/>
  </r>
  <r>
    <s v="AB19-00615"/>
    <x v="37"/>
    <x v="5"/>
    <s v="M-010"/>
    <x v="9"/>
    <s v="K010"/>
    <x v="9"/>
    <x v="4"/>
    <n v="25"/>
    <n v="2980"/>
    <n v="74500"/>
  </r>
  <r>
    <s v="AB19-00616"/>
    <x v="37"/>
    <x v="4"/>
    <s v="M-011"/>
    <x v="10"/>
    <s v="K010"/>
    <x v="9"/>
    <x v="4"/>
    <n v="25"/>
    <n v="2980"/>
    <n v="74500"/>
  </r>
  <r>
    <s v="AB19-00617"/>
    <x v="37"/>
    <x v="1"/>
    <s v="M-001"/>
    <x v="1"/>
    <s v="K010"/>
    <x v="9"/>
    <x v="4"/>
    <n v="25"/>
    <n v="2980"/>
    <n v="74500"/>
  </r>
  <r>
    <s v="AB19-00618"/>
    <x v="37"/>
    <x v="1"/>
    <s v="M-001"/>
    <x v="1"/>
    <s v="K009"/>
    <x v="8"/>
    <x v="1"/>
    <n v="35"/>
    <n v="5990"/>
    <n v="209650"/>
  </r>
  <r>
    <s v="AB19-00619"/>
    <x v="37"/>
    <x v="1"/>
    <s v="M-002"/>
    <x v="2"/>
    <s v="K009"/>
    <x v="8"/>
    <x v="1"/>
    <n v="35"/>
    <n v="5990"/>
    <n v="209650"/>
  </r>
  <r>
    <s v="AB19-00620"/>
    <x v="37"/>
    <x v="0"/>
    <s v="M-003"/>
    <x v="0"/>
    <s v="K009"/>
    <x v="8"/>
    <x v="1"/>
    <n v="35"/>
    <n v="5990"/>
    <n v="209650"/>
  </r>
  <r>
    <s v="AB19-00621"/>
    <x v="37"/>
    <x v="0"/>
    <s v="M-004"/>
    <x v="3"/>
    <s v="K009"/>
    <x v="8"/>
    <x v="1"/>
    <n v="35"/>
    <n v="5990"/>
    <n v="209650"/>
  </r>
  <r>
    <s v="AB19-00622"/>
    <x v="37"/>
    <x v="0"/>
    <s v="M-005"/>
    <x v="4"/>
    <s v="K010"/>
    <x v="9"/>
    <x v="4"/>
    <n v="25"/>
    <n v="2980"/>
    <n v="74500"/>
  </r>
  <r>
    <s v="AB19-00623"/>
    <x v="37"/>
    <x v="2"/>
    <s v="M-006"/>
    <x v="5"/>
    <s v="K041"/>
    <x v="11"/>
    <x v="3"/>
    <n v="25"/>
    <n v="999"/>
    <n v="24975"/>
  </r>
  <r>
    <s v="AB19-00624"/>
    <x v="37"/>
    <x v="2"/>
    <s v="M-007"/>
    <x v="6"/>
    <s v="K010"/>
    <x v="9"/>
    <x v="4"/>
    <n v="25"/>
    <n v="2980"/>
    <n v="74500"/>
  </r>
  <r>
    <s v="AB19-00625"/>
    <x v="37"/>
    <x v="3"/>
    <s v="M-008"/>
    <x v="7"/>
    <s v="K010"/>
    <x v="9"/>
    <x v="4"/>
    <n v="25"/>
    <n v="2980"/>
    <n v="74500"/>
  </r>
  <r>
    <s v="AB19-00626"/>
    <x v="37"/>
    <x v="1"/>
    <s v="M-001"/>
    <x v="1"/>
    <s v="K010"/>
    <x v="9"/>
    <x v="4"/>
    <n v="25"/>
    <n v="2980"/>
    <n v="74500"/>
  </r>
  <r>
    <s v="AB19-00627"/>
    <x v="37"/>
    <x v="1"/>
    <s v="M-002"/>
    <x v="2"/>
    <s v="K010"/>
    <x v="9"/>
    <x v="4"/>
    <n v="25"/>
    <n v="2980"/>
    <n v="74500"/>
  </r>
  <r>
    <s v="AB19-00628"/>
    <x v="37"/>
    <x v="0"/>
    <s v="M-003"/>
    <x v="0"/>
    <s v="K041"/>
    <x v="11"/>
    <x v="3"/>
    <n v="25"/>
    <n v="999"/>
    <n v="24975"/>
  </r>
  <r>
    <s v="AB19-00629"/>
    <x v="37"/>
    <x v="0"/>
    <s v="M-004"/>
    <x v="3"/>
    <s v="K010"/>
    <x v="9"/>
    <x v="4"/>
    <n v="25"/>
    <n v="2980"/>
    <n v="74500"/>
  </r>
  <r>
    <s v="AB19-00630"/>
    <x v="37"/>
    <x v="3"/>
    <s v="M-008"/>
    <x v="7"/>
    <s v="K010"/>
    <x v="9"/>
    <x v="4"/>
    <n v="25"/>
    <n v="2980"/>
    <n v="74500"/>
  </r>
  <r>
    <s v="AB19-00631"/>
    <x v="37"/>
    <x v="4"/>
    <s v="M-009"/>
    <x v="8"/>
    <s v="K010"/>
    <x v="9"/>
    <x v="4"/>
    <n v="25"/>
    <n v="2980"/>
    <n v="74500"/>
  </r>
  <r>
    <s v="AB19-00632"/>
    <x v="37"/>
    <x v="5"/>
    <s v="M-010"/>
    <x v="9"/>
    <s v="K010"/>
    <x v="9"/>
    <x v="4"/>
    <n v="25"/>
    <n v="2980"/>
    <n v="74500"/>
  </r>
  <r>
    <s v="AB19-00633"/>
    <x v="37"/>
    <x v="4"/>
    <s v="M-011"/>
    <x v="10"/>
    <s v="K016"/>
    <x v="24"/>
    <x v="1"/>
    <n v="25"/>
    <n v="2600"/>
    <n v="65000"/>
  </r>
  <r>
    <s v="AB19-00634"/>
    <x v="37"/>
    <x v="0"/>
    <s v="M-004"/>
    <x v="3"/>
    <s v="K010"/>
    <x v="9"/>
    <x v="4"/>
    <n v="25"/>
    <n v="2980"/>
    <n v="74500"/>
  </r>
  <r>
    <s v="AB19-00635"/>
    <x v="37"/>
    <x v="0"/>
    <s v="M-005"/>
    <x v="4"/>
    <s v="K010"/>
    <x v="9"/>
    <x v="4"/>
    <n v="25"/>
    <n v="2980"/>
    <n v="74500"/>
  </r>
  <r>
    <s v="AB19-00636"/>
    <x v="37"/>
    <x v="2"/>
    <s v="M-006"/>
    <x v="5"/>
    <s v="K010"/>
    <x v="9"/>
    <x v="4"/>
    <n v="25"/>
    <n v="2980"/>
    <n v="74500"/>
  </r>
  <r>
    <s v="AB19-00637"/>
    <x v="37"/>
    <x v="2"/>
    <s v="M-007"/>
    <x v="6"/>
    <s v="K010"/>
    <x v="9"/>
    <x v="4"/>
    <n v="25"/>
    <n v="2980"/>
    <n v="74500"/>
  </r>
  <r>
    <s v="AB19-00638"/>
    <x v="38"/>
    <x v="0"/>
    <s v="M-005"/>
    <x v="4"/>
    <s v="K009"/>
    <x v="8"/>
    <x v="1"/>
    <n v="35"/>
    <n v="5990"/>
    <n v="209650"/>
  </r>
  <r>
    <s v="AB19-00639"/>
    <x v="38"/>
    <x v="2"/>
    <s v="M-006"/>
    <x v="5"/>
    <s v="K012"/>
    <x v="1"/>
    <x v="1"/>
    <n v="35"/>
    <n v="1200"/>
    <n v="42000"/>
  </r>
  <r>
    <s v="AB19-00640"/>
    <x v="38"/>
    <x v="0"/>
    <s v="M-004"/>
    <x v="3"/>
    <s v="K012"/>
    <x v="1"/>
    <x v="1"/>
    <n v="35"/>
    <n v="1200"/>
    <n v="42000"/>
  </r>
  <r>
    <s v="AB19-00641"/>
    <x v="38"/>
    <x v="0"/>
    <s v="M-005"/>
    <x v="4"/>
    <s v="K012"/>
    <x v="1"/>
    <x v="1"/>
    <n v="35"/>
    <n v="1200"/>
    <n v="42000"/>
  </r>
  <r>
    <s v="AB19-00642"/>
    <x v="38"/>
    <x v="2"/>
    <s v="M-006"/>
    <x v="5"/>
    <s v="K033"/>
    <x v="3"/>
    <x v="3"/>
    <n v="85"/>
    <n v="4280"/>
    <n v="363800"/>
  </r>
  <r>
    <s v="AB19-00643"/>
    <x v="38"/>
    <x v="2"/>
    <s v="M-006"/>
    <x v="5"/>
    <s v="K009"/>
    <x v="8"/>
    <x v="1"/>
    <n v="35"/>
    <n v="5990"/>
    <n v="209650"/>
  </r>
  <r>
    <s v="AB19-00644"/>
    <x v="38"/>
    <x v="2"/>
    <s v="M-007"/>
    <x v="6"/>
    <s v="K012"/>
    <x v="1"/>
    <x v="1"/>
    <n v="35"/>
    <n v="1200"/>
    <n v="42000"/>
  </r>
  <r>
    <s v="AB19-00645"/>
    <x v="38"/>
    <x v="3"/>
    <s v="M-008"/>
    <x v="7"/>
    <s v="K012"/>
    <x v="1"/>
    <x v="1"/>
    <n v="35"/>
    <n v="1200"/>
    <n v="42000"/>
  </r>
  <r>
    <s v="AB19-00646"/>
    <x v="38"/>
    <x v="2"/>
    <s v="M-007"/>
    <x v="6"/>
    <s v="K033"/>
    <x v="3"/>
    <x v="3"/>
    <n v="85"/>
    <n v="4280"/>
    <n v="363800"/>
  </r>
  <r>
    <s v="AB19-00647"/>
    <x v="39"/>
    <x v="1"/>
    <s v="M-002"/>
    <x v="2"/>
    <s v="K001"/>
    <x v="19"/>
    <x v="2"/>
    <n v="25"/>
    <n v="665"/>
    <n v="16625"/>
  </r>
  <r>
    <s v="AB19-00648"/>
    <x v="39"/>
    <x v="0"/>
    <s v="M-003"/>
    <x v="0"/>
    <s v="K008"/>
    <x v="2"/>
    <x v="2"/>
    <n v="25"/>
    <n v="7490"/>
    <n v="187250"/>
  </r>
  <r>
    <s v="AB19-00649"/>
    <x v="39"/>
    <x v="0"/>
    <s v="M-004"/>
    <x v="3"/>
    <s v="K012"/>
    <x v="1"/>
    <x v="1"/>
    <n v="25"/>
    <n v="1200"/>
    <n v="30000"/>
  </r>
  <r>
    <s v="AB19-00650"/>
    <x v="39"/>
    <x v="4"/>
    <s v="M-009"/>
    <x v="8"/>
    <s v="K033"/>
    <x v="3"/>
    <x v="3"/>
    <n v="25"/>
    <n v="4280"/>
    <n v="107000"/>
  </r>
  <r>
    <s v="AB19-00651"/>
    <x v="39"/>
    <x v="5"/>
    <s v="M-010"/>
    <x v="9"/>
    <s v="K008"/>
    <x v="2"/>
    <x v="2"/>
    <n v="25"/>
    <n v="7490"/>
    <n v="187250"/>
  </r>
  <r>
    <s v="AB19-00652"/>
    <x v="39"/>
    <x v="4"/>
    <s v="M-011"/>
    <x v="10"/>
    <s v="K012"/>
    <x v="1"/>
    <x v="1"/>
    <n v="25"/>
    <n v="1200"/>
    <n v="30000"/>
  </r>
  <r>
    <s v="AB19-00653"/>
    <x v="39"/>
    <x v="0"/>
    <s v="M-005"/>
    <x v="4"/>
    <s v="K033"/>
    <x v="3"/>
    <x v="3"/>
    <n v="25"/>
    <n v="4280"/>
    <n v="107000"/>
  </r>
  <r>
    <s v="AB19-00654"/>
    <x v="39"/>
    <x v="2"/>
    <s v="M-006"/>
    <x v="5"/>
    <s v="K008"/>
    <x v="2"/>
    <x v="2"/>
    <n v="25"/>
    <n v="7490"/>
    <n v="187250"/>
  </r>
  <r>
    <s v="AB19-00655"/>
    <x v="39"/>
    <x v="2"/>
    <s v="M-007"/>
    <x v="6"/>
    <s v="K012"/>
    <x v="1"/>
    <x v="1"/>
    <n v="25"/>
    <n v="1200"/>
    <n v="30000"/>
  </r>
  <r>
    <s v="AB19-00656"/>
    <x v="39"/>
    <x v="1"/>
    <s v="M-001"/>
    <x v="1"/>
    <s v="K033"/>
    <x v="3"/>
    <x v="3"/>
    <n v="25"/>
    <n v="4280"/>
    <n v="107000"/>
  </r>
  <r>
    <s v="AB19-00657"/>
    <x v="39"/>
    <x v="1"/>
    <s v="M-002"/>
    <x v="2"/>
    <s v="K008"/>
    <x v="2"/>
    <x v="2"/>
    <n v="25"/>
    <n v="7490"/>
    <n v="187250"/>
  </r>
  <r>
    <s v="AB19-00658"/>
    <x v="39"/>
    <x v="0"/>
    <s v="M-003"/>
    <x v="0"/>
    <s v="K012"/>
    <x v="1"/>
    <x v="1"/>
    <n v="25"/>
    <n v="1200"/>
    <n v="30000"/>
  </r>
  <r>
    <s v="AB19-00659"/>
    <x v="39"/>
    <x v="3"/>
    <s v="M-008"/>
    <x v="7"/>
    <s v="K033"/>
    <x v="3"/>
    <x v="3"/>
    <n v="25"/>
    <n v="4280"/>
    <n v="107000"/>
  </r>
  <r>
    <s v="AB19-00660"/>
    <x v="39"/>
    <x v="4"/>
    <s v="M-009"/>
    <x v="8"/>
    <s v="K008"/>
    <x v="2"/>
    <x v="2"/>
    <n v="25"/>
    <n v="7490"/>
    <n v="187250"/>
  </r>
  <r>
    <s v="AB19-00661"/>
    <x v="39"/>
    <x v="5"/>
    <s v="M-010"/>
    <x v="9"/>
    <s v="K012"/>
    <x v="1"/>
    <x v="1"/>
    <n v="25"/>
    <n v="1200"/>
    <n v="30000"/>
  </r>
  <r>
    <s v="AB19-00662"/>
    <x v="39"/>
    <x v="4"/>
    <s v="M-011"/>
    <x v="10"/>
    <s v="K015"/>
    <x v="28"/>
    <x v="2"/>
    <n v="25"/>
    <n v="10900"/>
    <n v="272500"/>
  </r>
  <r>
    <s v="AB19-00663"/>
    <x v="39"/>
    <x v="4"/>
    <s v="M-009"/>
    <x v="8"/>
    <s v="K005"/>
    <x v="10"/>
    <x v="5"/>
    <n v="35"/>
    <n v="8990"/>
    <n v="314650"/>
  </r>
  <r>
    <s v="AB19-00664"/>
    <x v="39"/>
    <x v="5"/>
    <s v="M-010"/>
    <x v="9"/>
    <s v="K025"/>
    <x v="26"/>
    <x v="3"/>
    <n v="35"/>
    <n v="8990"/>
    <n v="314650"/>
  </r>
  <r>
    <s v="AB19-00665"/>
    <x v="39"/>
    <x v="4"/>
    <s v="M-011"/>
    <x v="10"/>
    <s v="K001"/>
    <x v="19"/>
    <x v="2"/>
    <n v="35"/>
    <n v="665"/>
    <n v="23275"/>
  </r>
  <r>
    <s v="AB19-00666"/>
    <x v="39"/>
    <x v="1"/>
    <s v="M-002"/>
    <x v="2"/>
    <s v="K015"/>
    <x v="28"/>
    <x v="2"/>
    <n v="25"/>
    <n v="10900"/>
    <n v="272500"/>
  </r>
  <r>
    <s v="AB19-00667"/>
    <x v="39"/>
    <x v="1"/>
    <s v="M-001"/>
    <x v="1"/>
    <s v="K005"/>
    <x v="10"/>
    <x v="5"/>
    <n v="35"/>
    <n v="8990"/>
    <n v="314650"/>
  </r>
  <r>
    <s v="AB19-00668"/>
    <x v="39"/>
    <x v="1"/>
    <s v="M-002"/>
    <x v="2"/>
    <s v="K001"/>
    <x v="19"/>
    <x v="2"/>
    <n v="35"/>
    <n v="665"/>
    <n v="23275"/>
  </r>
  <r>
    <s v="AB19-00669"/>
    <x v="39"/>
    <x v="0"/>
    <s v="M-003"/>
    <x v="0"/>
    <s v="K025"/>
    <x v="26"/>
    <x v="3"/>
    <n v="35"/>
    <n v="8990"/>
    <n v="314650"/>
  </r>
  <r>
    <s v="AB19-00670"/>
    <x v="39"/>
    <x v="0"/>
    <s v="M-003"/>
    <x v="0"/>
    <s v="K015"/>
    <x v="28"/>
    <x v="2"/>
    <n v="25"/>
    <n v="10900"/>
    <n v="272500"/>
  </r>
  <r>
    <s v="AB19-00671"/>
    <x v="39"/>
    <x v="0"/>
    <s v="M-005"/>
    <x v="4"/>
    <s v="K005"/>
    <x v="10"/>
    <x v="5"/>
    <n v="35"/>
    <n v="8990"/>
    <n v="314650"/>
  </r>
  <r>
    <s v="AB19-00672"/>
    <x v="39"/>
    <x v="2"/>
    <s v="M-006"/>
    <x v="5"/>
    <s v="K025"/>
    <x v="26"/>
    <x v="3"/>
    <n v="35"/>
    <n v="8990"/>
    <n v="314650"/>
  </r>
  <r>
    <s v="AB19-00673"/>
    <x v="39"/>
    <x v="2"/>
    <s v="M-007"/>
    <x v="6"/>
    <s v="K025"/>
    <x v="26"/>
    <x v="3"/>
    <n v="35"/>
    <n v="8990"/>
    <n v="314650"/>
  </r>
  <r>
    <s v="AB19-00674"/>
    <x v="39"/>
    <x v="3"/>
    <s v="M-008"/>
    <x v="7"/>
    <s v="K015"/>
    <x v="28"/>
    <x v="2"/>
    <n v="25"/>
    <n v="10900"/>
    <n v="272500"/>
  </r>
  <r>
    <s v="AB19-00675"/>
    <x v="39"/>
    <x v="3"/>
    <s v="M-008"/>
    <x v="7"/>
    <s v="K005"/>
    <x v="10"/>
    <x v="5"/>
    <n v="35"/>
    <n v="8990"/>
    <n v="314650"/>
  </r>
  <r>
    <s v="AB19-00676"/>
    <x v="39"/>
    <x v="5"/>
    <s v="M-010"/>
    <x v="9"/>
    <s v="K025"/>
    <x v="26"/>
    <x v="3"/>
    <n v="35"/>
    <n v="8990"/>
    <n v="314650"/>
  </r>
  <r>
    <s v="AB19-00677"/>
    <x v="39"/>
    <x v="4"/>
    <s v="M-011"/>
    <x v="10"/>
    <s v="K001"/>
    <x v="19"/>
    <x v="2"/>
    <n v="35"/>
    <n v="665"/>
    <n v="23275"/>
  </r>
  <r>
    <s v="AB19-00678"/>
    <x v="39"/>
    <x v="1"/>
    <s v="M-002"/>
    <x v="2"/>
    <s v="K015"/>
    <x v="28"/>
    <x v="2"/>
    <n v="25"/>
    <n v="10900"/>
    <n v="272500"/>
  </r>
  <r>
    <s v="AB19-00679"/>
    <x v="39"/>
    <x v="1"/>
    <s v="M-001"/>
    <x v="1"/>
    <s v="K005"/>
    <x v="10"/>
    <x v="5"/>
    <n v="35"/>
    <n v="8990"/>
    <n v="314650"/>
  </r>
  <r>
    <s v="AB19-00680"/>
    <x v="39"/>
    <x v="1"/>
    <s v="M-002"/>
    <x v="2"/>
    <s v="K001"/>
    <x v="19"/>
    <x v="2"/>
    <n v="35"/>
    <n v="665"/>
    <n v="23275"/>
  </r>
  <r>
    <s v="AB19-00681"/>
    <x v="39"/>
    <x v="0"/>
    <s v="M-003"/>
    <x v="0"/>
    <s v="K025"/>
    <x v="26"/>
    <x v="3"/>
    <n v="35"/>
    <n v="8990"/>
    <n v="314650"/>
  </r>
  <r>
    <s v="AB19-00682"/>
    <x v="40"/>
    <x v="1"/>
    <s v="M-001"/>
    <x v="1"/>
    <s v="K003"/>
    <x v="25"/>
    <x v="5"/>
    <n v="25"/>
    <n v="69210"/>
    <n v="1730250"/>
  </r>
  <r>
    <s v="AB19-00683"/>
    <x v="40"/>
    <x v="0"/>
    <s v="M-004"/>
    <x v="3"/>
    <s v="K036"/>
    <x v="7"/>
    <x v="2"/>
    <n v="35"/>
    <n v="990"/>
    <n v="34650"/>
  </r>
  <r>
    <s v="AB19-00684"/>
    <x v="40"/>
    <x v="0"/>
    <s v="M-004"/>
    <x v="3"/>
    <s v="K036"/>
    <x v="7"/>
    <x v="2"/>
    <n v="25"/>
    <n v="990"/>
    <n v="24750"/>
  </r>
  <r>
    <s v="AB19-00685"/>
    <x v="40"/>
    <x v="0"/>
    <s v="M-005"/>
    <x v="4"/>
    <s v="K012"/>
    <x v="1"/>
    <x v="1"/>
    <n v="25"/>
    <n v="1200"/>
    <n v="30000"/>
  </r>
  <r>
    <s v="AB19-00686"/>
    <x v="40"/>
    <x v="2"/>
    <s v="M-006"/>
    <x v="5"/>
    <s v="K012"/>
    <x v="1"/>
    <x v="1"/>
    <n v="25"/>
    <n v="1200"/>
    <n v="30000"/>
  </r>
  <r>
    <s v="AB19-00687"/>
    <x v="40"/>
    <x v="2"/>
    <s v="M-007"/>
    <x v="6"/>
    <s v="K003"/>
    <x v="25"/>
    <x v="5"/>
    <n v="25"/>
    <n v="69210"/>
    <n v="1730250"/>
  </r>
  <r>
    <s v="AB19-00688"/>
    <x v="40"/>
    <x v="4"/>
    <s v="M-009"/>
    <x v="8"/>
    <s v="K036"/>
    <x v="7"/>
    <x v="2"/>
    <n v="35"/>
    <n v="990"/>
    <n v="34650"/>
  </r>
  <r>
    <s v="AB19-00689"/>
    <x v="40"/>
    <x v="4"/>
    <s v="M-009"/>
    <x v="8"/>
    <s v="K036"/>
    <x v="7"/>
    <x v="2"/>
    <n v="25"/>
    <n v="990"/>
    <n v="24750"/>
  </r>
  <r>
    <s v="AB19-00690"/>
    <x v="40"/>
    <x v="5"/>
    <s v="M-010"/>
    <x v="9"/>
    <s v="K012"/>
    <x v="1"/>
    <x v="1"/>
    <n v="25"/>
    <n v="1200"/>
    <n v="30000"/>
  </r>
  <r>
    <s v="AB19-00691"/>
    <x v="40"/>
    <x v="4"/>
    <s v="M-011"/>
    <x v="10"/>
    <s v="K012"/>
    <x v="1"/>
    <x v="1"/>
    <n v="25"/>
    <n v="1200"/>
    <n v="30000"/>
  </r>
  <r>
    <s v="AB19-00692"/>
    <x v="40"/>
    <x v="1"/>
    <s v="M-001"/>
    <x v="1"/>
    <s v="K003"/>
    <x v="25"/>
    <x v="5"/>
    <n v="25"/>
    <n v="69210"/>
    <n v="1730250"/>
  </r>
  <r>
    <s v="AB19-00693"/>
    <x v="40"/>
    <x v="0"/>
    <s v="M-004"/>
    <x v="3"/>
    <s v="K036"/>
    <x v="7"/>
    <x v="2"/>
    <n v="35"/>
    <n v="990"/>
    <n v="34650"/>
  </r>
  <r>
    <s v="AB19-00694"/>
    <x v="40"/>
    <x v="0"/>
    <s v="M-003"/>
    <x v="0"/>
    <s v="K005"/>
    <x v="10"/>
    <x v="5"/>
    <n v="25"/>
    <n v="8990"/>
    <n v="224750"/>
  </r>
  <r>
    <s v="AB19-00695"/>
    <x v="40"/>
    <x v="0"/>
    <s v="M-004"/>
    <x v="3"/>
    <s v="K036"/>
    <x v="7"/>
    <x v="2"/>
    <n v="25"/>
    <n v="990"/>
    <n v="24750"/>
  </r>
  <r>
    <s v="AB19-00696"/>
    <x v="40"/>
    <x v="0"/>
    <s v="M-005"/>
    <x v="4"/>
    <s v="K012"/>
    <x v="1"/>
    <x v="1"/>
    <n v="25"/>
    <n v="1200"/>
    <n v="30000"/>
  </r>
  <r>
    <s v="AB19-00697"/>
    <x v="40"/>
    <x v="2"/>
    <s v="M-006"/>
    <x v="5"/>
    <s v="K012"/>
    <x v="1"/>
    <x v="1"/>
    <n v="25"/>
    <n v="1200"/>
    <n v="30000"/>
  </r>
  <r>
    <s v="AB19-00698"/>
    <x v="40"/>
    <x v="0"/>
    <s v="M-005"/>
    <x v="4"/>
    <s v="K041"/>
    <x v="11"/>
    <x v="3"/>
    <n v="35"/>
    <n v="999"/>
    <n v="34965"/>
  </r>
  <r>
    <s v="AB19-00699"/>
    <x v="40"/>
    <x v="2"/>
    <s v="M-007"/>
    <x v="6"/>
    <s v="K003"/>
    <x v="25"/>
    <x v="5"/>
    <n v="25"/>
    <n v="69210"/>
    <n v="1730250"/>
  </r>
  <r>
    <s v="AB19-00700"/>
    <x v="40"/>
    <x v="3"/>
    <s v="M-008"/>
    <x v="7"/>
    <s v="K024"/>
    <x v="0"/>
    <x v="0"/>
    <n v="25"/>
    <n v="980"/>
    <n v="24500"/>
  </r>
  <r>
    <s v="AB19-00701"/>
    <x v="40"/>
    <x v="4"/>
    <s v="M-009"/>
    <x v="8"/>
    <s v="K002"/>
    <x v="30"/>
    <x v="0"/>
    <n v="25"/>
    <n v="980"/>
    <n v="24500"/>
  </r>
  <r>
    <s v="AB19-00702"/>
    <x v="40"/>
    <x v="5"/>
    <s v="M-010"/>
    <x v="9"/>
    <s v="K002"/>
    <x v="30"/>
    <x v="0"/>
    <n v="25"/>
    <n v="980"/>
    <n v="24500"/>
  </r>
  <r>
    <s v="AB19-00703"/>
    <x v="40"/>
    <x v="4"/>
    <s v="M-011"/>
    <x v="10"/>
    <s v="K024"/>
    <x v="0"/>
    <x v="0"/>
    <n v="25"/>
    <n v="980"/>
    <n v="24500"/>
  </r>
  <r>
    <s v="AB19-00704"/>
    <x v="40"/>
    <x v="2"/>
    <s v="M-006"/>
    <x v="5"/>
    <s v="K036"/>
    <x v="7"/>
    <x v="2"/>
    <n v="35"/>
    <n v="990"/>
    <n v="34650"/>
  </r>
  <r>
    <s v="AB19-00705"/>
    <x v="40"/>
    <x v="1"/>
    <s v="M-001"/>
    <x v="1"/>
    <s v="K005"/>
    <x v="10"/>
    <x v="5"/>
    <n v="25"/>
    <n v="8990"/>
    <n v="224750"/>
  </r>
  <r>
    <s v="AB19-00706"/>
    <x v="40"/>
    <x v="1"/>
    <s v="M-002"/>
    <x v="2"/>
    <s v="K036"/>
    <x v="7"/>
    <x v="2"/>
    <n v="25"/>
    <n v="990"/>
    <n v="24750"/>
  </r>
  <r>
    <s v="AB19-00707"/>
    <x v="40"/>
    <x v="0"/>
    <s v="M-003"/>
    <x v="0"/>
    <s v="K012"/>
    <x v="1"/>
    <x v="1"/>
    <n v="25"/>
    <n v="1200"/>
    <n v="30000"/>
  </r>
  <r>
    <s v="AB19-00708"/>
    <x v="40"/>
    <x v="0"/>
    <s v="M-004"/>
    <x v="3"/>
    <s v="K012"/>
    <x v="1"/>
    <x v="1"/>
    <n v="25"/>
    <n v="1200"/>
    <n v="30000"/>
  </r>
  <r>
    <s v="AB19-00709"/>
    <x v="40"/>
    <x v="2"/>
    <s v="M-007"/>
    <x v="6"/>
    <s v="K041"/>
    <x v="11"/>
    <x v="3"/>
    <n v="35"/>
    <n v="999"/>
    <n v="34965"/>
  </r>
  <r>
    <s v="AB19-00710"/>
    <x v="40"/>
    <x v="0"/>
    <s v="M-005"/>
    <x v="4"/>
    <s v="K003"/>
    <x v="25"/>
    <x v="5"/>
    <n v="25"/>
    <n v="69210"/>
    <n v="1730250"/>
  </r>
  <r>
    <s v="AB19-00711"/>
    <x v="40"/>
    <x v="2"/>
    <s v="M-006"/>
    <x v="5"/>
    <s v="K024"/>
    <x v="0"/>
    <x v="0"/>
    <n v="25"/>
    <n v="980"/>
    <n v="24500"/>
  </r>
  <r>
    <s v="AB19-00712"/>
    <x v="40"/>
    <x v="2"/>
    <s v="M-007"/>
    <x v="6"/>
    <s v="K002"/>
    <x v="30"/>
    <x v="0"/>
    <n v="25"/>
    <n v="980"/>
    <n v="24500"/>
  </r>
  <r>
    <s v="AB19-00713"/>
    <x v="40"/>
    <x v="3"/>
    <s v="M-008"/>
    <x v="7"/>
    <s v="K002"/>
    <x v="30"/>
    <x v="0"/>
    <n v="25"/>
    <n v="980"/>
    <n v="24500"/>
  </r>
  <r>
    <s v="AB19-00714"/>
    <x v="40"/>
    <x v="4"/>
    <s v="M-009"/>
    <x v="8"/>
    <s v="K024"/>
    <x v="0"/>
    <x v="0"/>
    <n v="25"/>
    <n v="980"/>
    <n v="24500"/>
  </r>
  <r>
    <s v="AB19-00715"/>
    <x v="40"/>
    <x v="3"/>
    <s v="M-008"/>
    <x v="7"/>
    <s v="K036"/>
    <x v="7"/>
    <x v="2"/>
    <n v="35"/>
    <n v="990"/>
    <n v="34650"/>
  </r>
  <r>
    <s v="AB19-00716"/>
    <x v="40"/>
    <x v="5"/>
    <s v="M-010"/>
    <x v="9"/>
    <s v="K005"/>
    <x v="10"/>
    <x v="5"/>
    <n v="25"/>
    <n v="8990"/>
    <n v="224750"/>
  </r>
  <r>
    <s v="AB19-00717"/>
    <x v="40"/>
    <x v="4"/>
    <s v="M-011"/>
    <x v="10"/>
    <s v="K036"/>
    <x v="7"/>
    <x v="2"/>
    <n v="25"/>
    <n v="990"/>
    <n v="24750"/>
  </r>
  <r>
    <s v="AB19-00718"/>
    <x v="40"/>
    <x v="1"/>
    <s v="M-001"/>
    <x v="1"/>
    <s v="K012"/>
    <x v="1"/>
    <x v="1"/>
    <n v="25"/>
    <n v="1200"/>
    <n v="30000"/>
  </r>
  <r>
    <s v="AB19-00719"/>
    <x v="40"/>
    <x v="1"/>
    <s v="M-002"/>
    <x v="2"/>
    <s v="K012"/>
    <x v="1"/>
    <x v="1"/>
    <n v="25"/>
    <n v="1200"/>
    <n v="30000"/>
  </r>
  <r>
    <s v="AB19-00720"/>
    <x v="40"/>
    <x v="4"/>
    <s v="M-009"/>
    <x v="8"/>
    <s v="K041"/>
    <x v="11"/>
    <x v="3"/>
    <n v="35"/>
    <n v="999"/>
    <n v="34965"/>
  </r>
  <r>
    <s v="AB19-00721"/>
    <x v="40"/>
    <x v="0"/>
    <s v="M-003"/>
    <x v="0"/>
    <s v="K024"/>
    <x v="0"/>
    <x v="0"/>
    <n v="25"/>
    <n v="980"/>
    <n v="24500"/>
  </r>
  <r>
    <s v="AB19-00722"/>
    <x v="40"/>
    <x v="0"/>
    <s v="M-005"/>
    <x v="4"/>
    <s v="K002"/>
    <x v="30"/>
    <x v="0"/>
    <n v="25"/>
    <n v="980"/>
    <n v="24500"/>
  </r>
  <r>
    <s v="AB19-00723"/>
    <x v="40"/>
    <x v="2"/>
    <s v="M-006"/>
    <x v="5"/>
    <s v="K002"/>
    <x v="30"/>
    <x v="0"/>
    <n v="25"/>
    <n v="980"/>
    <n v="24500"/>
  </r>
  <r>
    <s v="AB19-00724"/>
    <x v="40"/>
    <x v="2"/>
    <s v="M-007"/>
    <x v="6"/>
    <s v="K024"/>
    <x v="0"/>
    <x v="0"/>
    <n v="25"/>
    <n v="980"/>
    <n v="24500"/>
  </r>
  <r>
    <s v="AB19-00725"/>
    <x v="40"/>
    <x v="3"/>
    <s v="M-008"/>
    <x v="7"/>
    <s v="K005"/>
    <x v="10"/>
    <x v="5"/>
    <n v="25"/>
    <n v="8990"/>
    <n v="224750"/>
  </r>
  <r>
    <s v="AB19-00726"/>
    <x v="40"/>
    <x v="4"/>
    <s v="M-011"/>
    <x v="10"/>
    <s v="K001"/>
    <x v="19"/>
    <x v="2"/>
    <n v="35"/>
    <n v="665"/>
    <n v="23275"/>
  </r>
  <r>
    <s v="AB19-00727"/>
    <x v="40"/>
    <x v="5"/>
    <s v="M-010"/>
    <x v="9"/>
    <s v="K024"/>
    <x v="0"/>
    <x v="0"/>
    <n v="25"/>
    <n v="980"/>
    <n v="24500"/>
  </r>
  <r>
    <s v="AB19-00728"/>
    <x v="40"/>
    <x v="4"/>
    <s v="M-011"/>
    <x v="10"/>
    <s v="K002"/>
    <x v="30"/>
    <x v="0"/>
    <n v="25"/>
    <n v="980"/>
    <n v="24500"/>
  </r>
  <r>
    <s v="AB19-00729"/>
    <x v="40"/>
    <x v="1"/>
    <s v="M-001"/>
    <x v="1"/>
    <s v="K002"/>
    <x v="30"/>
    <x v="0"/>
    <n v="25"/>
    <n v="980"/>
    <n v="24500"/>
  </r>
  <r>
    <s v="AB19-00730"/>
    <x v="40"/>
    <x v="1"/>
    <s v="M-002"/>
    <x v="2"/>
    <s v="K024"/>
    <x v="0"/>
    <x v="0"/>
    <n v="25"/>
    <n v="980"/>
    <n v="24500"/>
  </r>
  <r>
    <s v="AB19-00731"/>
    <x v="40"/>
    <x v="0"/>
    <s v="M-003"/>
    <x v="0"/>
    <s v="K005"/>
    <x v="10"/>
    <x v="5"/>
    <n v="25"/>
    <n v="8990"/>
    <n v="224750"/>
  </r>
  <r>
    <s v="AB19-00732"/>
    <x v="40"/>
    <x v="1"/>
    <s v="M-002"/>
    <x v="2"/>
    <s v="K001"/>
    <x v="19"/>
    <x v="2"/>
    <n v="35"/>
    <n v="665"/>
    <n v="23275"/>
  </r>
  <r>
    <s v="AB19-00733"/>
    <x v="40"/>
    <x v="0"/>
    <s v="M-005"/>
    <x v="4"/>
    <s v="K024"/>
    <x v="0"/>
    <x v="0"/>
    <n v="25"/>
    <n v="980"/>
    <n v="24500"/>
  </r>
  <r>
    <s v="AB19-00734"/>
    <x v="40"/>
    <x v="2"/>
    <s v="M-006"/>
    <x v="5"/>
    <s v="K002"/>
    <x v="30"/>
    <x v="0"/>
    <n v="25"/>
    <n v="980"/>
    <n v="24500"/>
  </r>
  <r>
    <s v="AB19-00735"/>
    <x v="40"/>
    <x v="2"/>
    <s v="M-007"/>
    <x v="6"/>
    <s v="K002"/>
    <x v="30"/>
    <x v="0"/>
    <n v="25"/>
    <n v="980"/>
    <n v="24500"/>
  </r>
  <r>
    <s v="AB19-00736"/>
    <x v="40"/>
    <x v="1"/>
    <s v="M-001"/>
    <x v="1"/>
    <s v="K024"/>
    <x v="0"/>
    <x v="0"/>
    <n v="25"/>
    <n v="980"/>
    <n v="24500"/>
  </r>
  <r>
    <s v="AB19-00737"/>
    <x v="41"/>
    <x v="0"/>
    <s v="M-004"/>
    <x v="3"/>
    <s v="K016"/>
    <x v="24"/>
    <x v="1"/>
    <n v="25"/>
    <n v="2600"/>
    <n v="65000"/>
  </r>
  <r>
    <s v="AB19-00738"/>
    <x v="41"/>
    <x v="5"/>
    <s v="M-010"/>
    <x v="9"/>
    <s v="K009"/>
    <x v="8"/>
    <x v="1"/>
    <n v="35"/>
    <n v="5990"/>
    <n v="209650"/>
  </r>
  <r>
    <s v="AB19-00739"/>
    <x v="41"/>
    <x v="4"/>
    <s v="M-009"/>
    <x v="8"/>
    <s v="K016"/>
    <x v="24"/>
    <x v="1"/>
    <n v="25"/>
    <n v="2600"/>
    <n v="65000"/>
  </r>
  <r>
    <s v="AB19-00740"/>
    <x v="41"/>
    <x v="1"/>
    <s v="M-001"/>
    <x v="1"/>
    <s v="K009"/>
    <x v="8"/>
    <x v="1"/>
    <n v="35"/>
    <n v="5990"/>
    <n v="209650"/>
  </r>
  <r>
    <s v="AB19-00741"/>
    <x v="41"/>
    <x v="0"/>
    <s v="M-004"/>
    <x v="3"/>
    <s v="K016"/>
    <x v="24"/>
    <x v="1"/>
    <n v="25"/>
    <n v="2600"/>
    <n v="65000"/>
  </r>
  <r>
    <s v="AB19-00742"/>
    <x v="41"/>
    <x v="0"/>
    <s v="M-003"/>
    <x v="0"/>
    <s v="K009"/>
    <x v="8"/>
    <x v="1"/>
    <n v="35"/>
    <n v="5990"/>
    <n v="209650"/>
  </r>
  <r>
    <s v="AB19-00743"/>
    <x v="41"/>
    <x v="1"/>
    <s v="M-002"/>
    <x v="2"/>
    <s v="K016"/>
    <x v="24"/>
    <x v="1"/>
    <n v="25"/>
    <n v="2600"/>
    <n v="65000"/>
  </r>
  <r>
    <s v="AB19-00744"/>
    <x v="41"/>
    <x v="0"/>
    <s v="M-003"/>
    <x v="0"/>
    <s v="K024"/>
    <x v="0"/>
    <x v="0"/>
    <n v="25"/>
    <n v="980"/>
    <n v="24500"/>
  </r>
  <r>
    <s v="AB19-00745"/>
    <x v="41"/>
    <x v="4"/>
    <s v="M-011"/>
    <x v="10"/>
    <s v="K015"/>
    <x v="28"/>
    <x v="2"/>
    <n v="25"/>
    <n v="10900"/>
    <n v="272500"/>
  </r>
  <r>
    <s v="AB19-00746"/>
    <x v="41"/>
    <x v="1"/>
    <s v="M-001"/>
    <x v="1"/>
    <s v="K025"/>
    <x v="26"/>
    <x v="3"/>
    <n v="25"/>
    <n v="8990"/>
    <n v="224750"/>
  </r>
  <r>
    <s v="AB19-00747"/>
    <x v="41"/>
    <x v="1"/>
    <s v="M-002"/>
    <x v="2"/>
    <s v="K001"/>
    <x v="19"/>
    <x v="2"/>
    <n v="25"/>
    <n v="665"/>
    <n v="16625"/>
  </r>
  <r>
    <s v="AB19-00748"/>
    <x v="41"/>
    <x v="0"/>
    <s v="M-004"/>
    <x v="3"/>
    <s v="K009"/>
    <x v="8"/>
    <x v="1"/>
    <n v="35"/>
    <n v="5990"/>
    <n v="209650"/>
  </r>
  <r>
    <s v="AB19-00749"/>
    <x v="41"/>
    <x v="0"/>
    <s v="M-003"/>
    <x v="0"/>
    <s v="K024"/>
    <x v="0"/>
    <x v="0"/>
    <n v="25"/>
    <n v="980"/>
    <n v="24500"/>
  </r>
  <r>
    <s v="AB19-00750"/>
    <x v="41"/>
    <x v="0"/>
    <s v="M-004"/>
    <x v="3"/>
    <s v="K016"/>
    <x v="24"/>
    <x v="1"/>
    <n v="25"/>
    <n v="2600"/>
    <n v="65000"/>
  </r>
  <r>
    <s v="AB19-00751"/>
    <x v="41"/>
    <x v="0"/>
    <s v="M-005"/>
    <x v="4"/>
    <s v="K024"/>
    <x v="0"/>
    <x v="0"/>
    <n v="25"/>
    <n v="980"/>
    <n v="24500"/>
  </r>
  <r>
    <s v="AB19-00752"/>
    <x v="41"/>
    <x v="2"/>
    <s v="M-006"/>
    <x v="5"/>
    <s v="K015"/>
    <x v="28"/>
    <x v="2"/>
    <n v="25"/>
    <n v="10900"/>
    <n v="272500"/>
  </r>
  <r>
    <s v="AB19-00753"/>
    <x v="41"/>
    <x v="2"/>
    <s v="M-007"/>
    <x v="6"/>
    <s v="K025"/>
    <x v="26"/>
    <x v="3"/>
    <n v="25"/>
    <n v="8990"/>
    <n v="224750"/>
  </r>
  <r>
    <s v="AB19-00754"/>
    <x v="42"/>
    <x v="0"/>
    <s v="M-004"/>
    <x v="3"/>
    <s v="K008"/>
    <x v="2"/>
    <x v="2"/>
    <n v="45"/>
    <n v="7490"/>
    <n v="337050"/>
  </r>
  <r>
    <s v="AB19-00755"/>
    <x v="42"/>
    <x v="0"/>
    <s v="M-005"/>
    <x v="4"/>
    <s v="K038"/>
    <x v="21"/>
    <x v="2"/>
    <n v="45"/>
    <n v="990"/>
    <n v="44550"/>
  </r>
  <r>
    <s v="AB19-00756"/>
    <x v="42"/>
    <x v="2"/>
    <s v="M-006"/>
    <x v="5"/>
    <s v="K024"/>
    <x v="0"/>
    <x v="0"/>
    <n v="25"/>
    <n v="980"/>
    <n v="24500"/>
  </r>
  <r>
    <s v="AB19-00757"/>
    <x v="42"/>
    <x v="2"/>
    <s v="M-007"/>
    <x v="6"/>
    <s v="K024"/>
    <x v="0"/>
    <x v="0"/>
    <n v="25"/>
    <n v="980"/>
    <n v="24500"/>
  </r>
  <r>
    <s v="AB19-00758"/>
    <x v="42"/>
    <x v="3"/>
    <s v="M-008"/>
    <x v="7"/>
    <s v="K015"/>
    <x v="28"/>
    <x v="2"/>
    <n v="25"/>
    <n v="10900"/>
    <n v="272500"/>
  </r>
  <r>
    <s v="AB19-00759"/>
    <x v="42"/>
    <x v="4"/>
    <s v="M-009"/>
    <x v="8"/>
    <s v="K025"/>
    <x v="26"/>
    <x v="3"/>
    <n v="25"/>
    <n v="8990"/>
    <n v="224750"/>
  </r>
  <r>
    <s v="AB19-00760"/>
    <x v="42"/>
    <x v="5"/>
    <s v="M-010"/>
    <x v="9"/>
    <s v="K025"/>
    <x v="26"/>
    <x v="3"/>
    <n v="25"/>
    <n v="8990"/>
    <n v="224750"/>
  </r>
  <r>
    <s v="AB19-00761"/>
    <x v="42"/>
    <x v="5"/>
    <s v="M-010"/>
    <x v="9"/>
    <s v="K028"/>
    <x v="6"/>
    <x v="0"/>
    <n v="65"/>
    <n v="1330"/>
    <n v="86450"/>
  </r>
  <r>
    <s v="AB19-00762"/>
    <x v="42"/>
    <x v="4"/>
    <s v="M-011"/>
    <x v="10"/>
    <s v="K028"/>
    <x v="6"/>
    <x v="0"/>
    <n v="65"/>
    <n v="1330"/>
    <n v="86450"/>
  </r>
  <r>
    <s v="AB19-00763"/>
    <x v="42"/>
    <x v="4"/>
    <s v="M-011"/>
    <x v="10"/>
    <s v="K003"/>
    <x v="25"/>
    <x v="5"/>
    <n v="25"/>
    <n v="69210"/>
    <n v="1730250"/>
  </r>
  <r>
    <s v="AB19-00764"/>
    <x v="42"/>
    <x v="1"/>
    <s v="M-001"/>
    <x v="1"/>
    <s v="K008"/>
    <x v="2"/>
    <x v="2"/>
    <n v="25"/>
    <n v="7490"/>
    <n v="187250"/>
  </r>
  <r>
    <s v="AB19-00765"/>
    <x v="42"/>
    <x v="1"/>
    <s v="M-002"/>
    <x v="2"/>
    <s v="K008"/>
    <x v="2"/>
    <x v="2"/>
    <n v="25"/>
    <n v="7490"/>
    <n v="187250"/>
  </r>
  <r>
    <s v="AB19-00766"/>
    <x v="42"/>
    <x v="0"/>
    <s v="M-003"/>
    <x v="0"/>
    <s v="K008"/>
    <x v="2"/>
    <x v="2"/>
    <n v="25"/>
    <n v="7490"/>
    <n v="187250"/>
  </r>
  <r>
    <s v="AB19-00767"/>
    <x v="42"/>
    <x v="0"/>
    <s v="M-004"/>
    <x v="3"/>
    <s v="K012"/>
    <x v="1"/>
    <x v="1"/>
    <n v="25"/>
    <n v="1200"/>
    <n v="30000"/>
  </r>
  <r>
    <s v="AB19-00768"/>
    <x v="42"/>
    <x v="0"/>
    <s v="M-005"/>
    <x v="4"/>
    <s v="K024"/>
    <x v="0"/>
    <x v="0"/>
    <n v="25"/>
    <n v="980"/>
    <n v="24500"/>
  </r>
  <r>
    <s v="AB19-00769"/>
    <x v="42"/>
    <x v="2"/>
    <s v="M-006"/>
    <x v="5"/>
    <s v="K024"/>
    <x v="0"/>
    <x v="0"/>
    <n v="25"/>
    <n v="980"/>
    <n v="24500"/>
  </r>
  <r>
    <s v="AB19-00770"/>
    <x v="42"/>
    <x v="2"/>
    <s v="M-007"/>
    <x v="6"/>
    <s v="K015"/>
    <x v="28"/>
    <x v="2"/>
    <n v="25"/>
    <n v="10900"/>
    <n v="272500"/>
  </r>
  <r>
    <s v="AB19-00771"/>
    <x v="42"/>
    <x v="3"/>
    <s v="M-008"/>
    <x v="7"/>
    <s v="K025"/>
    <x v="26"/>
    <x v="3"/>
    <n v="25"/>
    <n v="8990"/>
    <n v="224750"/>
  </r>
  <r>
    <s v="AB19-00772"/>
    <x v="42"/>
    <x v="4"/>
    <s v="M-009"/>
    <x v="8"/>
    <s v="K025"/>
    <x v="26"/>
    <x v="3"/>
    <n v="25"/>
    <n v="8990"/>
    <n v="224750"/>
  </r>
  <r>
    <s v="AB19-00773"/>
    <x v="42"/>
    <x v="2"/>
    <s v="M-006"/>
    <x v="5"/>
    <s v="K008"/>
    <x v="2"/>
    <x v="2"/>
    <n v="45"/>
    <n v="7490"/>
    <n v="337050"/>
  </r>
  <r>
    <s v="AB19-00774"/>
    <x v="42"/>
    <x v="2"/>
    <s v="M-007"/>
    <x v="6"/>
    <s v="K038"/>
    <x v="21"/>
    <x v="2"/>
    <n v="45"/>
    <n v="990"/>
    <n v="44550"/>
  </r>
  <r>
    <s v="AB19-00775"/>
    <x v="42"/>
    <x v="5"/>
    <s v="M-010"/>
    <x v="9"/>
    <s v="K024"/>
    <x v="0"/>
    <x v="0"/>
    <n v="25"/>
    <n v="980"/>
    <n v="24500"/>
  </r>
  <r>
    <s v="AB19-00776"/>
    <x v="42"/>
    <x v="4"/>
    <s v="M-011"/>
    <x v="10"/>
    <s v="K010"/>
    <x v="9"/>
    <x v="4"/>
    <n v="25"/>
    <n v="2980"/>
    <n v="74500"/>
  </r>
  <r>
    <s v="AB19-00777"/>
    <x v="42"/>
    <x v="1"/>
    <s v="M-001"/>
    <x v="1"/>
    <s v="K010"/>
    <x v="9"/>
    <x v="4"/>
    <n v="25"/>
    <n v="2980"/>
    <n v="74500"/>
  </r>
  <r>
    <s v="AB19-00778"/>
    <x v="42"/>
    <x v="0"/>
    <s v="M-005"/>
    <x v="4"/>
    <s v="K024"/>
    <x v="0"/>
    <x v="0"/>
    <n v="35"/>
    <n v="980"/>
    <n v="34300"/>
  </r>
  <r>
    <s v="AB19-00779"/>
    <x v="42"/>
    <x v="2"/>
    <s v="M-006"/>
    <x v="5"/>
    <s v="K024"/>
    <x v="0"/>
    <x v="0"/>
    <n v="35"/>
    <n v="980"/>
    <n v="34300"/>
  </r>
  <r>
    <s v="AB19-00780"/>
    <x v="42"/>
    <x v="1"/>
    <s v="M-001"/>
    <x v="1"/>
    <s v="K028"/>
    <x v="6"/>
    <x v="0"/>
    <n v="65"/>
    <n v="1330"/>
    <n v="86450"/>
  </r>
  <r>
    <s v="AB19-00781"/>
    <x v="42"/>
    <x v="1"/>
    <s v="M-002"/>
    <x v="2"/>
    <s v="K028"/>
    <x v="6"/>
    <x v="0"/>
    <n v="65"/>
    <n v="1330"/>
    <n v="86450"/>
  </r>
  <r>
    <s v="AB19-00782"/>
    <x v="42"/>
    <x v="1"/>
    <s v="M-002"/>
    <x v="2"/>
    <s v="K003"/>
    <x v="25"/>
    <x v="5"/>
    <n v="25"/>
    <n v="69210"/>
    <n v="1730250"/>
  </r>
  <r>
    <s v="AB19-00783"/>
    <x v="42"/>
    <x v="0"/>
    <s v="M-003"/>
    <x v="0"/>
    <s v="K008"/>
    <x v="2"/>
    <x v="2"/>
    <n v="25"/>
    <n v="7490"/>
    <n v="187250"/>
  </r>
  <r>
    <s v="AB19-00784"/>
    <x v="42"/>
    <x v="5"/>
    <s v="M-010"/>
    <x v="9"/>
    <s v="K005"/>
    <x v="10"/>
    <x v="5"/>
    <n v="65"/>
    <n v="8990"/>
    <n v="584350"/>
  </r>
  <r>
    <s v="AB19-00785"/>
    <x v="42"/>
    <x v="4"/>
    <s v="M-011"/>
    <x v="10"/>
    <s v="K005"/>
    <x v="10"/>
    <x v="5"/>
    <n v="65"/>
    <n v="8990"/>
    <n v="584350"/>
  </r>
  <r>
    <s v="AB19-00786"/>
    <x v="42"/>
    <x v="0"/>
    <s v="M-003"/>
    <x v="0"/>
    <s v="K008"/>
    <x v="2"/>
    <x v="2"/>
    <n v="45"/>
    <n v="7490"/>
    <n v="337050"/>
  </r>
  <r>
    <s v="AB19-00787"/>
    <x v="42"/>
    <x v="0"/>
    <s v="M-004"/>
    <x v="3"/>
    <s v="K038"/>
    <x v="21"/>
    <x v="2"/>
    <n v="45"/>
    <n v="990"/>
    <n v="44550"/>
  </r>
  <r>
    <s v="AB19-00788"/>
    <x v="42"/>
    <x v="1"/>
    <s v="M-001"/>
    <x v="1"/>
    <s v="K005"/>
    <x v="10"/>
    <x v="5"/>
    <n v="65"/>
    <n v="8990"/>
    <n v="584350"/>
  </r>
  <r>
    <s v="AB19-00789"/>
    <x v="42"/>
    <x v="0"/>
    <s v="M-003"/>
    <x v="0"/>
    <s v="K010"/>
    <x v="9"/>
    <x v="4"/>
    <n v="25"/>
    <n v="2980"/>
    <n v="74500"/>
  </r>
  <r>
    <s v="AB19-00790"/>
    <x v="42"/>
    <x v="0"/>
    <s v="M-004"/>
    <x v="3"/>
    <s v="K010"/>
    <x v="9"/>
    <x v="4"/>
    <n v="25"/>
    <n v="2980"/>
    <n v="74500"/>
  </r>
  <r>
    <s v="AB19-00791"/>
    <x v="42"/>
    <x v="4"/>
    <s v="M-009"/>
    <x v="8"/>
    <s v="K024"/>
    <x v="0"/>
    <x v="0"/>
    <n v="35"/>
    <n v="980"/>
    <n v="34300"/>
  </r>
  <r>
    <s v="AB19-00792"/>
    <x v="42"/>
    <x v="5"/>
    <s v="M-010"/>
    <x v="9"/>
    <s v="K024"/>
    <x v="0"/>
    <x v="0"/>
    <n v="35"/>
    <n v="980"/>
    <n v="34300"/>
  </r>
  <r>
    <s v="AB19-00793"/>
    <x v="42"/>
    <x v="1"/>
    <s v="M-002"/>
    <x v="2"/>
    <s v="K028"/>
    <x v="6"/>
    <x v="0"/>
    <n v="65"/>
    <n v="1330"/>
    <n v="86450"/>
  </r>
  <r>
    <s v="AB19-00794"/>
    <x v="42"/>
    <x v="0"/>
    <s v="M-003"/>
    <x v="0"/>
    <s v="K028"/>
    <x v="6"/>
    <x v="0"/>
    <n v="65"/>
    <n v="1330"/>
    <n v="86450"/>
  </r>
  <r>
    <s v="AB19-00795"/>
    <x v="42"/>
    <x v="0"/>
    <s v="M-005"/>
    <x v="4"/>
    <s v="K003"/>
    <x v="25"/>
    <x v="5"/>
    <n v="25"/>
    <n v="69210"/>
    <n v="1730250"/>
  </r>
  <r>
    <s v="AB19-00796"/>
    <x v="42"/>
    <x v="2"/>
    <s v="M-006"/>
    <x v="5"/>
    <s v="K008"/>
    <x v="2"/>
    <x v="2"/>
    <n v="25"/>
    <n v="7490"/>
    <n v="187250"/>
  </r>
  <r>
    <s v="AB19-00797"/>
    <x v="42"/>
    <x v="2"/>
    <s v="M-007"/>
    <x v="6"/>
    <s v="K008"/>
    <x v="2"/>
    <x v="2"/>
    <n v="25"/>
    <n v="7490"/>
    <n v="187250"/>
  </r>
  <r>
    <s v="AB19-00798"/>
    <x v="42"/>
    <x v="3"/>
    <s v="M-008"/>
    <x v="7"/>
    <s v="K008"/>
    <x v="2"/>
    <x v="2"/>
    <n v="25"/>
    <n v="7490"/>
    <n v="187250"/>
  </r>
  <r>
    <s v="AB19-00799"/>
    <x v="42"/>
    <x v="4"/>
    <s v="M-009"/>
    <x v="8"/>
    <s v="K012"/>
    <x v="1"/>
    <x v="1"/>
    <n v="25"/>
    <n v="1200"/>
    <n v="30000"/>
  </r>
  <r>
    <s v="AB19-00800"/>
    <x v="42"/>
    <x v="0"/>
    <s v="M-005"/>
    <x v="4"/>
    <s v="K024"/>
    <x v="0"/>
    <x v="0"/>
    <n v="45"/>
    <n v="980"/>
    <n v="44100"/>
  </r>
  <r>
    <s v="AB19-00801"/>
    <x v="42"/>
    <x v="2"/>
    <s v="M-006"/>
    <x v="5"/>
    <s v="K002"/>
    <x v="30"/>
    <x v="0"/>
    <n v="45"/>
    <n v="980"/>
    <n v="44100"/>
  </r>
  <r>
    <s v="AB19-00802"/>
    <x v="42"/>
    <x v="0"/>
    <s v="M-004"/>
    <x v="3"/>
    <s v="K005"/>
    <x v="10"/>
    <x v="5"/>
    <n v="65"/>
    <n v="8990"/>
    <n v="584350"/>
  </r>
  <r>
    <s v="AB19-00803"/>
    <x v="42"/>
    <x v="0"/>
    <s v="M-005"/>
    <x v="4"/>
    <s v="K005"/>
    <x v="10"/>
    <x v="5"/>
    <n v="65"/>
    <n v="8990"/>
    <n v="584350"/>
  </r>
  <r>
    <s v="AB19-00804"/>
    <x v="42"/>
    <x v="2"/>
    <s v="M-006"/>
    <x v="5"/>
    <s v="K005"/>
    <x v="10"/>
    <x v="5"/>
    <n v="65"/>
    <n v="8990"/>
    <n v="584350"/>
  </r>
  <r>
    <s v="AB19-00805"/>
    <x v="42"/>
    <x v="2"/>
    <s v="M-007"/>
    <x v="6"/>
    <s v="K008"/>
    <x v="2"/>
    <x v="2"/>
    <n v="45"/>
    <n v="7490"/>
    <n v="337050"/>
  </r>
  <r>
    <s v="AB19-00806"/>
    <x v="42"/>
    <x v="3"/>
    <s v="M-008"/>
    <x v="7"/>
    <s v="K038"/>
    <x v="21"/>
    <x v="2"/>
    <n v="45"/>
    <n v="990"/>
    <n v="44550"/>
  </r>
  <r>
    <s v="AB19-00807"/>
    <x v="42"/>
    <x v="2"/>
    <s v="M-007"/>
    <x v="6"/>
    <s v="K005"/>
    <x v="10"/>
    <x v="5"/>
    <n v="65"/>
    <n v="8990"/>
    <n v="584350"/>
  </r>
  <r>
    <s v="AB19-00808"/>
    <x v="42"/>
    <x v="5"/>
    <s v="M-010"/>
    <x v="9"/>
    <s v="K010"/>
    <x v="9"/>
    <x v="4"/>
    <n v="25"/>
    <n v="2980"/>
    <n v="74500"/>
  </r>
  <r>
    <s v="AB19-00809"/>
    <x v="42"/>
    <x v="4"/>
    <s v="M-011"/>
    <x v="10"/>
    <s v="K010"/>
    <x v="9"/>
    <x v="4"/>
    <n v="25"/>
    <n v="2980"/>
    <n v="74500"/>
  </r>
  <r>
    <s v="AB19-00810"/>
    <x v="42"/>
    <x v="4"/>
    <s v="M-011"/>
    <x v="10"/>
    <s v="K024"/>
    <x v="0"/>
    <x v="0"/>
    <n v="35"/>
    <n v="980"/>
    <n v="34300"/>
  </r>
  <r>
    <s v="AB19-00811"/>
    <x v="42"/>
    <x v="1"/>
    <s v="M-001"/>
    <x v="1"/>
    <s v="K024"/>
    <x v="0"/>
    <x v="0"/>
    <n v="35"/>
    <n v="980"/>
    <n v="34300"/>
  </r>
  <r>
    <s v="AB19-00812"/>
    <x v="42"/>
    <x v="3"/>
    <s v="M-008"/>
    <x v="7"/>
    <s v="K028"/>
    <x v="6"/>
    <x v="0"/>
    <n v="65"/>
    <n v="1330"/>
    <n v="86450"/>
  </r>
  <r>
    <s v="AB19-00813"/>
    <x v="42"/>
    <x v="4"/>
    <s v="M-009"/>
    <x v="8"/>
    <s v="K028"/>
    <x v="6"/>
    <x v="0"/>
    <n v="65"/>
    <n v="1330"/>
    <n v="86450"/>
  </r>
  <r>
    <s v="AB19-00814"/>
    <x v="42"/>
    <x v="1"/>
    <s v="M-001"/>
    <x v="1"/>
    <s v="K003"/>
    <x v="25"/>
    <x v="5"/>
    <n v="25"/>
    <n v="69210"/>
    <n v="1730250"/>
  </r>
  <r>
    <s v="AB19-00815"/>
    <x v="42"/>
    <x v="1"/>
    <s v="M-002"/>
    <x v="2"/>
    <s v="K008"/>
    <x v="2"/>
    <x v="2"/>
    <n v="25"/>
    <n v="7490"/>
    <n v="187250"/>
  </r>
  <r>
    <s v="AB19-00816"/>
    <x v="42"/>
    <x v="0"/>
    <s v="M-003"/>
    <x v="0"/>
    <s v="K008"/>
    <x v="2"/>
    <x v="2"/>
    <n v="25"/>
    <n v="7490"/>
    <n v="187250"/>
  </r>
  <r>
    <s v="AB19-00817"/>
    <x v="42"/>
    <x v="1"/>
    <s v="M-002"/>
    <x v="2"/>
    <s v="K001"/>
    <x v="19"/>
    <x v="2"/>
    <n v="35"/>
    <n v="665"/>
    <n v="23275"/>
  </r>
  <r>
    <s v="AB19-00818"/>
    <x v="42"/>
    <x v="4"/>
    <s v="M-009"/>
    <x v="8"/>
    <s v="K002"/>
    <x v="30"/>
    <x v="0"/>
    <n v="45"/>
    <n v="980"/>
    <n v="44100"/>
  </r>
  <r>
    <s v="AB19-00819"/>
    <x v="42"/>
    <x v="5"/>
    <s v="M-010"/>
    <x v="9"/>
    <s v="K005"/>
    <x v="10"/>
    <x v="5"/>
    <n v="65"/>
    <n v="8990"/>
    <n v="584350"/>
  </r>
  <r>
    <s v="AB19-00820"/>
    <x v="42"/>
    <x v="4"/>
    <s v="M-011"/>
    <x v="10"/>
    <s v="K005"/>
    <x v="10"/>
    <x v="5"/>
    <n v="65"/>
    <n v="8990"/>
    <n v="584350"/>
  </r>
  <r>
    <s v="AB19-00821"/>
    <x v="43"/>
    <x v="0"/>
    <s v="M-004"/>
    <x v="3"/>
    <s v="K011"/>
    <x v="33"/>
    <x v="5"/>
    <n v="25"/>
    <n v="3790"/>
    <n v="94750"/>
  </r>
  <r>
    <s v="AB19-00822"/>
    <x v="43"/>
    <x v="0"/>
    <s v="M-005"/>
    <x v="4"/>
    <s v="K011"/>
    <x v="33"/>
    <x v="5"/>
    <n v="25"/>
    <n v="3790"/>
    <n v="94750"/>
  </r>
  <r>
    <s v="AB19-00823"/>
    <x v="43"/>
    <x v="2"/>
    <s v="M-006"/>
    <x v="5"/>
    <s v="K011"/>
    <x v="33"/>
    <x v="5"/>
    <n v="25"/>
    <n v="3790"/>
    <n v="94750"/>
  </r>
  <r>
    <s v="AB19-00824"/>
    <x v="43"/>
    <x v="2"/>
    <s v="M-007"/>
    <x v="6"/>
    <s v="K011"/>
    <x v="33"/>
    <x v="5"/>
    <n v="25"/>
    <n v="3790"/>
    <n v="94750"/>
  </r>
  <r>
    <s v="AB19-00825"/>
    <x v="43"/>
    <x v="1"/>
    <s v="M-001"/>
    <x v="1"/>
    <s v="K005"/>
    <x v="10"/>
    <x v="5"/>
    <n v="65"/>
    <n v="8990"/>
    <n v="584350"/>
  </r>
  <r>
    <s v="AB19-00826"/>
    <x v="43"/>
    <x v="1"/>
    <s v="M-002"/>
    <x v="2"/>
    <s v="K005"/>
    <x v="10"/>
    <x v="5"/>
    <n v="65"/>
    <n v="8990"/>
    <n v="584350"/>
  </r>
  <r>
    <s v="AB19-00827"/>
    <x v="43"/>
    <x v="3"/>
    <s v="M-008"/>
    <x v="7"/>
    <s v="K010"/>
    <x v="9"/>
    <x v="4"/>
    <n v="25"/>
    <n v="2980"/>
    <n v="74500"/>
  </r>
  <r>
    <s v="AB19-00828"/>
    <x v="43"/>
    <x v="4"/>
    <s v="M-009"/>
    <x v="8"/>
    <s v="K010"/>
    <x v="9"/>
    <x v="4"/>
    <n v="25"/>
    <n v="2980"/>
    <n v="74500"/>
  </r>
  <r>
    <s v="AB19-00829"/>
    <x v="43"/>
    <x v="0"/>
    <s v="M-003"/>
    <x v="0"/>
    <s v="K016"/>
    <x v="24"/>
    <x v="1"/>
    <n v="65"/>
    <n v="2600"/>
    <n v="169000"/>
  </r>
  <r>
    <s v="AB19-00830"/>
    <x v="43"/>
    <x v="0"/>
    <s v="M-004"/>
    <x v="3"/>
    <s v="K016"/>
    <x v="24"/>
    <x v="1"/>
    <n v="65"/>
    <n v="2600"/>
    <n v="169000"/>
  </r>
  <r>
    <s v="AB19-00831"/>
    <x v="43"/>
    <x v="0"/>
    <s v="M-005"/>
    <x v="4"/>
    <s v="K016"/>
    <x v="24"/>
    <x v="1"/>
    <n v="65"/>
    <n v="2600"/>
    <n v="169000"/>
  </r>
  <r>
    <s v="AB19-00832"/>
    <x v="43"/>
    <x v="2"/>
    <s v="M-006"/>
    <x v="5"/>
    <s v="K016"/>
    <x v="24"/>
    <x v="1"/>
    <n v="65"/>
    <n v="2600"/>
    <n v="169000"/>
  </r>
  <r>
    <s v="AB19-00833"/>
    <x v="43"/>
    <x v="0"/>
    <s v="M-003"/>
    <x v="0"/>
    <s v="K024"/>
    <x v="0"/>
    <x v="0"/>
    <n v="35"/>
    <n v="980"/>
    <n v="34300"/>
  </r>
  <r>
    <s v="AB19-00834"/>
    <x v="43"/>
    <x v="0"/>
    <s v="M-004"/>
    <x v="3"/>
    <s v="K024"/>
    <x v="0"/>
    <x v="0"/>
    <n v="35"/>
    <n v="980"/>
    <n v="34300"/>
  </r>
  <r>
    <s v="AB19-00835"/>
    <x v="43"/>
    <x v="5"/>
    <s v="M-010"/>
    <x v="9"/>
    <s v="K024"/>
    <x v="0"/>
    <x v="0"/>
    <n v="45"/>
    <n v="980"/>
    <n v="44100"/>
  </r>
  <r>
    <s v="AB19-00836"/>
    <x v="43"/>
    <x v="4"/>
    <s v="M-011"/>
    <x v="10"/>
    <s v="K002"/>
    <x v="30"/>
    <x v="0"/>
    <n v="45"/>
    <n v="980"/>
    <n v="44100"/>
  </r>
  <r>
    <s v="AB19-00837"/>
    <x v="43"/>
    <x v="5"/>
    <s v="M-010"/>
    <x v="9"/>
    <s v="K011"/>
    <x v="33"/>
    <x v="5"/>
    <n v="25"/>
    <n v="3790"/>
    <n v="94750"/>
  </r>
  <r>
    <s v="AB19-00838"/>
    <x v="43"/>
    <x v="4"/>
    <s v="M-011"/>
    <x v="10"/>
    <s v="K011"/>
    <x v="33"/>
    <x v="5"/>
    <n v="25"/>
    <n v="3790"/>
    <n v="94750"/>
  </r>
  <r>
    <s v="AB19-00839"/>
    <x v="43"/>
    <x v="1"/>
    <s v="M-001"/>
    <x v="1"/>
    <s v="K011"/>
    <x v="33"/>
    <x v="5"/>
    <n v="25"/>
    <n v="3790"/>
    <n v="94750"/>
  </r>
  <r>
    <s v="AB19-00840"/>
    <x v="43"/>
    <x v="1"/>
    <s v="M-002"/>
    <x v="2"/>
    <s v="K011"/>
    <x v="33"/>
    <x v="5"/>
    <n v="25"/>
    <n v="3790"/>
    <n v="94750"/>
  </r>
  <r>
    <s v="AB19-00841"/>
    <x v="43"/>
    <x v="2"/>
    <s v="M-007"/>
    <x v="6"/>
    <s v="K005"/>
    <x v="10"/>
    <x v="5"/>
    <n v="65"/>
    <n v="8990"/>
    <n v="584350"/>
  </r>
  <r>
    <s v="AB19-00842"/>
    <x v="43"/>
    <x v="3"/>
    <s v="M-008"/>
    <x v="7"/>
    <s v="K005"/>
    <x v="10"/>
    <x v="5"/>
    <n v="65"/>
    <n v="8990"/>
    <n v="584350"/>
  </r>
  <r>
    <s v="AB19-00843"/>
    <x v="43"/>
    <x v="4"/>
    <s v="M-009"/>
    <x v="8"/>
    <s v="K005"/>
    <x v="10"/>
    <x v="5"/>
    <n v="65"/>
    <n v="8990"/>
    <n v="584350"/>
  </r>
  <r>
    <s v="AB19-00844"/>
    <x v="43"/>
    <x v="5"/>
    <s v="M-010"/>
    <x v="9"/>
    <s v="K005"/>
    <x v="10"/>
    <x v="5"/>
    <n v="65"/>
    <n v="8990"/>
    <n v="584350"/>
  </r>
  <r>
    <s v="AB19-00845"/>
    <x v="43"/>
    <x v="4"/>
    <s v="M-011"/>
    <x v="10"/>
    <s v="K016"/>
    <x v="24"/>
    <x v="1"/>
    <n v="65"/>
    <n v="2600"/>
    <n v="169000"/>
  </r>
  <r>
    <s v="AB19-00846"/>
    <x v="43"/>
    <x v="1"/>
    <s v="M-001"/>
    <x v="1"/>
    <s v="K016"/>
    <x v="24"/>
    <x v="1"/>
    <n v="65"/>
    <n v="2600"/>
    <n v="169000"/>
  </r>
  <r>
    <s v="AB19-00847"/>
    <x v="43"/>
    <x v="1"/>
    <s v="M-002"/>
    <x v="2"/>
    <s v="K016"/>
    <x v="24"/>
    <x v="1"/>
    <n v="65"/>
    <n v="2600"/>
    <n v="169000"/>
  </r>
  <r>
    <s v="AB19-00848"/>
    <x v="43"/>
    <x v="0"/>
    <s v="M-003"/>
    <x v="0"/>
    <s v="K016"/>
    <x v="24"/>
    <x v="1"/>
    <n v="65"/>
    <n v="2600"/>
    <n v="169000"/>
  </r>
  <r>
    <s v="AB19-00849"/>
    <x v="43"/>
    <x v="0"/>
    <s v="M-003"/>
    <x v="0"/>
    <s v="K005"/>
    <x v="10"/>
    <x v="5"/>
    <n v="25"/>
    <n v="8990"/>
    <n v="224750"/>
  </r>
  <r>
    <s v="AB19-00850"/>
    <x v="43"/>
    <x v="0"/>
    <s v="M-004"/>
    <x v="3"/>
    <s v="K005"/>
    <x v="10"/>
    <x v="5"/>
    <n v="25"/>
    <n v="8990"/>
    <n v="224750"/>
  </r>
  <r>
    <s v="AB19-00851"/>
    <x v="43"/>
    <x v="0"/>
    <s v="M-005"/>
    <x v="4"/>
    <s v="K005"/>
    <x v="10"/>
    <x v="5"/>
    <n v="25"/>
    <n v="8990"/>
    <n v="224750"/>
  </r>
  <r>
    <s v="AB19-00852"/>
    <x v="43"/>
    <x v="2"/>
    <s v="M-006"/>
    <x v="5"/>
    <s v="K005"/>
    <x v="10"/>
    <x v="5"/>
    <n v="25"/>
    <n v="8990"/>
    <n v="224750"/>
  </r>
  <r>
    <s v="AB19-00853"/>
    <x v="43"/>
    <x v="2"/>
    <s v="M-007"/>
    <x v="6"/>
    <s v="K011"/>
    <x v="33"/>
    <x v="5"/>
    <n v="25"/>
    <n v="3790"/>
    <n v="94750"/>
  </r>
  <r>
    <s v="AB19-00854"/>
    <x v="43"/>
    <x v="3"/>
    <s v="M-008"/>
    <x v="7"/>
    <s v="K011"/>
    <x v="33"/>
    <x v="5"/>
    <n v="25"/>
    <n v="3790"/>
    <n v="94750"/>
  </r>
  <r>
    <s v="AB19-00855"/>
    <x v="43"/>
    <x v="4"/>
    <s v="M-009"/>
    <x v="8"/>
    <s v="K011"/>
    <x v="33"/>
    <x v="5"/>
    <n v="25"/>
    <n v="3790"/>
    <n v="94750"/>
  </r>
  <r>
    <s v="AB19-00856"/>
    <x v="43"/>
    <x v="5"/>
    <s v="M-010"/>
    <x v="9"/>
    <s v="K011"/>
    <x v="33"/>
    <x v="5"/>
    <n v="25"/>
    <n v="3790"/>
    <n v="94750"/>
  </r>
  <r>
    <s v="AB19-00857"/>
    <x v="43"/>
    <x v="4"/>
    <s v="M-011"/>
    <x v="10"/>
    <s v="K001"/>
    <x v="19"/>
    <x v="2"/>
    <n v="25"/>
    <n v="665"/>
    <n v="16625"/>
  </r>
  <r>
    <s v="AB19-00858"/>
    <x v="43"/>
    <x v="1"/>
    <s v="M-001"/>
    <x v="1"/>
    <s v="K025"/>
    <x v="26"/>
    <x v="3"/>
    <n v="25"/>
    <n v="8990"/>
    <n v="224750"/>
  </r>
  <r>
    <s v="AB19-00859"/>
    <x v="43"/>
    <x v="1"/>
    <s v="M-002"/>
    <x v="2"/>
    <s v="K001"/>
    <x v="19"/>
    <x v="2"/>
    <n v="25"/>
    <n v="665"/>
    <n v="16625"/>
  </r>
  <r>
    <s v="AB19-00860"/>
    <x v="43"/>
    <x v="0"/>
    <s v="M-003"/>
    <x v="0"/>
    <s v="K025"/>
    <x v="26"/>
    <x v="3"/>
    <n v="25"/>
    <n v="8990"/>
    <n v="224750"/>
  </r>
  <r>
    <s v="AB19-00861"/>
    <x v="43"/>
    <x v="0"/>
    <s v="M-004"/>
    <x v="3"/>
    <s v="K016"/>
    <x v="24"/>
    <x v="1"/>
    <n v="65"/>
    <n v="2600"/>
    <n v="169000"/>
  </r>
  <r>
    <s v="AB19-00862"/>
    <x v="43"/>
    <x v="0"/>
    <s v="M-005"/>
    <x v="4"/>
    <s v="K016"/>
    <x v="24"/>
    <x v="1"/>
    <n v="65"/>
    <n v="2600"/>
    <n v="169000"/>
  </r>
  <r>
    <s v="AB19-00863"/>
    <x v="43"/>
    <x v="2"/>
    <s v="M-006"/>
    <x v="5"/>
    <s v="K016"/>
    <x v="24"/>
    <x v="1"/>
    <n v="65"/>
    <n v="2600"/>
    <n v="169000"/>
  </r>
  <r>
    <s v="AB19-00864"/>
    <x v="43"/>
    <x v="2"/>
    <s v="M-007"/>
    <x v="6"/>
    <s v="K016"/>
    <x v="24"/>
    <x v="1"/>
    <n v="65"/>
    <n v="2600"/>
    <n v="169000"/>
  </r>
  <r>
    <s v="AB19-00865"/>
    <x v="43"/>
    <x v="0"/>
    <s v="M-004"/>
    <x v="3"/>
    <s v="K005"/>
    <x v="10"/>
    <x v="5"/>
    <n v="25"/>
    <n v="8990"/>
    <n v="224750"/>
  </r>
  <r>
    <s v="AB19-00866"/>
    <x v="43"/>
    <x v="0"/>
    <s v="M-005"/>
    <x v="4"/>
    <s v="K005"/>
    <x v="10"/>
    <x v="5"/>
    <n v="25"/>
    <n v="8990"/>
    <n v="224750"/>
  </r>
  <r>
    <s v="AB19-00867"/>
    <x v="43"/>
    <x v="2"/>
    <s v="M-006"/>
    <x v="5"/>
    <s v="K005"/>
    <x v="10"/>
    <x v="5"/>
    <n v="25"/>
    <n v="8990"/>
    <n v="224750"/>
  </r>
  <r>
    <s v="AB19-00868"/>
    <x v="43"/>
    <x v="2"/>
    <s v="M-007"/>
    <x v="6"/>
    <s v="K005"/>
    <x v="10"/>
    <x v="5"/>
    <n v="25"/>
    <n v="8990"/>
    <n v="224750"/>
  </r>
  <r>
    <s v="AB19-00869"/>
    <x v="43"/>
    <x v="3"/>
    <s v="M-008"/>
    <x v="7"/>
    <s v="K011"/>
    <x v="33"/>
    <x v="5"/>
    <n v="25"/>
    <n v="3790"/>
    <n v="94750"/>
  </r>
  <r>
    <s v="AB19-00870"/>
    <x v="43"/>
    <x v="4"/>
    <s v="M-009"/>
    <x v="8"/>
    <s v="K011"/>
    <x v="33"/>
    <x v="5"/>
    <n v="25"/>
    <n v="3790"/>
    <n v="94750"/>
  </r>
  <r>
    <s v="AB19-00871"/>
    <x v="43"/>
    <x v="5"/>
    <s v="M-010"/>
    <x v="9"/>
    <s v="K011"/>
    <x v="33"/>
    <x v="5"/>
    <n v="25"/>
    <n v="3790"/>
    <n v="94750"/>
  </r>
  <r>
    <s v="AB19-00872"/>
    <x v="43"/>
    <x v="4"/>
    <s v="M-011"/>
    <x v="10"/>
    <s v="K011"/>
    <x v="33"/>
    <x v="5"/>
    <n v="25"/>
    <n v="3790"/>
    <n v="94750"/>
  </r>
  <r>
    <s v="AB19-00873"/>
    <x v="43"/>
    <x v="1"/>
    <s v="M-001"/>
    <x v="1"/>
    <s v="K025"/>
    <x v="26"/>
    <x v="3"/>
    <n v="25"/>
    <n v="8990"/>
    <n v="224750"/>
  </r>
  <r>
    <s v="AB19-00874"/>
    <x v="43"/>
    <x v="1"/>
    <s v="M-002"/>
    <x v="2"/>
    <s v="K001"/>
    <x v="19"/>
    <x v="2"/>
    <n v="25"/>
    <n v="665"/>
    <n v="16625"/>
  </r>
  <r>
    <s v="AB19-00875"/>
    <x v="43"/>
    <x v="0"/>
    <s v="M-003"/>
    <x v="0"/>
    <s v="K025"/>
    <x v="26"/>
    <x v="3"/>
    <n v="25"/>
    <n v="8990"/>
    <n v="224750"/>
  </r>
  <r>
    <s v="AB19-00876"/>
    <x v="43"/>
    <x v="0"/>
    <s v="M-004"/>
    <x v="3"/>
    <s v="K025"/>
    <x v="26"/>
    <x v="3"/>
    <n v="25"/>
    <n v="8990"/>
    <n v="224750"/>
  </r>
  <r>
    <s v="AB19-00877"/>
    <x v="43"/>
    <x v="3"/>
    <s v="M-008"/>
    <x v="7"/>
    <s v="K016"/>
    <x v="24"/>
    <x v="1"/>
    <n v="65"/>
    <n v="2600"/>
    <n v="169000"/>
  </r>
  <r>
    <s v="AB19-00878"/>
    <x v="43"/>
    <x v="4"/>
    <s v="M-009"/>
    <x v="8"/>
    <s v="K016"/>
    <x v="24"/>
    <x v="1"/>
    <n v="65"/>
    <n v="2600"/>
    <n v="169000"/>
  </r>
  <r>
    <s v="AB19-00879"/>
    <x v="43"/>
    <x v="5"/>
    <s v="M-010"/>
    <x v="9"/>
    <s v="K016"/>
    <x v="24"/>
    <x v="1"/>
    <n v="65"/>
    <n v="2600"/>
    <n v="169000"/>
  </r>
  <r>
    <s v="AB19-00880"/>
    <x v="43"/>
    <x v="4"/>
    <s v="M-011"/>
    <x v="10"/>
    <s v="K016"/>
    <x v="24"/>
    <x v="1"/>
    <n v="65"/>
    <n v="2600"/>
    <n v="169000"/>
  </r>
  <r>
    <s v="AB19-00881"/>
    <x v="43"/>
    <x v="0"/>
    <s v="M-005"/>
    <x v="4"/>
    <s v="K005"/>
    <x v="10"/>
    <x v="5"/>
    <n v="25"/>
    <n v="8990"/>
    <n v="224750"/>
  </r>
  <r>
    <s v="AB19-00882"/>
    <x v="43"/>
    <x v="2"/>
    <s v="M-006"/>
    <x v="5"/>
    <s v="K005"/>
    <x v="10"/>
    <x v="5"/>
    <n v="25"/>
    <n v="8990"/>
    <n v="224750"/>
  </r>
  <r>
    <s v="AB19-00883"/>
    <x v="43"/>
    <x v="2"/>
    <s v="M-007"/>
    <x v="6"/>
    <s v="K005"/>
    <x v="10"/>
    <x v="5"/>
    <n v="25"/>
    <n v="8990"/>
    <n v="224750"/>
  </r>
  <r>
    <s v="AB19-00884"/>
    <x v="43"/>
    <x v="3"/>
    <s v="M-008"/>
    <x v="7"/>
    <s v="K005"/>
    <x v="10"/>
    <x v="5"/>
    <n v="25"/>
    <n v="8990"/>
    <n v="224750"/>
  </r>
  <r>
    <s v="AB19-00885"/>
    <x v="43"/>
    <x v="4"/>
    <s v="M-009"/>
    <x v="8"/>
    <s v="K011"/>
    <x v="33"/>
    <x v="5"/>
    <n v="25"/>
    <n v="3790"/>
    <n v="94750"/>
  </r>
  <r>
    <s v="AB19-00886"/>
    <x v="43"/>
    <x v="5"/>
    <s v="M-010"/>
    <x v="9"/>
    <s v="K011"/>
    <x v="33"/>
    <x v="5"/>
    <n v="25"/>
    <n v="3790"/>
    <n v="94750"/>
  </r>
  <r>
    <s v="AB19-00887"/>
    <x v="43"/>
    <x v="4"/>
    <s v="M-011"/>
    <x v="10"/>
    <s v="K011"/>
    <x v="33"/>
    <x v="5"/>
    <n v="25"/>
    <n v="3790"/>
    <n v="94750"/>
  </r>
  <r>
    <s v="AB19-00888"/>
    <x v="43"/>
    <x v="1"/>
    <s v="M-001"/>
    <x v="1"/>
    <s v="K011"/>
    <x v="33"/>
    <x v="5"/>
    <n v="25"/>
    <n v="3790"/>
    <n v="94750"/>
  </r>
  <r>
    <s v="AB19-00889"/>
    <x v="43"/>
    <x v="1"/>
    <s v="M-002"/>
    <x v="2"/>
    <s v="K001"/>
    <x v="19"/>
    <x v="2"/>
    <n v="25"/>
    <n v="665"/>
    <n v="16625"/>
  </r>
  <r>
    <s v="AB19-00890"/>
    <x v="43"/>
    <x v="0"/>
    <s v="M-003"/>
    <x v="0"/>
    <s v="K025"/>
    <x v="26"/>
    <x v="3"/>
    <n v="25"/>
    <n v="8990"/>
    <n v="224750"/>
  </r>
  <r>
    <s v="AB19-00891"/>
    <x v="43"/>
    <x v="0"/>
    <s v="M-004"/>
    <x v="3"/>
    <s v="K025"/>
    <x v="26"/>
    <x v="3"/>
    <n v="25"/>
    <n v="8990"/>
    <n v="224750"/>
  </r>
  <r>
    <s v="AB19-00892"/>
    <x v="43"/>
    <x v="0"/>
    <s v="M-005"/>
    <x v="4"/>
    <s v="K025"/>
    <x v="26"/>
    <x v="3"/>
    <n v="25"/>
    <n v="8990"/>
    <n v="224750"/>
  </r>
  <r>
    <s v="AB19-00893"/>
    <x v="43"/>
    <x v="1"/>
    <s v="M-001"/>
    <x v="1"/>
    <s v="K016"/>
    <x v="24"/>
    <x v="1"/>
    <n v="65"/>
    <n v="2600"/>
    <n v="169000"/>
  </r>
  <r>
    <s v="AB19-00894"/>
    <x v="43"/>
    <x v="1"/>
    <s v="M-002"/>
    <x v="2"/>
    <s v="K016"/>
    <x v="24"/>
    <x v="1"/>
    <n v="65"/>
    <n v="2600"/>
    <n v="169000"/>
  </r>
  <r>
    <s v="AB19-00895"/>
    <x v="43"/>
    <x v="0"/>
    <s v="M-003"/>
    <x v="0"/>
    <s v="K016"/>
    <x v="24"/>
    <x v="1"/>
    <n v="65"/>
    <n v="2600"/>
    <n v="169000"/>
  </r>
  <r>
    <s v="AB19-00896"/>
    <x v="43"/>
    <x v="0"/>
    <s v="M-004"/>
    <x v="3"/>
    <s v="K016"/>
    <x v="24"/>
    <x v="1"/>
    <n v="65"/>
    <n v="2600"/>
    <n v="169000"/>
  </r>
  <r>
    <s v="AB19-00897"/>
    <x v="43"/>
    <x v="4"/>
    <s v="M-011"/>
    <x v="10"/>
    <s v="K001"/>
    <x v="19"/>
    <x v="2"/>
    <n v="25"/>
    <n v="665"/>
    <n v="16625"/>
  </r>
  <r>
    <s v="AB19-00898"/>
    <x v="43"/>
    <x v="1"/>
    <s v="M-001"/>
    <x v="1"/>
    <s v="K025"/>
    <x v="26"/>
    <x v="3"/>
    <n v="25"/>
    <n v="8990"/>
    <n v="224750"/>
  </r>
  <r>
    <s v="AB19-00899"/>
    <x v="43"/>
    <x v="1"/>
    <s v="M-002"/>
    <x v="2"/>
    <s v="K005"/>
    <x v="10"/>
    <x v="5"/>
    <n v="25"/>
    <n v="8990"/>
    <n v="224750"/>
  </r>
  <r>
    <s v="AB19-00900"/>
    <x v="43"/>
    <x v="0"/>
    <s v="M-004"/>
    <x v="3"/>
    <s v="K005"/>
    <x v="10"/>
    <x v="5"/>
    <n v="25"/>
    <n v="8990"/>
    <n v="224750"/>
  </r>
  <r>
    <s v="AB19-00901"/>
    <x v="43"/>
    <x v="4"/>
    <s v="M-009"/>
    <x v="8"/>
    <s v="K005"/>
    <x v="10"/>
    <x v="5"/>
    <n v="25"/>
    <n v="8990"/>
    <n v="224750"/>
  </r>
  <r>
    <s v="AB19-00902"/>
    <x v="43"/>
    <x v="5"/>
    <s v="M-010"/>
    <x v="9"/>
    <s v="K005"/>
    <x v="10"/>
    <x v="5"/>
    <n v="25"/>
    <n v="8990"/>
    <n v="224750"/>
  </r>
  <r>
    <s v="AB19-00903"/>
    <x v="43"/>
    <x v="4"/>
    <s v="M-011"/>
    <x v="10"/>
    <s v="K001"/>
    <x v="19"/>
    <x v="2"/>
    <n v="25"/>
    <n v="665"/>
    <n v="16625"/>
  </r>
  <r>
    <s v="AB19-00904"/>
    <x v="43"/>
    <x v="1"/>
    <s v="M-002"/>
    <x v="2"/>
    <s v="K001"/>
    <x v="19"/>
    <x v="2"/>
    <n v="25"/>
    <n v="665"/>
    <n v="16625"/>
  </r>
  <r>
    <s v="AB19-00905"/>
    <x v="43"/>
    <x v="2"/>
    <s v="M-007"/>
    <x v="6"/>
    <s v="K025"/>
    <x v="26"/>
    <x v="3"/>
    <n v="25"/>
    <n v="8990"/>
    <n v="224750"/>
  </r>
  <r>
    <s v="AB19-00906"/>
    <x v="43"/>
    <x v="3"/>
    <s v="M-008"/>
    <x v="7"/>
    <s v="K025"/>
    <x v="26"/>
    <x v="3"/>
    <n v="25"/>
    <n v="8990"/>
    <n v="224750"/>
  </r>
  <r>
    <s v="AB19-00907"/>
    <x v="44"/>
    <x v="2"/>
    <s v="M-007"/>
    <x v="6"/>
    <s v="K001"/>
    <x v="19"/>
    <x v="2"/>
    <n v="25"/>
    <n v="665"/>
    <n v="16625"/>
  </r>
  <r>
    <s v="AB19-00908"/>
    <x v="44"/>
    <x v="3"/>
    <s v="M-008"/>
    <x v="7"/>
    <s v="K016"/>
    <x v="24"/>
    <x v="1"/>
    <n v="25"/>
    <n v="2600"/>
    <n v="65000"/>
  </r>
  <r>
    <s v="AB19-00909"/>
    <x v="44"/>
    <x v="4"/>
    <s v="M-009"/>
    <x v="8"/>
    <s v="K036"/>
    <x v="7"/>
    <x v="2"/>
    <n v="25"/>
    <n v="990"/>
    <n v="24750"/>
  </r>
  <r>
    <s v="AB19-00910"/>
    <x v="44"/>
    <x v="5"/>
    <s v="M-010"/>
    <x v="9"/>
    <s v="K020"/>
    <x v="27"/>
    <x v="4"/>
    <n v="25"/>
    <n v="2680"/>
    <n v="67000"/>
  </r>
  <r>
    <s v="AB19-00911"/>
    <x v="44"/>
    <x v="4"/>
    <s v="M-009"/>
    <x v="8"/>
    <s v="K014"/>
    <x v="22"/>
    <x v="1"/>
    <n v="35"/>
    <n v="980"/>
    <n v="34300"/>
  </r>
  <r>
    <s v="AB19-00912"/>
    <x v="44"/>
    <x v="5"/>
    <s v="M-010"/>
    <x v="9"/>
    <s v="K014"/>
    <x v="22"/>
    <x v="1"/>
    <n v="35"/>
    <n v="980"/>
    <n v="34300"/>
  </r>
  <r>
    <s v="AB19-00913"/>
    <x v="44"/>
    <x v="4"/>
    <s v="M-011"/>
    <x v="10"/>
    <s v="K012"/>
    <x v="1"/>
    <x v="1"/>
    <n v="35"/>
    <n v="1200"/>
    <n v="42000"/>
  </r>
  <r>
    <s v="AB19-00914"/>
    <x v="44"/>
    <x v="1"/>
    <s v="M-001"/>
    <x v="1"/>
    <s v="K009"/>
    <x v="8"/>
    <x v="1"/>
    <n v="35"/>
    <n v="5990"/>
    <n v="209650"/>
  </r>
  <r>
    <s v="AB19-00915"/>
    <x v="44"/>
    <x v="0"/>
    <s v="M-005"/>
    <x v="4"/>
    <s v="K007"/>
    <x v="31"/>
    <x v="5"/>
    <n v="45"/>
    <n v="3880"/>
    <n v="174600"/>
  </r>
  <r>
    <s v="AB19-00916"/>
    <x v="44"/>
    <x v="2"/>
    <s v="M-006"/>
    <x v="5"/>
    <s v="K007"/>
    <x v="31"/>
    <x v="5"/>
    <n v="45"/>
    <n v="3880"/>
    <n v="174600"/>
  </r>
  <r>
    <s v="AB19-00917"/>
    <x v="44"/>
    <x v="2"/>
    <s v="M-007"/>
    <x v="6"/>
    <s v="K022"/>
    <x v="32"/>
    <x v="4"/>
    <n v="45"/>
    <n v="1688"/>
    <n v="75960"/>
  </r>
  <r>
    <s v="AB19-00918"/>
    <x v="44"/>
    <x v="3"/>
    <s v="M-008"/>
    <x v="7"/>
    <s v="K022"/>
    <x v="32"/>
    <x v="4"/>
    <n v="45"/>
    <n v="1688"/>
    <n v="75960"/>
  </r>
  <r>
    <s v="AB19-00919"/>
    <x v="44"/>
    <x v="0"/>
    <s v="M-003"/>
    <x v="0"/>
    <s v="K003"/>
    <x v="25"/>
    <x v="5"/>
    <n v="25"/>
    <n v="69210"/>
    <n v="1730250"/>
  </r>
  <r>
    <s v="AB19-00920"/>
    <x v="44"/>
    <x v="0"/>
    <s v="M-005"/>
    <x v="4"/>
    <s v="K001"/>
    <x v="19"/>
    <x v="2"/>
    <n v="25"/>
    <n v="665"/>
    <n v="16625"/>
  </r>
  <r>
    <s v="AB19-00921"/>
    <x v="44"/>
    <x v="1"/>
    <s v="M-001"/>
    <x v="1"/>
    <s v="K016"/>
    <x v="24"/>
    <x v="1"/>
    <n v="25"/>
    <n v="2600"/>
    <n v="65000"/>
  </r>
  <r>
    <s v="AB19-00922"/>
    <x v="44"/>
    <x v="1"/>
    <s v="M-002"/>
    <x v="2"/>
    <s v="K036"/>
    <x v="7"/>
    <x v="2"/>
    <n v="25"/>
    <n v="990"/>
    <n v="24750"/>
  </r>
  <r>
    <s v="AB19-00923"/>
    <x v="44"/>
    <x v="0"/>
    <s v="M-003"/>
    <x v="0"/>
    <s v="K020"/>
    <x v="27"/>
    <x v="4"/>
    <n v="25"/>
    <n v="2680"/>
    <n v="67000"/>
  </r>
  <r>
    <s v="AB19-00924"/>
    <x v="44"/>
    <x v="1"/>
    <s v="M-002"/>
    <x v="2"/>
    <s v="K014"/>
    <x v="22"/>
    <x v="1"/>
    <n v="35"/>
    <n v="980"/>
    <n v="34300"/>
  </r>
  <r>
    <s v="AB19-00925"/>
    <x v="44"/>
    <x v="0"/>
    <s v="M-003"/>
    <x v="0"/>
    <s v="K014"/>
    <x v="22"/>
    <x v="1"/>
    <n v="35"/>
    <n v="980"/>
    <n v="34300"/>
  </r>
  <r>
    <s v="AB19-00926"/>
    <x v="44"/>
    <x v="0"/>
    <s v="M-004"/>
    <x v="3"/>
    <s v="K012"/>
    <x v="1"/>
    <x v="1"/>
    <n v="35"/>
    <n v="1200"/>
    <n v="42000"/>
  </r>
  <r>
    <s v="AB19-00927"/>
    <x v="44"/>
    <x v="0"/>
    <s v="M-005"/>
    <x v="4"/>
    <s v="K009"/>
    <x v="8"/>
    <x v="1"/>
    <n v="35"/>
    <n v="5990"/>
    <n v="209650"/>
  </r>
  <r>
    <s v="AB19-00928"/>
    <x v="44"/>
    <x v="4"/>
    <s v="M-009"/>
    <x v="8"/>
    <s v="K007"/>
    <x v="31"/>
    <x v="5"/>
    <n v="45"/>
    <n v="3880"/>
    <n v="174600"/>
  </r>
  <r>
    <s v="AB19-00929"/>
    <x v="44"/>
    <x v="5"/>
    <s v="M-010"/>
    <x v="9"/>
    <s v="K007"/>
    <x v="31"/>
    <x v="5"/>
    <n v="45"/>
    <n v="3880"/>
    <n v="174600"/>
  </r>
  <r>
    <s v="AB19-00930"/>
    <x v="44"/>
    <x v="4"/>
    <s v="M-011"/>
    <x v="10"/>
    <s v="K022"/>
    <x v="32"/>
    <x v="4"/>
    <n v="45"/>
    <n v="1688"/>
    <n v="75960"/>
  </r>
  <r>
    <s v="AB19-00931"/>
    <x v="44"/>
    <x v="1"/>
    <s v="M-001"/>
    <x v="1"/>
    <s v="K022"/>
    <x v="32"/>
    <x v="4"/>
    <n v="45"/>
    <n v="1688"/>
    <n v="75960"/>
  </r>
  <r>
    <s v="AB19-00932"/>
    <x v="44"/>
    <x v="1"/>
    <s v="M-001"/>
    <x v="1"/>
    <s v="K003"/>
    <x v="25"/>
    <x v="5"/>
    <n v="25"/>
    <n v="69210"/>
    <n v="1730250"/>
  </r>
  <r>
    <s v="AB19-00933"/>
    <x v="44"/>
    <x v="0"/>
    <s v="M-003"/>
    <x v="0"/>
    <s v="K001"/>
    <x v="19"/>
    <x v="2"/>
    <n v="25"/>
    <n v="665"/>
    <n v="16625"/>
  </r>
  <r>
    <s v="AB19-00934"/>
    <x v="44"/>
    <x v="0"/>
    <s v="M-004"/>
    <x v="3"/>
    <s v="K016"/>
    <x v="24"/>
    <x v="1"/>
    <n v="25"/>
    <n v="2600"/>
    <n v="65000"/>
  </r>
  <r>
    <s v="AB19-00935"/>
    <x v="44"/>
    <x v="0"/>
    <s v="M-005"/>
    <x v="4"/>
    <s v="K036"/>
    <x v="7"/>
    <x v="2"/>
    <n v="25"/>
    <n v="990"/>
    <n v="24750"/>
  </r>
  <r>
    <s v="AB19-00936"/>
    <x v="44"/>
    <x v="2"/>
    <s v="M-006"/>
    <x v="5"/>
    <s v="K020"/>
    <x v="27"/>
    <x v="4"/>
    <n v="25"/>
    <n v="2680"/>
    <n v="67000"/>
  </r>
  <r>
    <s v="AB19-00937"/>
    <x v="44"/>
    <x v="2"/>
    <s v="M-006"/>
    <x v="5"/>
    <s v="K014"/>
    <x v="22"/>
    <x v="1"/>
    <n v="35"/>
    <n v="980"/>
    <n v="34300"/>
  </r>
  <r>
    <s v="AB19-00938"/>
    <x v="44"/>
    <x v="2"/>
    <s v="M-007"/>
    <x v="6"/>
    <s v="K014"/>
    <x v="22"/>
    <x v="1"/>
    <n v="35"/>
    <n v="980"/>
    <n v="34300"/>
  </r>
  <r>
    <s v="AB19-00939"/>
    <x v="44"/>
    <x v="3"/>
    <s v="M-008"/>
    <x v="7"/>
    <s v="K012"/>
    <x v="1"/>
    <x v="1"/>
    <n v="35"/>
    <n v="1200"/>
    <n v="42000"/>
  </r>
  <r>
    <s v="AB19-00940"/>
    <x v="44"/>
    <x v="4"/>
    <s v="M-009"/>
    <x v="8"/>
    <s v="K009"/>
    <x v="8"/>
    <x v="1"/>
    <n v="35"/>
    <n v="5990"/>
    <n v="209650"/>
  </r>
  <r>
    <s v="AB19-00941"/>
    <x v="44"/>
    <x v="1"/>
    <s v="M-002"/>
    <x v="2"/>
    <s v="K007"/>
    <x v="31"/>
    <x v="5"/>
    <n v="45"/>
    <n v="3880"/>
    <n v="174600"/>
  </r>
  <r>
    <s v="AB19-00942"/>
    <x v="44"/>
    <x v="5"/>
    <s v="M-010"/>
    <x v="9"/>
    <s v="K014"/>
    <x v="22"/>
    <x v="1"/>
    <n v="35"/>
    <n v="980"/>
    <n v="34300"/>
  </r>
  <r>
    <s v="AB19-00943"/>
    <x v="44"/>
    <x v="4"/>
    <s v="M-011"/>
    <x v="10"/>
    <s v="K014"/>
    <x v="22"/>
    <x v="1"/>
    <n v="35"/>
    <n v="980"/>
    <n v="34300"/>
  </r>
  <r>
    <s v="AB19-00944"/>
    <x v="44"/>
    <x v="1"/>
    <s v="M-001"/>
    <x v="1"/>
    <s v="K012"/>
    <x v="1"/>
    <x v="1"/>
    <n v="35"/>
    <n v="1200"/>
    <n v="42000"/>
  </r>
  <r>
    <s v="AB19-00945"/>
    <x v="44"/>
    <x v="1"/>
    <s v="M-002"/>
    <x v="2"/>
    <s v="K009"/>
    <x v="8"/>
    <x v="1"/>
    <n v="35"/>
    <n v="5990"/>
    <n v="209650"/>
  </r>
  <r>
    <s v="AB19-00946"/>
    <x v="44"/>
    <x v="0"/>
    <s v="M-003"/>
    <x v="0"/>
    <s v="K015"/>
    <x v="28"/>
    <x v="2"/>
    <n v="35"/>
    <n v="10900"/>
    <n v="381500"/>
  </r>
  <r>
    <s v="AB19-00947"/>
    <x v="44"/>
    <x v="0"/>
    <s v="M-004"/>
    <x v="3"/>
    <s v="K015"/>
    <x v="28"/>
    <x v="2"/>
    <n v="35"/>
    <n v="10900"/>
    <n v="381500"/>
  </r>
  <r>
    <s v="AB19-00948"/>
    <x v="44"/>
    <x v="2"/>
    <s v="M-006"/>
    <x v="5"/>
    <s v="K007"/>
    <x v="31"/>
    <x v="5"/>
    <n v="45"/>
    <n v="3880"/>
    <n v="174600"/>
  </r>
  <r>
    <s v="AB19-00949"/>
    <x v="44"/>
    <x v="2"/>
    <s v="M-007"/>
    <x v="6"/>
    <s v="K007"/>
    <x v="31"/>
    <x v="5"/>
    <n v="45"/>
    <n v="3880"/>
    <n v="174600"/>
  </r>
  <r>
    <s v="AB19-00950"/>
    <x v="44"/>
    <x v="3"/>
    <s v="M-008"/>
    <x v="7"/>
    <s v="K022"/>
    <x v="32"/>
    <x v="4"/>
    <n v="45"/>
    <n v="1688"/>
    <n v="75960"/>
  </r>
  <r>
    <s v="AB19-00951"/>
    <x v="44"/>
    <x v="4"/>
    <s v="M-009"/>
    <x v="8"/>
    <s v="K022"/>
    <x v="32"/>
    <x v="4"/>
    <n v="45"/>
    <n v="1688"/>
    <n v="75960"/>
  </r>
  <r>
    <s v="AB19-00952"/>
    <x v="44"/>
    <x v="4"/>
    <s v="M-009"/>
    <x v="8"/>
    <s v="K041"/>
    <x v="11"/>
    <x v="3"/>
    <n v="25"/>
    <n v="999"/>
    <n v="24975"/>
  </r>
  <r>
    <s v="AB19-00953"/>
    <x v="44"/>
    <x v="5"/>
    <s v="M-010"/>
    <x v="9"/>
    <s v="K002"/>
    <x v="30"/>
    <x v="0"/>
    <n v="25"/>
    <n v="980"/>
    <n v="24500"/>
  </r>
  <r>
    <s v="AB19-00954"/>
    <x v="44"/>
    <x v="2"/>
    <s v="M-007"/>
    <x v="6"/>
    <s v="K015"/>
    <x v="28"/>
    <x v="2"/>
    <n v="35"/>
    <n v="10900"/>
    <n v="381500"/>
  </r>
  <r>
    <s v="AB19-00955"/>
    <x v="44"/>
    <x v="3"/>
    <s v="M-008"/>
    <x v="7"/>
    <s v="K015"/>
    <x v="28"/>
    <x v="2"/>
    <n v="35"/>
    <n v="10900"/>
    <n v="381500"/>
  </r>
  <r>
    <s v="AB19-00956"/>
    <x v="44"/>
    <x v="3"/>
    <s v="M-008"/>
    <x v="7"/>
    <s v="K041"/>
    <x v="11"/>
    <x v="3"/>
    <n v="25"/>
    <n v="999"/>
    <n v="24975"/>
  </r>
  <r>
    <s v="AB19-00957"/>
    <x v="44"/>
    <x v="4"/>
    <s v="M-009"/>
    <x v="8"/>
    <s v="K002"/>
    <x v="30"/>
    <x v="0"/>
    <n v="25"/>
    <n v="980"/>
    <n v="24500"/>
  </r>
  <r>
    <s v="AB19-00958"/>
    <x v="44"/>
    <x v="1"/>
    <s v="M-002"/>
    <x v="2"/>
    <s v="K015"/>
    <x v="28"/>
    <x v="2"/>
    <n v="35"/>
    <n v="10900"/>
    <n v="381500"/>
  </r>
  <r>
    <s v="AB19-00959"/>
    <x v="44"/>
    <x v="0"/>
    <s v="M-003"/>
    <x v="0"/>
    <s v="K015"/>
    <x v="28"/>
    <x v="2"/>
    <n v="35"/>
    <n v="10900"/>
    <n v="381500"/>
  </r>
  <r>
    <s v="AB19-00960"/>
    <x v="44"/>
    <x v="2"/>
    <s v="M-007"/>
    <x v="6"/>
    <s v="K041"/>
    <x v="11"/>
    <x v="3"/>
    <n v="25"/>
    <n v="999"/>
    <n v="24975"/>
  </r>
  <r>
    <s v="AB19-00961"/>
    <x v="44"/>
    <x v="3"/>
    <s v="M-008"/>
    <x v="7"/>
    <s v="K002"/>
    <x v="30"/>
    <x v="0"/>
    <n v="25"/>
    <n v="980"/>
    <n v="24500"/>
  </r>
  <r>
    <s v="AB19-00962"/>
    <x v="44"/>
    <x v="3"/>
    <s v="M-008"/>
    <x v="7"/>
    <s v="K015"/>
    <x v="28"/>
    <x v="2"/>
    <n v="35"/>
    <n v="10900"/>
    <n v="381500"/>
  </r>
  <r>
    <s v="AB19-00963"/>
    <x v="44"/>
    <x v="4"/>
    <s v="M-009"/>
    <x v="8"/>
    <s v="K015"/>
    <x v="28"/>
    <x v="2"/>
    <n v="35"/>
    <n v="10900"/>
    <n v="381500"/>
  </r>
  <r>
    <s v="AB19-00964"/>
    <x v="44"/>
    <x v="1"/>
    <s v="M-001"/>
    <x v="1"/>
    <s v="K041"/>
    <x v="11"/>
    <x v="3"/>
    <n v="25"/>
    <n v="999"/>
    <n v="24975"/>
  </r>
  <r>
    <s v="AB19-00965"/>
    <x v="44"/>
    <x v="1"/>
    <s v="M-002"/>
    <x v="2"/>
    <s v="K002"/>
    <x v="30"/>
    <x v="0"/>
    <n v="25"/>
    <n v="980"/>
    <n v="24500"/>
  </r>
  <r>
    <s v="AB19-00966"/>
    <x v="44"/>
    <x v="1"/>
    <s v="M-002"/>
    <x v="2"/>
    <s v="K015"/>
    <x v="28"/>
    <x v="2"/>
    <n v="35"/>
    <n v="10900"/>
    <n v="381500"/>
  </r>
  <r>
    <s v="AB19-00967"/>
    <x v="44"/>
    <x v="0"/>
    <s v="M-003"/>
    <x v="0"/>
    <s v="K015"/>
    <x v="28"/>
    <x v="2"/>
    <n v="35"/>
    <n v="10900"/>
    <n v="381500"/>
  </r>
  <r>
    <s v="AB19-00968"/>
    <x v="45"/>
    <x v="0"/>
    <s v="M-005"/>
    <x v="4"/>
    <s v="K033"/>
    <x v="3"/>
    <x v="3"/>
    <n v="25"/>
    <n v="4280"/>
    <n v="107000"/>
  </r>
  <r>
    <s v="AB19-00969"/>
    <x v="45"/>
    <x v="2"/>
    <s v="M-006"/>
    <x v="5"/>
    <s v="K003"/>
    <x v="25"/>
    <x v="5"/>
    <n v="25"/>
    <n v="69210"/>
    <n v="1730250"/>
  </r>
  <r>
    <s v="AB19-00970"/>
    <x v="45"/>
    <x v="2"/>
    <s v="M-007"/>
    <x v="6"/>
    <s v="K016"/>
    <x v="24"/>
    <x v="1"/>
    <n v="25"/>
    <n v="2600"/>
    <n v="65000"/>
  </r>
  <r>
    <s v="AB19-00971"/>
    <x v="45"/>
    <x v="3"/>
    <s v="M-008"/>
    <x v="7"/>
    <s v="K004"/>
    <x v="23"/>
    <x v="1"/>
    <n v="25"/>
    <n v="5990"/>
    <n v="149750"/>
  </r>
  <r>
    <s v="AB19-00972"/>
    <x v="45"/>
    <x v="4"/>
    <s v="M-009"/>
    <x v="8"/>
    <s v="K009"/>
    <x v="8"/>
    <x v="1"/>
    <n v="35"/>
    <n v="5990"/>
    <n v="209650"/>
  </r>
  <r>
    <s v="AB19-00973"/>
    <x v="45"/>
    <x v="5"/>
    <s v="M-010"/>
    <x v="9"/>
    <s v="K009"/>
    <x v="8"/>
    <x v="1"/>
    <n v="35"/>
    <n v="5990"/>
    <n v="209650"/>
  </r>
  <r>
    <s v="AB19-00974"/>
    <x v="45"/>
    <x v="0"/>
    <s v="M-004"/>
    <x v="3"/>
    <s v="K033"/>
    <x v="3"/>
    <x v="3"/>
    <n v="25"/>
    <n v="4280"/>
    <n v="107000"/>
  </r>
  <r>
    <s v="AB19-00975"/>
    <x v="45"/>
    <x v="0"/>
    <s v="M-005"/>
    <x v="4"/>
    <s v="K003"/>
    <x v="25"/>
    <x v="5"/>
    <n v="25"/>
    <n v="69210"/>
    <n v="1730250"/>
  </r>
  <r>
    <s v="AB19-00976"/>
    <x v="45"/>
    <x v="2"/>
    <s v="M-006"/>
    <x v="5"/>
    <s v="K016"/>
    <x v="24"/>
    <x v="1"/>
    <n v="25"/>
    <n v="2600"/>
    <n v="65000"/>
  </r>
  <r>
    <s v="AB19-00977"/>
    <x v="45"/>
    <x v="2"/>
    <s v="M-007"/>
    <x v="6"/>
    <s v="K004"/>
    <x v="23"/>
    <x v="1"/>
    <n v="25"/>
    <n v="5990"/>
    <n v="149750"/>
  </r>
  <r>
    <s v="AB19-00978"/>
    <x v="45"/>
    <x v="4"/>
    <s v="M-011"/>
    <x v="10"/>
    <s v="K009"/>
    <x v="8"/>
    <x v="1"/>
    <n v="35"/>
    <n v="5990"/>
    <n v="209650"/>
  </r>
  <r>
    <s v="AB19-00979"/>
    <x v="45"/>
    <x v="1"/>
    <s v="M-001"/>
    <x v="1"/>
    <s v="K009"/>
    <x v="8"/>
    <x v="1"/>
    <n v="35"/>
    <n v="5990"/>
    <n v="209650"/>
  </r>
  <r>
    <s v="AB19-00980"/>
    <x v="45"/>
    <x v="5"/>
    <s v="M-010"/>
    <x v="9"/>
    <s v="K033"/>
    <x v="3"/>
    <x v="3"/>
    <n v="25"/>
    <n v="4280"/>
    <n v="107000"/>
  </r>
  <r>
    <s v="AB19-00981"/>
    <x v="45"/>
    <x v="4"/>
    <s v="M-011"/>
    <x v="10"/>
    <s v="K003"/>
    <x v="25"/>
    <x v="5"/>
    <n v="25"/>
    <n v="69210"/>
    <n v="1730250"/>
  </r>
  <r>
    <s v="AB19-00982"/>
    <x v="45"/>
    <x v="1"/>
    <s v="M-001"/>
    <x v="1"/>
    <s v="K016"/>
    <x v="24"/>
    <x v="1"/>
    <n v="25"/>
    <n v="2600"/>
    <n v="65000"/>
  </r>
  <r>
    <s v="AB19-00983"/>
    <x v="45"/>
    <x v="1"/>
    <s v="M-002"/>
    <x v="2"/>
    <s v="K004"/>
    <x v="23"/>
    <x v="1"/>
    <n v="25"/>
    <n v="5990"/>
    <n v="149750"/>
  </r>
  <r>
    <s v="AB19-00984"/>
    <x v="45"/>
    <x v="0"/>
    <s v="M-004"/>
    <x v="3"/>
    <s v="K009"/>
    <x v="8"/>
    <x v="1"/>
    <n v="35"/>
    <n v="5990"/>
    <n v="209650"/>
  </r>
  <r>
    <s v="AB19-00985"/>
    <x v="45"/>
    <x v="0"/>
    <s v="M-005"/>
    <x v="4"/>
    <s v="K009"/>
    <x v="8"/>
    <x v="1"/>
    <n v="35"/>
    <n v="5990"/>
    <n v="209650"/>
  </r>
  <r>
    <s v="AB19-00986"/>
    <x v="45"/>
    <x v="0"/>
    <s v="M-003"/>
    <x v="0"/>
    <s v="K033"/>
    <x v="3"/>
    <x v="3"/>
    <n v="25"/>
    <n v="4280"/>
    <n v="107000"/>
  </r>
  <r>
    <s v="AB19-00987"/>
    <x v="45"/>
    <x v="0"/>
    <s v="M-004"/>
    <x v="3"/>
    <s v="K003"/>
    <x v="25"/>
    <x v="5"/>
    <n v="25"/>
    <n v="69210"/>
    <n v="1730250"/>
  </r>
  <r>
    <s v="AB19-00988"/>
    <x v="45"/>
    <x v="0"/>
    <s v="M-005"/>
    <x v="4"/>
    <s v="K016"/>
    <x v="24"/>
    <x v="1"/>
    <n v="25"/>
    <n v="2600"/>
    <n v="65000"/>
  </r>
  <r>
    <s v="AB19-00989"/>
    <x v="45"/>
    <x v="2"/>
    <s v="M-006"/>
    <x v="5"/>
    <s v="K004"/>
    <x v="23"/>
    <x v="1"/>
    <n v="25"/>
    <n v="5990"/>
    <n v="149750"/>
  </r>
  <r>
    <s v="AB19-00990"/>
    <x v="45"/>
    <x v="2"/>
    <s v="M-006"/>
    <x v="5"/>
    <s v="K009"/>
    <x v="8"/>
    <x v="1"/>
    <n v="35"/>
    <n v="5990"/>
    <n v="209650"/>
  </r>
  <r>
    <s v="AB19-00991"/>
    <x v="45"/>
    <x v="2"/>
    <s v="M-007"/>
    <x v="6"/>
    <s v="K009"/>
    <x v="8"/>
    <x v="1"/>
    <n v="35"/>
    <n v="5990"/>
    <n v="209650"/>
  </r>
  <r>
    <s v="AB19-00992"/>
    <x v="45"/>
    <x v="0"/>
    <s v="M-004"/>
    <x v="3"/>
    <s v="K010"/>
    <x v="9"/>
    <x v="4"/>
    <n v="25"/>
    <n v="2980"/>
    <n v="74500"/>
  </r>
  <r>
    <s v="AB19-00993"/>
    <x v="45"/>
    <x v="0"/>
    <s v="M-005"/>
    <x v="4"/>
    <s v="K010"/>
    <x v="9"/>
    <x v="4"/>
    <n v="25"/>
    <n v="2980"/>
    <n v="74500"/>
  </r>
  <r>
    <s v="AB19-00994"/>
    <x v="45"/>
    <x v="2"/>
    <s v="M-006"/>
    <x v="5"/>
    <s v="K010"/>
    <x v="9"/>
    <x v="4"/>
    <n v="25"/>
    <n v="2980"/>
    <n v="74500"/>
  </r>
  <r>
    <s v="AB19-00995"/>
    <x v="45"/>
    <x v="2"/>
    <s v="M-007"/>
    <x v="6"/>
    <s v="K010"/>
    <x v="9"/>
    <x v="4"/>
    <n v="25"/>
    <n v="2980"/>
    <n v="74500"/>
  </r>
  <r>
    <s v="AB19-00996"/>
    <x v="46"/>
    <x v="4"/>
    <s v="M-009"/>
    <x v="8"/>
    <s v="K001"/>
    <x v="19"/>
    <x v="2"/>
    <n v="25"/>
    <n v="665"/>
    <n v="16625"/>
  </r>
  <r>
    <s v="AB19-00997"/>
    <x v="46"/>
    <x v="5"/>
    <s v="M-010"/>
    <x v="9"/>
    <s v="K003"/>
    <x v="25"/>
    <x v="5"/>
    <n v="25"/>
    <n v="69210"/>
    <n v="1730250"/>
  </r>
  <r>
    <s v="AB19-00998"/>
    <x v="46"/>
    <x v="4"/>
    <s v="M-011"/>
    <x v="10"/>
    <s v="K016"/>
    <x v="24"/>
    <x v="1"/>
    <n v="25"/>
    <n v="2600"/>
    <n v="65000"/>
  </r>
  <r>
    <s v="AB19-00999"/>
    <x v="46"/>
    <x v="5"/>
    <s v="M-010"/>
    <x v="9"/>
    <s v="K009"/>
    <x v="8"/>
    <x v="1"/>
    <n v="35"/>
    <n v="5990"/>
    <n v="209650"/>
  </r>
  <r>
    <s v="AB19-01000"/>
    <x v="46"/>
    <x v="4"/>
    <s v="M-011"/>
    <x v="10"/>
    <s v="K012"/>
    <x v="1"/>
    <x v="1"/>
    <n v="35"/>
    <n v="1200"/>
    <n v="42000"/>
  </r>
  <r>
    <s v="AB19-01001"/>
    <x v="46"/>
    <x v="1"/>
    <s v="M-001"/>
    <x v="1"/>
    <s v="K014"/>
    <x v="22"/>
    <x v="1"/>
    <n v="35"/>
    <n v="980"/>
    <n v="34300"/>
  </r>
  <r>
    <s v="AB19-01002"/>
    <x v="46"/>
    <x v="0"/>
    <s v="M-003"/>
    <x v="0"/>
    <s v="K001"/>
    <x v="19"/>
    <x v="2"/>
    <n v="25"/>
    <n v="665"/>
    <n v="16625"/>
  </r>
  <r>
    <s v="AB19-01003"/>
    <x v="46"/>
    <x v="0"/>
    <s v="M-004"/>
    <x v="3"/>
    <s v="K003"/>
    <x v="25"/>
    <x v="5"/>
    <n v="25"/>
    <n v="69210"/>
    <n v="1730250"/>
  </r>
  <r>
    <s v="AB19-01004"/>
    <x v="46"/>
    <x v="1"/>
    <s v="M-002"/>
    <x v="2"/>
    <s v="K003"/>
    <x v="25"/>
    <x v="5"/>
    <n v="25"/>
    <n v="69210"/>
    <n v="1730250"/>
  </r>
  <r>
    <s v="AB19-01005"/>
    <x v="46"/>
    <x v="0"/>
    <s v="M-003"/>
    <x v="0"/>
    <s v="K016"/>
    <x v="24"/>
    <x v="1"/>
    <n v="25"/>
    <n v="2600"/>
    <n v="65000"/>
  </r>
  <r>
    <s v="AB19-01006"/>
    <x v="46"/>
    <x v="2"/>
    <s v="M-007"/>
    <x v="6"/>
    <s v="K009"/>
    <x v="8"/>
    <x v="1"/>
    <n v="35"/>
    <n v="5990"/>
    <n v="209650"/>
  </r>
  <r>
    <s v="AB19-01007"/>
    <x v="46"/>
    <x v="3"/>
    <s v="M-008"/>
    <x v="7"/>
    <s v="K012"/>
    <x v="1"/>
    <x v="1"/>
    <n v="35"/>
    <n v="1200"/>
    <n v="42000"/>
  </r>
  <r>
    <s v="AB19-01008"/>
    <x v="46"/>
    <x v="4"/>
    <s v="M-009"/>
    <x v="8"/>
    <s v="K014"/>
    <x v="22"/>
    <x v="1"/>
    <n v="35"/>
    <n v="980"/>
    <n v="34300"/>
  </r>
  <r>
    <s v="AB19-01009"/>
    <x v="46"/>
    <x v="3"/>
    <s v="M-008"/>
    <x v="7"/>
    <s v="K024"/>
    <x v="0"/>
    <x v="0"/>
    <n v="25"/>
    <n v="980"/>
    <n v="24500"/>
  </r>
  <r>
    <s v="AB19-01010"/>
    <x v="46"/>
    <x v="4"/>
    <s v="M-009"/>
    <x v="8"/>
    <s v="K025"/>
    <x v="26"/>
    <x v="3"/>
    <n v="25"/>
    <n v="8990"/>
    <n v="224750"/>
  </r>
  <r>
    <s v="AB19-01011"/>
    <x v="46"/>
    <x v="5"/>
    <s v="M-010"/>
    <x v="9"/>
    <s v="K001"/>
    <x v="19"/>
    <x v="2"/>
    <n v="25"/>
    <n v="665"/>
    <n v="16625"/>
  </r>
  <r>
    <s v="AB19-01012"/>
    <x v="46"/>
    <x v="4"/>
    <s v="M-011"/>
    <x v="10"/>
    <s v="K003"/>
    <x v="25"/>
    <x v="5"/>
    <n v="25"/>
    <n v="69210"/>
    <n v="1730250"/>
  </r>
  <r>
    <s v="AB19-01013"/>
    <x v="46"/>
    <x v="1"/>
    <s v="M-001"/>
    <x v="1"/>
    <s v="K016"/>
    <x v="24"/>
    <x v="1"/>
    <n v="25"/>
    <n v="2600"/>
    <n v="65000"/>
  </r>
  <r>
    <s v="AB19-01014"/>
    <x v="46"/>
    <x v="5"/>
    <s v="M-010"/>
    <x v="9"/>
    <s v="K024"/>
    <x v="0"/>
    <x v="0"/>
    <n v="35"/>
    <n v="980"/>
    <n v="34300"/>
  </r>
  <r>
    <s v="AB19-01015"/>
    <x v="46"/>
    <x v="1"/>
    <s v="M-002"/>
    <x v="2"/>
    <s v="K001"/>
    <x v="19"/>
    <x v="2"/>
    <n v="25"/>
    <n v="665"/>
    <n v="16625"/>
  </r>
  <r>
    <s v="AB19-01016"/>
    <x v="46"/>
    <x v="5"/>
    <s v="M-010"/>
    <x v="9"/>
    <s v="K017"/>
    <x v="25"/>
    <x v="5"/>
    <n v="45"/>
    <n v="69210"/>
    <n v="3114450"/>
  </r>
  <r>
    <s v="AB19-01017"/>
    <x v="46"/>
    <x v="4"/>
    <s v="M-011"/>
    <x v="10"/>
    <s v="K017"/>
    <x v="25"/>
    <x v="5"/>
    <n v="45"/>
    <n v="69210"/>
    <n v="3114450"/>
  </r>
  <r>
    <s v="AB19-01018"/>
    <x v="46"/>
    <x v="4"/>
    <s v="M-011"/>
    <x v="10"/>
    <s v="K009"/>
    <x v="8"/>
    <x v="1"/>
    <n v="35"/>
    <n v="5990"/>
    <n v="209650"/>
  </r>
  <r>
    <s v="AB19-01019"/>
    <x v="46"/>
    <x v="1"/>
    <s v="M-001"/>
    <x v="1"/>
    <s v="K012"/>
    <x v="1"/>
    <x v="1"/>
    <n v="35"/>
    <n v="1200"/>
    <n v="42000"/>
  </r>
  <r>
    <s v="AB19-01020"/>
    <x v="46"/>
    <x v="1"/>
    <s v="M-002"/>
    <x v="2"/>
    <s v="K014"/>
    <x v="22"/>
    <x v="1"/>
    <n v="35"/>
    <n v="980"/>
    <n v="34300"/>
  </r>
  <r>
    <s v="AB19-01021"/>
    <x v="46"/>
    <x v="0"/>
    <s v="M-003"/>
    <x v="0"/>
    <s v="K024"/>
    <x v="0"/>
    <x v="0"/>
    <n v="25"/>
    <n v="980"/>
    <n v="24500"/>
  </r>
  <r>
    <s v="AB19-01022"/>
    <x v="46"/>
    <x v="0"/>
    <s v="M-004"/>
    <x v="3"/>
    <s v="K025"/>
    <x v="26"/>
    <x v="3"/>
    <n v="25"/>
    <n v="8990"/>
    <n v="224750"/>
  </r>
  <r>
    <s v="AB19-01023"/>
    <x v="46"/>
    <x v="0"/>
    <s v="M-005"/>
    <x v="4"/>
    <s v="K001"/>
    <x v="19"/>
    <x v="2"/>
    <n v="25"/>
    <n v="665"/>
    <n v="16625"/>
  </r>
  <r>
    <s v="AB19-01024"/>
    <x v="46"/>
    <x v="2"/>
    <s v="M-006"/>
    <x v="5"/>
    <s v="K003"/>
    <x v="25"/>
    <x v="5"/>
    <n v="25"/>
    <n v="69210"/>
    <n v="1730250"/>
  </r>
  <r>
    <s v="AB19-01025"/>
    <x v="46"/>
    <x v="2"/>
    <s v="M-007"/>
    <x v="6"/>
    <s v="K016"/>
    <x v="24"/>
    <x v="1"/>
    <n v="25"/>
    <n v="2600"/>
    <n v="65000"/>
  </r>
  <r>
    <s v="AB19-01026"/>
    <x v="46"/>
    <x v="0"/>
    <s v="M-003"/>
    <x v="0"/>
    <s v="K024"/>
    <x v="0"/>
    <x v="0"/>
    <n v="35"/>
    <n v="980"/>
    <n v="34300"/>
  </r>
  <r>
    <s v="AB19-01027"/>
    <x v="46"/>
    <x v="3"/>
    <s v="M-008"/>
    <x v="7"/>
    <s v="K025"/>
    <x v="26"/>
    <x v="3"/>
    <n v="25"/>
    <n v="8990"/>
    <n v="224750"/>
  </r>
  <r>
    <s v="AB19-01028"/>
    <x v="46"/>
    <x v="1"/>
    <s v="M-001"/>
    <x v="1"/>
    <s v="K017"/>
    <x v="25"/>
    <x v="5"/>
    <n v="45"/>
    <n v="69210"/>
    <n v="3114450"/>
  </r>
  <r>
    <s v="AB19-01029"/>
    <x v="46"/>
    <x v="1"/>
    <s v="M-002"/>
    <x v="2"/>
    <s v="K017"/>
    <x v="25"/>
    <x v="5"/>
    <n v="45"/>
    <n v="69210"/>
    <n v="3114450"/>
  </r>
  <r>
    <s v="AB19-01030"/>
    <x v="46"/>
    <x v="0"/>
    <s v="M-004"/>
    <x v="3"/>
    <s v="K009"/>
    <x v="8"/>
    <x v="1"/>
    <n v="35"/>
    <n v="5990"/>
    <n v="209650"/>
  </r>
  <r>
    <s v="AB19-01031"/>
    <x v="46"/>
    <x v="0"/>
    <s v="M-005"/>
    <x v="4"/>
    <s v="K012"/>
    <x v="1"/>
    <x v="1"/>
    <n v="35"/>
    <n v="1200"/>
    <n v="42000"/>
  </r>
  <r>
    <s v="AB19-01032"/>
    <x v="46"/>
    <x v="2"/>
    <s v="M-006"/>
    <x v="5"/>
    <s v="K014"/>
    <x v="22"/>
    <x v="1"/>
    <n v="35"/>
    <n v="980"/>
    <n v="34300"/>
  </r>
  <r>
    <s v="AB19-01033"/>
    <x v="46"/>
    <x v="4"/>
    <s v="M-009"/>
    <x v="8"/>
    <s v="K024"/>
    <x v="0"/>
    <x v="0"/>
    <n v="25"/>
    <n v="980"/>
    <n v="24500"/>
  </r>
  <r>
    <s v="AB19-01034"/>
    <x v="46"/>
    <x v="5"/>
    <s v="M-010"/>
    <x v="9"/>
    <s v="K025"/>
    <x v="26"/>
    <x v="3"/>
    <n v="25"/>
    <n v="8990"/>
    <n v="224750"/>
  </r>
  <r>
    <s v="AB19-01035"/>
    <x v="46"/>
    <x v="4"/>
    <s v="M-009"/>
    <x v="8"/>
    <s v="K024"/>
    <x v="0"/>
    <x v="0"/>
    <n v="35"/>
    <n v="980"/>
    <n v="34300"/>
  </r>
  <r>
    <s v="AB19-01036"/>
    <x v="46"/>
    <x v="1"/>
    <s v="M-002"/>
    <x v="2"/>
    <s v="K001"/>
    <x v="19"/>
    <x v="2"/>
    <n v="25"/>
    <n v="665"/>
    <n v="16625"/>
  </r>
  <r>
    <s v="AB19-01037"/>
    <x v="46"/>
    <x v="2"/>
    <s v="M-007"/>
    <x v="6"/>
    <s v="K017"/>
    <x v="25"/>
    <x v="5"/>
    <n v="45"/>
    <n v="69210"/>
    <n v="3114450"/>
  </r>
  <r>
    <s v="AB19-01038"/>
    <x v="46"/>
    <x v="3"/>
    <s v="M-008"/>
    <x v="7"/>
    <s v="K017"/>
    <x v="25"/>
    <x v="5"/>
    <n v="45"/>
    <n v="69210"/>
    <n v="3114450"/>
  </r>
  <r>
    <s v="AB19-01039"/>
    <x v="47"/>
    <x v="1"/>
    <s v="M-001"/>
    <x v="1"/>
    <s v="K012"/>
    <x v="1"/>
    <x v="1"/>
    <n v="25"/>
    <n v="1200"/>
    <n v="30000"/>
  </r>
  <r>
    <s v="AB19-01040"/>
    <x v="47"/>
    <x v="0"/>
    <s v="M-003"/>
    <x v="0"/>
    <s v="K009"/>
    <x v="8"/>
    <x v="1"/>
    <n v="25"/>
    <n v="5990"/>
    <n v="149750"/>
  </r>
  <r>
    <s v="AB19-01041"/>
    <x v="47"/>
    <x v="0"/>
    <s v="M-004"/>
    <x v="3"/>
    <s v="K012"/>
    <x v="1"/>
    <x v="1"/>
    <n v="25"/>
    <n v="1200"/>
    <n v="30000"/>
  </r>
  <r>
    <s v="AB19-01042"/>
    <x v="47"/>
    <x v="0"/>
    <s v="M-005"/>
    <x v="4"/>
    <s v="K024"/>
    <x v="0"/>
    <x v="0"/>
    <n v="25"/>
    <n v="980"/>
    <n v="24500"/>
  </r>
  <r>
    <s v="AB19-01043"/>
    <x v="47"/>
    <x v="2"/>
    <s v="M-006"/>
    <x v="5"/>
    <s v="K015"/>
    <x v="28"/>
    <x v="2"/>
    <n v="25"/>
    <n v="10900"/>
    <n v="272500"/>
  </r>
  <r>
    <s v="AB19-01044"/>
    <x v="47"/>
    <x v="2"/>
    <s v="M-007"/>
    <x v="6"/>
    <s v="K015"/>
    <x v="28"/>
    <x v="2"/>
    <n v="25"/>
    <n v="10900"/>
    <n v="272500"/>
  </r>
  <r>
    <s v="AB19-01045"/>
    <x v="47"/>
    <x v="3"/>
    <s v="M-008"/>
    <x v="7"/>
    <s v="K012"/>
    <x v="1"/>
    <x v="1"/>
    <n v="25"/>
    <n v="1200"/>
    <n v="30000"/>
  </r>
  <r>
    <s v="AB19-01046"/>
    <x v="47"/>
    <x v="4"/>
    <s v="M-009"/>
    <x v="8"/>
    <s v="K010"/>
    <x v="9"/>
    <x v="4"/>
    <n v="25"/>
    <n v="2980"/>
    <n v="74500"/>
  </r>
  <r>
    <s v="AB19-01047"/>
    <x v="47"/>
    <x v="5"/>
    <s v="M-010"/>
    <x v="9"/>
    <s v="K009"/>
    <x v="8"/>
    <x v="1"/>
    <n v="25"/>
    <n v="5990"/>
    <n v="149750"/>
  </r>
  <r>
    <s v="AB19-01048"/>
    <x v="47"/>
    <x v="4"/>
    <s v="M-011"/>
    <x v="10"/>
    <s v="K012"/>
    <x v="1"/>
    <x v="1"/>
    <n v="25"/>
    <n v="1200"/>
    <n v="30000"/>
  </r>
  <r>
    <s v="AB19-01049"/>
    <x v="47"/>
    <x v="5"/>
    <s v="M-010"/>
    <x v="9"/>
    <s v="K005"/>
    <x v="10"/>
    <x v="5"/>
    <n v="35"/>
    <n v="8990"/>
    <n v="314650"/>
  </r>
  <r>
    <s v="AB19-01050"/>
    <x v="47"/>
    <x v="4"/>
    <s v="M-011"/>
    <x v="10"/>
    <s v="K001"/>
    <x v="19"/>
    <x v="2"/>
    <n v="35"/>
    <n v="665"/>
    <n v="23275"/>
  </r>
  <r>
    <s v="AB19-01051"/>
    <x v="47"/>
    <x v="1"/>
    <s v="M-001"/>
    <x v="1"/>
    <s v="K024"/>
    <x v="0"/>
    <x v="0"/>
    <n v="25"/>
    <n v="980"/>
    <n v="24500"/>
  </r>
  <r>
    <s v="AB19-01052"/>
    <x v="47"/>
    <x v="1"/>
    <s v="M-002"/>
    <x v="2"/>
    <s v="K015"/>
    <x v="28"/>
    <x v="2"/>
    <n v="25"/>
    <n v="10900"/>
    <n v="272500"/>
  </r>
  <r>
    <s v="AB19-01053"/>
    <x v="47"/>
    <x v="0"/>
    <s v="M-003"/>
    <x v="0"/>
    <s v="K015"/>
    <x v="28"/>
    <x v="2"/>
    <n v="25"/>
    <n v="10900"/>
    <n v="272500"/>
  </r>
  <r>
    <s v="AB19-01054"/>
    <x v="47"/>
    <x v="0"/>
    <s v="M-004"/>
    <x v="3"/>
    <s v="K012"/>
    <x v="1"/>
    <x v="1"/>
    <n v="25"/>
    <n v="1200"/>
    <n v="30000"/>
  </r>
  <r>
    <s v="AB19-01055"/>
    <x v="47"/>
    <x v="0"/>
    <s v="M-005"/>
    <x v="4"/>
    <s v="K010"/>
    <x v="9"/>
    <x v="4"/>
    <n v="25"/>
    <n v="2980"/>
    <n v="74500"/>
  </r>
  <r>
    <s v="AB19-01056"/>
    <x v="47"/>
    <x v="2"/>
    <s v="M-006"/>
    <x v="5"/>
    <s v="K009"/>
    <x v="8"/>
    <x v="1"/>
    <n v="25"/>
    <n v="5990"/>
    <n v="149750"/>
  </r>
  <r>
    <s v="AB19-01057"/>
    <x v="47"/>
    <x v="2"/>
    <s v="M-007"/>
    <x v="6"/>
    <s v="K012"/>
    <x v="1"/>
    <x v="1"/>
    <n v="25"/>
    <n v="1200"/>
    <n v="30000"/>
  </r>
  <r>
    <s v="AB19-01058"/>
    <x v="47"/>
    <x v="1"/>
    <s v="M-001"/>
    <x v="1"/>
    <s v="K005"/>
    <x v="10"/>
    <x v="5"/>
    <n v="35"/>
    <n v="8990"/>
    <n v="314650"/>
  </r>
  <r>
    <s v="AB19-01059"/>
    <x v="47"/>
    <x v="1"/>
    <s v="M-002"/>
    <x v="2"/>
    <s v="K001"/>
    <x v="19"/>
    <x v="2"/>
    <n v="35"/>
    <n v="665"/>
    <n v="23275"/>
  </r>
  <r>
    <s v="AB19-01060"/>
    <x v="47"/>
    <x v="3"/>
    <s v="M-008"/>
    <x v="7"/>
    <s v="K024"/>
    <x v="0"/>
    <x v="0"/>
    <n v="25"/>
    <n v="980"/>
    <n v="24500"/>
  </r>
  <r>
    <s v="AB19-01061"/>
    <x v="47"/>
    <x v="4"/>
    <s v="M-009"/>
    <x v="8"/>
    <s v="K015"/>
    <x v="28"/>
    <x v="2"/>
    <n v="25"/>
    <n v="10900"/>
    <n v="272500"/>
  </r>
  <r>
    <s v="AB19-01062"/>
    <x v="47"/>
    <x v="5"/>
    <s v="M-010"/>
    <x v="9"/>
    <s v="K015"/>
    <x v="28"/>
    <x v="2"/>
    <n v="25"/>
    <n v="10900"/>
    <n v="272500"/>
  </r>
  <r>
    <s v="AB19-01063"/>
    <x v="47"/>
    <x v="1"/>
    <s v="M-002"/>
    <x v="2"/>
    <s v="K010"/>
    <x v="9"/>
    <x v="4"/>
    <n v="25"/>
    <n v="2980"/>
    <n v="74500"/>
  </r>
  <r>
    <s v="AB19-01064"/>
    <x v="47"/>
    <x v="0"/>
    <s v="M-003"/>
    <x v="0"/>
    <s v="K005"/>
    <x v="10"/>
    <x v="5"/>
    <n v="35"/>
    <n v="8990"/>
    <n v="314650"/>
  </r>
  <r>
    <s v="AB19-01065"/>
    <x v="47"/>
    <x v="0"/>
    <s v="M-004"/>
    <x v="3"/>
    <s v="K025"/>
    <x v="26"/>
    <x v="3"/>
    <n v="35"/>
    <n v="8990"/>
    <n v="314650"/>
  </r>
  <r>
    <s v="AB19-01066"/>
    <x v="47"/>
    <x v="2"/>
    <s v="M-007"/>
    <x v="6"/>
    <s v="K024"/>
    <x v="0"/>
    <x v="0"/>
    <n v="25"/>
    <n v="980"/>
    <n v="24500"/>
  </r>
  <r>
    <s v="AB19-01067"/>
    <x v="47"/>
    <x v="3"/>
    <s v="M-008"/>
    <x v="7"/>
    <s v="K015"/>
    <x v="28"/>
    <x v="2"/>
    <n v="25"/>
    <n v="10900"/>
    <n v="272500"/>
  </r>
  <r>
    <s v="AB19-01068"/>
    <x v="47"/>
    <x v="4"/>
    <s v="M-009"/>
    <x v="8"/>
    <s v="K015"/>
    <x v="28"/>
    <x v="2"/>
    <n v="25"/>
    <n v="10900"/>
    <n v="272500"/>
  </r>
  <r>
    <s v="AB19-01069"/>
    <x v="47"/>
    <x v="1"/>
    <s v="M-001"/>
    <x v="1"/>
    <s v="K010"/>
    <x v="9"/>
    <x v="4"/>
    <n v="25"/>
    <n v="2980"/>
    <n v="74500"/>
  </r>
  <r>
    <s v="AB19-01070"/>
    <x v="47"/>
    <x v="4"/>
    <s v="M-011"/>
    <x v="10"/>
    <s v="K010"/>
    <x v="9"/>
    <x v="4"/>
    <n v="25"/>
    <n v="2980"/>
    <n v="74500"/>
  </r>
  <r>
    <s v="AB19-01071"/>
    <x v="47"/>
    <x v="2"/>
    <s v="M-007"/>
    <x v="6"/>
    <s v="K005"/>
    <x v="10"/>
    <x v="5"/>
    <n v="35"/>
    <n v="8990"/>
    <n v="314650"/>
  </r>
  <r>
    <s v="AB19-01072"/>
    <x v="47"/>
    <x v="3"/>
    <s v="M-008"/>
    <x v="7"/>
    <s v="K025"/>
    <x v="26"/>
    <x v="3"/>
    <n v="35"/>
    <n v="8990"/>
    <n v="314650"/>
  </r>
  <r>
    <s v="AB19-01073"/>
    <x v="48"/>
    <x v="4"/>
    <s v="M-011"/>
    <x v="10"/>
    <s v="K028"/>
    <x v="6"/>
    <x v="0"/>
    <n v="25"/>
    <n v="1330"/>
    <n v="33250"/>
  </r>
  <r>
    <s v="AB19-01074"/>
    <x v="48"/>
    <x v="1"/>
    <s v="M-001"/>
    <x v="1"/>
    <s v="K028"/>
    <x v="6"/>
    <x v="0"/>
    <n v="25"/>
    <n v="1330"/>
    <n v="33250"/>
  </r>
  <r>
    <s v="AB19-01075"/>
    <x v="48"/>
    <x v="0"/>
    <s v="M-003"/>
    <x v="0"/>
    <s v="K011"/>
    <x v="33"/>
    <x v="5"/>
    <n v="25"/>
    <n v="3790"/>
    <n v="94750"/>
  </r>
  <r>
    <s v="AB19-01076"/>
    <x v="48"/>
    <x v="0"/>
    <s v="M-004"/>
    <x v="3"/>
    <s v="K011"/>
    <x v="33"/>
    <x v="5"/>
    <n v="25"/>
    <n v="3790"/>
    <n v="94750"/>
  </r>
  <r>
    <s v="AB19-01077"/>
    <x v="48"/>
    <x v="0"/>
    <s v="M-005"/>
    <x v="4"/>
    <s v="K011"/>
    <x v="33"/>
    <x v="5"/>
    <n v="25"/>
    <n v="3790"/>
    <n v="94750"/>
  </r>
  <r>
    <s v="AB19-01078"/>
    <x v="48"/>
    <x v="2"/>
    <s v="M-006"/>
    <x v="5"/>
    <s v="K011"/>
    <x v="33"/>
    <x v="5"/>
    <n v="25"/>
    <n v="3790"/>
    <n v="94750"/>
  </r>
  <r>
    <s v="AB19-01079"/>
    <x v="48"/>
    <x v="0"/>
    <s v="M-005"/>
    <x v="4"/>
    <s v="K016"/>
    <x v="24"/>
    <x v="1"/>
    <n v="65"/>
    <n v="2600"/>
    <n v="169000"/>
  </r>
  <r>
    <s v="AB19-01080"/>
    <x v="48"/>
    <x v="2"/>
    <s v="M-006"/>
    <x v="5"/>
    <s v="K016"/>
    <x v="24"/>
    <x v="1"/>
    <n v="65"/>
    <n v="2600"/>
    <n v="169000"/>
  </r>
  <r>
    <s v="AB19-01081"/>
    <x v="48"/>
    <x v="2"/>
    <s v="M-007"/>
    <x v="6"/>
    <s v="K016"/>
    <x v="24"/>
    <x v="1"/>
    <n v="65"/>
    <n v="2600"/>
    <n v="169000"/>
  </r>
  <r>
    <s v="AB19-01082"/>
    <x v="48"/>
    <x v="5"/>
    <s v="M-010"/>
    <x v="9"/>
    <s v="K028"/>
    <x v="6"/>
    <x v="0"/>
    <n v="25"/>
    <n v="1330"/>
    <n v="33250"/>
  </r>
  <r>
    <s v="AB19-01083"/>
    <x v="48"/>
    <x v="4"/>
    <s v="M-011"/>
    <x v="10"/>
    <s v="K028"/>
    <x v="6"/>
    <x v="0"/>
    <n v="25"/>
    <n v="1330"/>
    <n v="33250"/>
  </r>
  <r>
    <s v="AB19-01084"/>
    <x v="48"/>
    <x v="4"/>
    <s v="M-009"/>
    <x v="8"/>
    <s v="K028"/>
    <x v="6"/>
    <x v="0"/>
    <n v="25"/>
    <n v="1330"/>
    <n v="33250"/>
  </r>
  <r>
    <s v="AB19-01085"/>
    <x v="48"/>
    <x v="5"/>
    <s v="M-010"/>
    <x v="9"/>
    <s v="K028"/>
    <x v="6"/>
    <x v="0"/>
    <n v="25"/>
    <n v="1330"/>
    <n v="33250"/>
  </r>
  <r>
    <s v="AB19-01086"/>
    <x v="48"/>
    <x v="1"/>
    <s v="M-001"/>
    <x v="1"/>
    <s v="K011"/>
    <x v="33"/>
    <x v="5"/>
    <n v="25"/>
    <n v="3790"/>
    <n v="94750"/>
  </r>
  <r>
    <s v="AB19-01087"/>
    <x v="48"/>
    <x v="1"/>
    <s v="M-002"/>
    <x v="2"/>
    <s v="K011"/>
    <x v="33"/>
    <x v="5"/>
    <n v="25"/>
    <n v="3790"/>
    <n v="94750"/>
  </r>
  <r>
    <s v="AB19-01088"/>
    <x v="48"/>
    <x v="0"/>
    <s v="M-003"/>
    <x v="0"/>
    <s v="K011"/>
    <x v="33"/>
    <x v="5"/>
    <n v="25"/>
    <n v="3790"/>
    <n v="94750"/>
  </r>
  <r>
    <s v="AB19-01089"/>
    <x v="48"/>
    <x v="0"/>
    <s v="M-004"/>
    <x v="3"/>
    <s v="K011"/>
    <x v="33"/>
    <x v="5"/>
    <n v="25"/>
    <n v="3790"/>
    <n v="94750"/>
  </r>
  <r>
    <s v="AB19-01090"/>
    <x v="48"/>
    <x v="0"/>
    <s v="M-005"/>
    <x v="4"/>
    <s v="K005"/>
    <x v="10"/>
    <x v="5"/>
    <n v="25"/>
    <n v="8990"/>
    <n v="224750"/>
  </r>
  <r>
    <s v="AB19-01091"/>
    <x v="48"/>
    <x v="2"/>
    <s v="M-006"/>
    <x v="5"/>
    <s v="K005"/>
    <x v="10"/>
    <x v="5"/>
    <n v="25"/>
    <n v="8990"/>
    <n v="224750"/>
  </r>
  <r>
    <s v="AB19-01092"/>
    <x v="48"/>
    <x v="4"/>
    <s v="M-011"/>
    <x v="10"/>
    <s v="K016"/>
    <x v="24"/>
    <x v="1"/>
    <n v="65"/>
    <n v="2600"/>
    <n v="169000"/>
  </r>
  <r>
    <s v="AB19-01093"/>
    <x v="48"/>
    <x v="1"/>
    <s v="M-001"/>
    <x v="1"/>
    <s v="K016"/>
    <x v="24"/>
    <x v="1"/>
    <n v="65"/>
    <n v="2600"/>
    <n v="169000"/>
  </r>
  <r>
    <s v="AB19-01094"/>
    <x v="48"/>
    <x v="1"/>
    <s v="M-002"/>
    <x v="2"/>
    <s v="K016"/>
    <x v="24"/>
    <x v="1"/>
    <n v="65"/>
    <n v="2600"/>
    <n v="169000"/>
  </r>
  <r>
    <s v="AB19-01095"/>
    <x v="48"/>
    <x v="2"/>
    <s v="M-007"/>
    <x v="6"/>
    <s v="K025"/>
    <x v="26"/>
    <x v="3"/>
    <n v="25"/>
    <n v="8990"/>
    <n v="224750"/>
  </r>
  <r>
    <s v="AB19-01096"/>
    <x v="48"/>
    <x v="3"/>
    <s v="M-008"/>
    <x v="7"/>
    <s v="K028"/>
    <x v="6"/>
    <x v="0"/>
    <n v="25"/>
    <n v="1330"/>
    <n v="33250"/>
  </r>
  <r>
    <s v="AB19-01097"/>
    <x v="48"/>
    <x v="4"/>
    <s v="M-009"/>
    <x v="8"/>
    <s v="K028"/>
    <x v="6"/>
    <x v="0"/>
    <n v="25"/>
    <n v="1330"/>
    <n v="33250"/>
  </r>
  <r>
    <s v="AB19-01098"/>
    <x v="48"/>
    <x v="5"/>
    <s v="M-010"/>
    <x v="9"/>
    <s v="K025"/>
    <x v="26"/>
    <x v="3"/>
    <n v="25"/>
    <n v="8990"/>
    <n v="224750"/>
  </r>
  <r>
    <s v="AB19-01099"/>
    <x v="48"/>
    <x v="4"/>
    <s v="M-011"/>
    <x v="10"/>
    <s v="K011"/>
    <x v="33"/>
    <x v="5"/>
    <n v="25"/>
    <n v="3790"/>
    <n v="94750"/>
  </r>
  <r>
    <s v="AB19-01100"/>
    <x v="48"/>
    <x v="1"/>
    <s v="M-001"/>
    <x v="1"/>
    <s v="K011"/>
    <x v="33"/>
    <x v="5"/>
    <n v="25"/>
    <n v="3790"/>
    <n v="94750"/>
  </r>
  <r>
    <s v="AB19-01101"/>
    <x v="48"/>
    <x v="1"/>
    <s v="M-002"/>
    <x v="2"/>
    <s v="K011"/>
    <x v="33"/>
    <x v="5"/>
    <n v="25"/>
    <n v="3790"/>
    <n v="94750"/>
  </r>
  <r>
    <s v="AB19-01102"/>
    <x v="48"/>
    <x v="0"/>
    <s v="M-003"/>
    <x v="0"/>
    <s v="K011"/>
    <x v="33"/>
    <x v="5"/>
    <n v="25"/>
    <n v="3790"/>
    <n v="94750"/>
  </r>
  <r>
    <s v="AB19-01103"/>
    <x v="48"/>
    <x v="0"/>
    <s v="M-004"/>
    <x v="3"/>
    <s v="K025"/>
    <x v="26"/>
    <x v="3"/>
    <n v="25"/>
    <n v="8990"/>
    <n v="224750"/>
  </r>
  <r>
    <s v="AB19-01104"/>
    <x v="48"/>
    <x v="0"/>
    <s v="M-003"/>
    <x v="0"/>
    <s v="K024"/>
    <x v="0"/>
    <x v="0"/>
    <n v="65"/>
    <n v="980"/>
    <n v="63700"/>
  </r>
  <r>
    <s v="AB19-01105"/>
    <x v="48"/>
    <x v="0"/>
    <s v="M-005"/>
    <x v="4"/>
    <s v="K005"/>
    <x v="10"/>
    <x v="5"/>
    <n v="25"/>
    <n v="8990"/>
    <n v="224750"/>
  </r>
  <r>
    <s v="AB19-01106"/>
    <x v="48"/>
    <x v="2"/>
    <s v="M-006"/>
    <x v="5"/>
    <s v="K005"/>
    <x v="10"/>
    <x v="5"/>
    <n v="25"/>
    <n v="8990"/>
    <n v="224750"/>
  </r>
  <r>
    <s v="AB19-01107"/>
    <x v="48"/>
    <x v="0"/>
    <s v="M-004"/>
    <x v="3"/>
    <s v="K016"/>
    <x v="24"/>
    <x v="1"/>
    <n v="65"/>
    <n v="2600"/>
    <n v="169000"/>
  </r>
  <r>
    <s v="AB19-01108"/>
    <x v="48"/>
    <x v="0"/>
    <s v="M-005"/>
    <x v="4"/>
    <s v="K016"/>
    <x v="24"/>
    <x v="1"/>
    <n v="65"/>
    <n v="2600"/>
    <n v="169000"/>
  </r>
  <r>
    <s v="AB19-01109"/>
    <x v="48"/>
    <x v="2"/>
    <s v="M-006"/>
    <x v="5"/>
    <s v="K016"/>
    <x v="24"/>
    <x v="1"/>
    <n v="65"/>
    <n v="2600"/>
    <n v="169000"/>
  </r>
  <r>
    <s v="AB19-01110"/>
    <x v="48"/>
    <x v="2"/>
    <s v="M-007"/>
    <x v="6"/>
    <s v="K025"/>
    <x v="26"/>
    <x v="3"/>
    <n v="25"/>
    <n v="8990"/>
    <n v="224750"/>
  </r>
  <r>
    <s v="AB19-01111"/>
    <x v="48"/>
    <x v="3"/>
    <s v="M-008"/>
    <x v="7"/>
    <s v="K028"/>
    <x v="6"/>
    <x v="0"/>
    <n v="25"/>
    <n v="1330"/>
    <n v="33250"/>
  </r>
  <r>
    <s v="AB19-01112"/>
    <x v="48"/>
    <x v="4"/>
    <s v="M-009"/>
    <x v="8"/>
    <s v="K028"/>
    <x v="6"/>
    <x v="0"/>
    <n v="25"/>
    <n v="1330"/>
    <n v="33250"/>
  </r>
  <r>
    <s v="AB19-01113"/>
    <x v="48"/>
    <x v="5"/>
    <s v="M-010"/>
    <x v="9"/>
    <s v="K025"/>
    <x v="26"/>
    <x v="3"/>
    <n v="25"/>
    <n v="8990"/>
    <n v="224750"/>
  </r>
  <r>
    <s v="AB19-01114"/>
    <x v="48"/>
    <x v="4"/>
    <s v="M-011"/>
    <x v="10"/>
    <s v="K024"/>
    <x v="0"/>
    <x v="0"/>
    <n v="65"/>
    <n v="980"/>
    <n v="63700"/>
  </r>
  <r>
    <s v="AB19-01115"/>
    <x v="48"/>
    <x v="2"/>
    <s v="M-006"/>
    <x v="5"/>
    <s v="K005"/>
    <x v="10"/>
    <x v="5"/>
    <n v="25"/>
    <n v="8990"/>
    <n v="224750"/>
  </r>
  <r>
    <s v="AB19-01116"/>
    <x v="48"/>
    <x v="3"/>
    <s v="M-008"/>
    <x v="7"/>
    <s v="K005"/>
    <x v="10"/>
    <x v="5"/>
    <n v="25"/>
    <n v="8990"/>
    <n v="224750"/>
  </r>
  <r>
    <s v="AB19-01117"/>
    <x v="48"/>
    <x v="1"/>
    <s v="M-002"/>
    <x v="2"/>
    <s v="K001"/>
    <x v="19"/>
    <x v="2"/>
    <n v="25"/>
    <n v="665"/>
    <n v="16625"/>
  </r>
  <r>
    <s v="AB19-01118"/>
    <x v="48"/>
    <x v="0"/>
    <s v="M-003"/>
    <x v="0"/>
    <s v="K025"/>
    <x v="26"/>
    <x v="3"/>
    <n v="25"/>
    <n v="8990"/>
    <n v="224750"/>
  </r>
  <r>
    <s v="AB19-01119"/>
    <x v="48"/>
    <x v="0"/>
    <s v="M-005"/>
    <x v="4"/>
    <s v="K025"/>
    <x v="26"/>
    <x v="3"/>
    <n v="25"/>
    <n v="8990"/>
    <n v="224750"/>
  </r>
  <r>
    <s v="AB19-01120"/>
    <x v="48"/>
    <x v="1"/>
    <s v="M-001"/>
    <x v="1"/>
    <s v="K024"/>
    <x v="0"/>
    <x v="0"/>
    <n v="65"/>
    <n v="980"/>
    <n v="63700"/>
  </r>
  <r>
    <s v="AB19-01121"/>
    <x v="48"/>
    <x v="4"/>
    <s v="M-011"/>
    <x v="10"/>
    <s v="K005"/>
    <x v="10"/>
    <x v="5"/>
    <n v="25"/>
    <n v="8990"/>
    <n v="224750"/>
  </r>
  <r>
    <s v="AB19-01122"/>
    <x v="48"/>
    <x v="1"/>
    <s v="M-001"/>
    <x v="1"/>
    <s v="K005"/>
    <x v="10"/>
    <x v="5"/>
    <n v="25"/>
    <n v="8990"/>
    <n v="224750"/>
  </r>
  <r>
    <s v="AB19-01123"/>
    <x v="48"/>
    <x v="0"/>
    <s v="M-003"/>
    <x v="0"/>
    <s v="K025"/>
    <x v="26"/>
    <x v="3"/>
    <n v="25"/>
    <n v="8990"/>
    <n v="224750"/>
  </r>
  <r>
    <s v="AB19-01124"/>
    <x v="48"/>
    <x v="0"/>
    <s v="M-005"/>
    <x v="4"/>
    <s v="K025"/>
    <x v="26"/>
    <x v="3"/>
    <n v="25"/>
    <n v="8990"/>
    <n v="224750"/>
  </r>
  <r>
    <s v="AB19-01125"/>
    <x v="48"/>
    <x v="5"/>
    <s v="M-010"/>
    <x v="9"/>
    <s v="K025"/>
    <x v="26"/>
    <x v="3"/>
    <n v="25"/>
    <n v="8990"/>
    <n v="224750"/>
  </r>
  <r>
    <s v="AB19-01126"/>
    <x v="48"/>
    <x v="1"/>
    <s v="M-002"/>
    <x v="2"/>
    <s v="K024"/>
    <x v="0"/>
    <x v="0"/>
    <n v="65"/>
    <n v="980"/>
    <n v="63700"/>
  </r>
  <r>
    <s v="AB19-01127"/>
    <x v="49"/>
    <x v="1"/>
    <s v="M-001"/>
    <x v="1"/>
    <s v="K009"/>
    <x v="8"/>
    <x v="1"/>
    <n v="35"/>
    <n v="5990"/>
    <n v="209650"/>
  </r>
  <r>
    <s v="AB19-01128"/>
    <x v="49"/>
    <x v="1"/>
    <s v="M-002"/>
    <x v="2"/>
    <s v="K011"/>
    <x v="33"/>
    <x v="5"/>
    <n v="35"/>
    <n v="3790"/>
    <n v="132650"/>
  </r>
  <r>
    <s v="AB19-01129"/>
    <x v="49"/>
    <x v="4"/>
    <s v="M-009"/>
    <x v="8"/>
    <s v="K007"/>
    <x v="31"/>
    <x v="5"/>
    <n v="45"/>
    <n v="3880"/>
    <n v="174600"/>
  </r>
  <r>
    <s v="AB19-01130"/>
    <x v="49"/>
    <x v="5"/>
    <s v="M-010"/>
    <x v="9"/>
    <s v="K007"/>
    <x v="31"/>
    <x v="5"/>
    <n v="45"/>
    <n v="3880"/>
    <n v="174600"/>
  </r>
  <r>
    <s v="AB19-01131"/>
    <x v="49"/>
    <x v="4"/>
    <s v="M-011"/>
    <x v="10"/>
    <s v="K022"/>
    <x v="32"/>
    <x v="4"/>
    <n v="45"/>
    <n v="1688"/>
    <n v="75960"/>
  </r>
  <r>
    <s v="AB19-01132"/>
    <x v="49"/>
    <x v="1"/>
    <s v="M-001"/>
    <x v="1"/>
    <s v="K022"/>
    <x v="32"/>
    <x v="4"/>
    <n v="45"/>
    <n v="1688"/>
    <n v="75960"/>
  </r>
  <r>
    <s v="AB19-01133"/>
    <x v="49"/>
    <x v="0"/>
    <s v="M-005"/>
    <x v="4"/>
    <s v="K001"/>
    <x v="19"/>
    <x v="2"/>
    <n v="25"/>
    <n v="665"/>
    <n v="16625"/>
  </r>
  <r>
    <s v="AB19-01134"/>
    <x v="49"/>
    <x v="2"/>
    <s v="M-007"/>
    <x v="6"/>
    <s v="K001"/>
    <x v="19"/>
    <x v="2"/>
    <n v="25"/>
    <n v="665"/>
    <n v="16625"/>
  </r>
  <r>
    <s v="AB19-01135"/>
    <x v="49"/>
    <x v="4"/>
    <s v="M-009"/>
    <x v="8"/>
    <s v="K014"/>
    <x v="22"/>
    <x v="1"/>
    <n v="25"/>
    <n v="980"/>
    <n v="24500"/>
  </r>
  <r>
    <s v="AB19-01136"/>
    <x v="49"/>
    <x v="5"/>
    <s v="M-010"/>
    <x v="9"/>
    <s v="K016"/>
    <x v="24"/>
    <x v="1"/>
    <n v="25"/>
    <n v="2600"/>
    <n v="65000"/>
  </r>
  <r>
    <s v="AB19-01137"/>
    <x v="49"/>
    <x v="4"/>
    <s v="M-011"/>
    <x v="10"/>
    <s v="K020"/>
    <x v="27"/>
    <x v="4"/>
    <n v="25"/>
    <n v="2680"/>
    <n v="67000"/>
  </r>
  <r>
    <s v="AB19-01138"/>
    <x v="49"/>
    <x v="1"/>
    <s v="M-001"/>
    <x v="1"/>
    <s v="K020"/>
    <x v="27"/>
    <x v="4"/>
    <n v="25"/>
    <n v="2680"/>
    <n v="67000"/>
  </r>
  <r>
    <s v="AB19-01139"/>
    <x v="49"/>
    <x v="0"/>
    <s v="M-003"/>
    <x v="0"/>
    <s v="K014"/>
    <x v="22"/>
    <x v="1"/>
    <n v="35"/>
    <n v="980"/>
    <n v="34300"/>
  </r>
  <r>
    <s v="AB19-01140"/>
    <x v="49"/>
    <x v="0"/>
    <s v="M-004"/>
    <x v="3"/>
    <s v="K014"/>
    <x v="22"/>
    <x v="1"/>
    <n v="35"/>
    <n v="980"/>
    <n v="34300"/>
  </r>
  <r>
    <s v="AB19-01141"/>
    <x v="49"/>
    <x v="0"/>
    <s v="M-005"/>
    <x v="4"/>
    <s v="K012"/>
    <x v="1"/>
    <x v="1"/>
    <n v="35"/>
    <n v="1200"/>
    <n v="42000"/>
  </r>
  <r>
    <s v="AB19-01142"/>
    <x v="49"/>
    <x v="2"/>
    <s v="M-006"/>
    <x v="5"/>
    <s v="K009"/>
    <x v="8"/>
    <x v="1"/>
    <n v="35"/>
    <n v="5990"/>
    <n v="209650"/>
  </r>
  <r>
    <s v="AB19-01143"/>
    <x v="49"/>
    <x v="2"/>
    <s v="M-007"/>
    <x v="6"/>
    <s v="K011"/>
    <x v="33"/>
    <x v="5"/>
    <n v="35"/>
    <n v="3790"/>
    <n v="132650"/>
  </r>
  <r>
    <s v="AB19-01144"/>
    <x v="49"/>
    <x v="1"/>
    <s v="M-002"/>
    <x v="2"/>
    <s v="K007"/>
    <x v="31"/>
    <x v="5"/>
    <n v="45"/>
    <n v="3880"/>
    <n v="174600"/>
  </r>
  <r>
    <s v="AB19-01145"/>
    <x v="49"/>
    <x v="0"/>
    <s v="M-003"/>
    <x v="0"/>
    <s v="K007"/>
    <x v="31"/>
    <x v="5"/>
    <n v="45"/>
    <n v="3880"/>
    <n v="174600"/>
  </r>
  <r>
    <s v="AB19-01146"/>
    <x v="49"/>
    <x v="0"/>
    <s v="M-004"/>
    <x v="3"/>
    <s v="K022"/>
    <x v="32"/>
    <x v="4"/>
    <n v="45"/>
    <n v="1688"/>
    <n v="75960"/>
  </r>
  <r>
    <s v="AB19-01147"/>
    <x v="49"/>
    <x v="0"/>
    <s v="M-005"/>
    <x v="4"/>
    <s v="K022"/>
    <x v="32"/>
    <x v="4"/>
    <n v="45"/>
    <n v="1688"/>
    <n v="75960"/>
  </r>
  <r>
    <s v="AB19-01148"/>
    <x v="49"/>
    <x v="0"/>
    <s v="M-004"/>
    <x v="3"/>
    <s v="K001"/>
    <x v="19"/>
    <x v="2"/>
    <n v="25"/>
    <n v="665"/>
    <n v="16625"/>
  </r>
  <r>
    <s v="AB19-01149"/>
    <x v="49"/>
    <x v="2"/>
    <s v="M-006"/>
    <x v="5"/>
    <s v="K001"/>
    <x v="19"/>
    <x v="2"/>
    <n v="25"/>
    <n v="665"/>
    <n v="16625"/>
  </r>
  <r>
    <s v="AB19-01150"/>
    <x v="49"/>
    <x v="2"/>
    <s v="M-007"/>
    <x v="6"/>
    <s v="K014"/>
    <x v="22"/>
    <x v="1"/>
    <n v="25"/>
    <n v="980"/>
    <n v="24500"/>
  </r>
  <r>
    <s v="AB19-01151"/>
    <x v="49"/>
    <x v="3"/>
    <s v="M-008"/>
    <x v="7"/>
    <s v="K016"/>
    <x v="24"/>
    <x v="1"/>
    <n v="25"/>
    <n v="2600"/>
    <n v="65000"/>
  </r>
  <r>
    <s v="AB19-01152"/>
    <x v="49"/>
    <x v="4"/>
    <s v="M-009"/>
    <x v="8"/>
    <s v="K020"/>
    <x v="27"/>
    <x v="4"/>
    <n v="25"/>
    <n v="2680"/>
    <n v="67000"/>
  </r>
  <r>
    <s v="AB19-01153"/>
    <x v="49"/>
    <x v="5"/>
    <s v="M-010"/>
    <x v="9"/>
    <s v="K020"/>
    <x v="27"/>
    <x v="4"/>
    <n v="25"/>
    <n v="2680"/>
    <n v="67000"/>
  </r>
  <r>
    <s v="AB19-01154"/>
    <x v="49"/>
    <x v="3"/>
    <s v="M-008"/>
    <x v="7"/>
    <s v="K014"/>
    <x v="22"/>
    <x v="1"/>
    <n v="35"/>
    <n v="980"/>
    <n v="34300"/>
  </r>
  <r>
    <s v="AB19-01155"/>
    <x v="49"/>
    <x v="4"/>
    <s v="M-009"/>
    <x v="8"/>
    <s v="K014"/>
    <x v="22"/>
    <x v="1"/>
    <n v="35"/>
    <n v="980"/>
    <n v="34300"/>
  </r>
  <r>
    <s v="AB19-01156"/>
    <x v="49"/>
    <x v="5"/>
    <s v="M-010"/>
    <x v="9"/>
    <s v="K012"/>
    <x v="1"/>
    <x v="1"/>
    <n v="35"/>
    <n v="1200"/>
    <n v="42000"/>
  </r>
  <r>
    <s v="AB19-01157"/>
    <x v="49"/>
    <x v="4"/>
    <s v="M-011"/>
    <x v="10"/>
    <s v="K009"/>
    <x v="8"/>
    <x v="1"/>
    <n v="35"/>
    <n v="5990"/>
    <n v="209650"/>
  </r>
  <r>
    <s v="AB19-01158"/>
    <x v="49"/>
    <x v="1"/>
    <s v="M-001"/>
    <x v="1"/>
    <s v="K011"/>
    <x v="33"/>
    <x v="5"/>
    <n v="35"/>
    <n v="3790"/>
    <n v="132650"/>
  </r>
  <r>
    <s v="AB19-01159"/>
    <x v="49"/>
    <x v="2"/>
    <s v="M-006"/>
    <x v="5"/>
    <s v="K007"/>
    <x v="31"/>
    <x v="5"/>
    <n v="45"/>
    <n v="3880"/>
    <n v="174600"/>
  </r>
  <r>
    <s v="AB19-01160"/>
    <x v="49"/>
    <x v="2"/>
    <s v="M-007"/>
    <x v="6"/>
    <s v="K007"/>
    <x v="31"/>
    <x v="5"/>
    <n v="45"/>
    <n v="3880"/>
    <n v="174600"/>
  </r>
  <r>
    <s v="AB19-01161"/>
    <x v="49"/>
    <x v="3"/>
    <s v="M-008"/>
    <x v="7"/>
    <s v="K022"/>
    <x v="32"/>
    <x v="4"/>
    <n v="45"/>
    <n v="1688"/>
    <n v="75960"/>
  </r>
  <r>
    <s v="AB19-01162"/>
    <x v="49"/>
    <x v="4"/>
    <s v="M-009"/>
    <x v="8"/>
    <s v="K022"/>
    <x v="32"/>
    <x v="4"/>
    <n v="45"/>
    <n v="1688"/>
    <n v="75960"/>
  </r>
  <r>
    <s v="AB19-01163"/>
    <x v="49"/>
    <x v="1"/>
    <s v="M-002"/>
    <x v="2"/>
    <s v="K001"/>
    <x v="19"/>
    <x v="2"/>
    <n v="25"/>
    <n v="665"/>
    <n v="16625"/>
  </r>
  <r>
    <s v="AB19-01164"/>
    <x v="49"/>
    <x v="0"/>
    <s v="M-004"/>
    <x v="3"/>
    <s v="K001"/>
    <x v="19"/>
    <x v="2"/>
    <n v="25"/>
    <n v="665"/>
    <n v="16625"/>
  </r>
  <r>
    <s v="AB19-01165"/>
    <x v="49"/>
    <x v="2"/>
    <s v="M-006"/>
    <x v="5"/>
    <s v="K014"/>
    <x v="22"/>
    <x v="1"/>
    <n v="25"/>
    <n v="980"/>
    <n v="24500"/>
  </r>
  <r>
    <s v="AB19-01166"/>
    <x v="49"/>
    <x v="2"/>
    <s v="M-007"/>
    <x v="6"/>
    <s v="K016"/>
    <x v="24"/>
    <x v="1"/>
    <n v="25"/>
    <n v="2600"/>
    <n v="65000"/>
  </r>
  <r>
    <s v="AB19-01167"/>
    <x v="49"/>
    <x v="3"/>
    <s v="M-008"/>
    <x v="7"/>
    <s v="K020"/>
    <x v="27"/>
    <x v="4"/>
    <n v="25"/>
    <n v="2680"/>
    <n v="67000"/>
  </r>
  <r>
    <s v="AB19-01168"/>
    <x v="49"/>
    <x v="4"/>
    <s v="M-009"/>
    <x v="8"/>
    <s v="K020"/>
    <x v="27"/>
    <x v="4"/>
    <n v="25"/>
    <n v="2680"/>
    <n v="67000"/>
  </r>
  <r>
    <s v="AB19-01169"/>
    <x v="49"/>
    <x v="1"/>
    <s v="M-002"/>
    <x v="2"/>
    <s v="K014"/>
    <x v="22"/>
    <x v="1"/>
    <n v="35"/>
    <n v="980"/>
    <n v="34300"/>
  </r>
  <r>
    <s v="AB19-01170"/>
    <x v="49"/>
    <x v="0"/>
    <s v="M-003"/>
    <x v="0"/>
    <s v="K014"/>
    <x v="22"/>
    <x v="1"/>
    <n v="35"/>
    <n v="980"/>
    <n v="34300"/>
  </r>
  <r>
    <s v="AB19-01171"/>
    <x v="49"/>
    <x v="0"/>
    <s v="M-004"/>
    <x v="3"/>
    <s v="K012"/>
    <x v="1"/>
    <x v="1"/>
    <n v="35"/>
    <n v="1200"/>
    <n v="42000"/>
  </r>
  <r>
    <s v="AB19-01172"/>
    <x v="49"/>
    <x v="0"/>
    <s v="M-005"/>
    <x v="4"/>
    <s v="K009"/>
    <x v="8"/>
    <x v="1"/>
    <n v="35"/>
    <n v="5990"/>
    <n v="209650"/>
  </r>
  <r>
    <s v="AB19-01173"/>
    <x v="49"/>
    <x v="2"/>
    <s v="M-006"/>
    <x v="5"/>
    <s v="K011"/>
    <x v="33"/>
    <x v="5"/>
    <n v="35"/>
    <n v="3790"/>
    <n v="132650"/>
  </r>
  <r>
    <s v="AB19-01174"/>
    <x v="49"/>
    <x v="5"/>
    <s v="M-010"/>
    <x v="9"/>
    <s v="K007"/>
    <x v="31"/>
    <x v="5"/>
    <n v="45"/>
    <n v="3880"/>
    <n v="174600"/>
  </r>
  <r>
    <s v="AB19-01175"/>
    <x v="49"/>
    <x v="4"/>
    <s v="M-011"/>
    <x v="10"/>
    <s v="K007"/>
    <x v="31"/>
    <x v="5"/>
    <n v="45"/>
    <n v="3880"/>
    <n v="174600"/>
  </r>
  <r>
    <s v="AB19-01176"/>
    <x v="49"/>
    <x v="1"/>
    <s v="M-001"/>
    <x v="1"/>
    <s v="K022"/>
    <x v="32"/>
    <x v="4"/>
    <n v="45"/>
    <n v="1688"/>
    <n v="75960"/>
  </r>
  <r>
    <s v="AB19-01177"/>
    <x v="49"/>
    <x v="1"/>
    <s v="M-002"/>
    <x v="2"/>
    <s v="K022"/>
    <x v="32"/>
    <x v="4"/>
    <n v="45"/>
    <n v="1688"/>
    <n v="75960"/>
  </r>
  <r>
    <s v="AB19-01178"/>
    <x v="49"/>
    <x v="4"/>
    <s v="M-011"/>
    <x v="10"/>
    <s v="K001"/>
    <x v="19"/>
    <x v="2"/>
    <n v="25"/>
    <n v="665"/>
    <n v="16625"/>
  </r>
  <r>
    <s v="AB19-01179"/>
    <x v="49"/>
    <x v="1"/>
    <s v="M-001"/>
    <x v="1"/>
    <s v="K002"/>
    <x v="30"/>
    <x v="0"/>
    <n v="25"/>
    <n v="980"/>
    <n v="24500"/>
  </r>
  <r>
    <s v="AB19-01180"/>
    <x v="49"/>
    <x v="1"/>
    <s v="M-002"/>
    <x v="2"/>
    <s v="K001"/>
    <x v="19"/>
    <x v="2"/>
    <n v="25"/>
    <n v="665"/>
    <n v="16625"/>
  </r>
  <r>
    <s v="AB19-01181"/>
    <x v="49"/>
    <x v="0"/>
    <s v="M-003"/>
    <x v="0"/>
    <s v="K041"/>
    <x v="11"/>
    <x v="3"/>
    <n v="25"/>
    <n v="999"/>
    <n v="24975"/>
  </r>
  <r>
    <s v="AB19-01182"/>
    <x v="49"/>
    <x v="0"/>
    <s v="M-004"/>
    <x v="3"/>
    <s v="K014"/>
    <x v="22"/>
    <x v="1"/>
    <n v="25"/>
    <n v="980"/>
    <n v="24500"/>
  </r>
  <r>
    <s v="AB19-01183"/>
    <x v="49"/>
    <x v="0"/>
    <s v="M-005"/>
    <x v="4"/>
    <s v="K016"/>
    <x v="24"/>
    <x v="1"/>
    <n v="25"/>
    <n v="2600"/>
    <n v="65000"/>
  </r>
  <r>
    <s v="AB19-01184"/>
    <x v="49"/>
    <x v="2"/>
    <s v="M-006"/>
    <x v="5"/>
    <s v="K020"/>
    <x v="27"/>
    <x v="4"/>
    <n v="25"/>
    <n v="2680"/>
    <n v="67000"/>
  </r>
  <r>
    <s v="AB19-01185"/>
    <x v="49"/>
    <x v="2"/>
    <s v="M-007"/>
    <x v="6"/>
    <s v="K020"/>
    <x v="27"/>
    <x v="4"/>
    <n v="25"/>
    <n v="2680"/>
    <n v="67000"/>
  </r>
  <r>
    <s v="AB19-01186"/>
    <x v="49"/>
    <x v="3"/>
    <s v="M-008"/>
    <x v="7"/>
    <s v="K025"/>
    <x v="26"/>
    <x v="3"/>
    <n v="25"/>
    <n v="8990"/>
    <n v="224750"/>
  </r>
  <r>
    <s v="AB19-01187"/>
    <x v="49"/>
    <x v="2"/>
    <s v="M-007"/>
    <x v="6"/>
    <s v="K014"/>
    <x v="22"/>
    <x v="1"/>
    <n v="35"/>
    <n v="980"/>
    <n v="34300"/>
  </r>
  <r>
    <s v="AB19-01188"/>
    <x v="49"/>
    <x v="3"/>
    <s v="M-008"/>
    <x v="7"/>
    <s v="K014"/>
    <x v="22"/>
    <x v="1"/>
    <n v="35"/>
    <n v="980"/>
    <n v="34300"/>
  </r>
  <r>
    <s v="AB19-01189"/>
    <x v="49"/>
    <x v="4"/>
    <s v="M-009"/>
    <x v="8"/>
    <s v="K012"/>
    <x v="1"/>
    <x v="1"/>
    <n v="35"/>
    <n v="1200"/>
    <n v="42000"/>
  </r>
  <r>
    <s v="AB19-01190"/>
    <x v="49"/>
    <x v="5"/>
    <s v="M-010"/>
    <x v="9"/>
    <s v="K009"/>
    <x v="8"/>
    <x v="1"/>
    <n v="35"/>
    <n v="5990"/>
    <n v="209650"/>
  </r>
  <r>
    <s v="AB19-01191"/>
    <x v="49"/>
    <x v="4"/>
    <s v="M-011"/>
    <x v="10"/>
    <s v="K011"/>
    <x v="33"/>
    <x v="5"/>
    <n v="35"/>
    <n v="3790"/>
    <n v="132650"/>
  </r>
  <r>
    <s v="AB19-01192"/>
    <x v="49"/>
    <x v="1"/>
    <s v="M-001"/>
    <x v="1"/>
    <s v="K015"/>
    <x v="28"/>
    <x v="2"/>
    <n v="35"/>
    <n v="10900"/>
    <n v="381500"/>
  </r>
  <r>
    <s v="AB19-01193"/>
    <x v="49"/>
    <x v="0"/>
    <s v="M-003"/>
    <x v="0"/>
    <s v="K007"/>
    <x v="31"/>
    <x v="5"/>
    <n v="45"/>
    <n v="3880"/>
    <n v="174600"/>
  </r>
  <r>
    <s v="AB19-01194"/>
    <x v="49"/>
    <x v="0"/>
    <s v="M-004"/>
    <x v="3"/>
    <s v="K007"/>
    <x v="31"/>
    <x v="5"/>
    <n v="45"/>
    <n v="3880"/>
    <n v="174600"/>
  </r>
  <r>
    <s v="AB19-01195"/>
    <x v="49"/>
    <x v="0"/>
    <s v="M-005"/>
    <x v="4"/>
    <s v="K022"/>
    <x v="32"/>
    <x v="4"/>
    <n v="45"/>
    <n v="1688"/>
    <n v="75960"/>
  </r>
  <r>
    <s v="AB19-01196"/>
    <x v="49"/>
    <x v="2"/>
    <s v="M-006"/>
    <x v="5"/>
    <s v="K022"/>
    <x v="32"/>
    <x v="4"/>
    <n v="45"/>
    <n v="1688"/>
    <n v="75960"/>
  </r>
  <r>
    <s v="AB19-01197"/>
    <x v="49"/>
    <x v="1"/>
    <s v="M-002"/>
    <x v="2"/>
    <s v="K002"/>
    <x v="30"/>
    <x v="0"/>
    <n v="25"/>
    <n v="980"/>
    <n v="24500"/>
  </r>
  <r>
    <s v="AB19-01198"/>
    <x v="49"/>
    <x v="0"/>
    <s v="M-005"/>
    <x v="4"/>
    <s v="K041"/>
    <x v="11"/>
    <x v="3"/>
    <n v="25"/>
    <n v="999"/>
    <n v="249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0183A-CF6A-4A10-BAB2-5499F23211EE}" name="樞紐分析表1" cacheId="10" applyNumberFormats="0" applyBorderFormats="0" applyFontFormats="0" applyPatternFormats="0" applyAlignmentFormats="0" applyWidthHeightFormats="1" dataCaption="數值" missingCaption="0" updatedVersion="6" minRefreshableVersion="5" useAutoFormatting="1" itemPrintTitles="1" createdVersion="6" indent="0" outline="1" outlineData="1" multipleFieldFilters="0" rowHeaderCaption="產品類別" colHeaderCaption="廠商名稱">
  <location ref="A3:M11" firstHeaderRow="1" firstDataRow="2" firstDataCol="1" rowPageCount="1" colPageCount="1"/>
  <pivotFields count="11">
    <pivotField showAll="0"/>
    <pivotField numFmtId="14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axis="axisPage" showAll="0">
      <items count="7">
        <item x="2"/>
        <item x="1"/>
        <item x="3"/>
        <item x="0"/>
        <item x="5"/>
        <item x="4"/>
        <item t="default"/>
      </items>
    </pivotField>
    <pivotField showAll="0"/>
    <pivotField axis="axisCol" showAll="0">
      <items count="12">
        <item x="10"/>
        <item x="1"/>
        <item x="8"/>
        <item x="9"/>
        <item x="2"/>
        <item x="0"/>
        <item x="3"/>
        <item x="7"/>
        <item x="6"/>
        <item x="5"/>
        <item x="4"/>
        <item t="default"/>
      </items>
    </pivotField>
    <pivotField showAll="0"/>
    <pivotField showAll="0"/>
    <pivotField axis="axisRow" showAll="0">
      <items count="7">
        <item x="2"/>
        <item x="0"/>
        <item x="4"/>
        <item x="1"/>
        <item x="3"/>
        <item x="5"/>
        <item t="default"/>
      </items>
    </pivotField>
    <pivotField showAll="0"/>
    <pivotField showAll="0"/>
    <pivotField dataField="1" numFmtId="176" showAll="0"/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2" hier="-1"/>
  </pageFields>
  <dataFields count="1">
    <dataField name="加總 - 交易金額" fld="10" baseField="7" baseItem="0" numFmtId="177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產品類別" xr10:uid="{61A1EA9D-00B2-4F73-801A-9619457C0CFA}" sourceName="產品類別">
  <pivotTables>
    <pivotTable tabId="4" name="樞紐分析表1"/>
  </pivotTables>
  <data>
    <tabular pivotCacheId="1150040975">
      <items count="6">
        <i x="2" s="1"/>
        <i x="0" s="1"/>
        <i x="4" s="1"/>
        <i x="1" s="1"/>
        <i x="3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產品類別" xr10:uid="{E2521BBC-669E-4F29-9FE8-FD1922E048F5}" cache="Slicer_產品類別" caption="產品類別" style="SlicerStyleLight2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0FCCFE-63B6-458A-8AD5-8633F25DB28F}" name="表格1" displayName="表格1" ref="A1:K49" totalsRowShown="0">
  <autoFilter ref="A1:K49" xr:uid="{94BBEA90-2EC9-45FA-BD59-E2270EA67ED1}"/>
  <tableColumns count="11">
    <tableColumn id="1" xr3:uid="{79AD928E-E7B5-4E40-946B-1EEE32311E02}" name="訂單編號"/>
    <tableColumn id="2" xr3:uid="{BF892FD9-8A25-4FB9-8EEE-1B5879D6AD7C}" name="下單日期" dataDxfId="0"/>
    <tableColumn id="3" xr3:uid="{256B88F8-5F03-4F3D-B7DA-9A18E557E584}" name="銷售員"/>
    <tableColumn id="4" xr3:uid="{DCB5AEA0-147E-44F5-9249-D9D97C8CD6F1}" name="廠商編號"/>
    <tableColumn id="5" xr3:uid="{8D2F6F62-7A21-4B9D-ADA1-4E29D6A9E401}" name="廠商名稱"/>
    <tableColumn id="6" xr3:uid="{87D818C6-CAE5-44D8-8CE6-4009E561C509}" name="產品編號"/>
    <tableColumn id="7" xr3:uid="{E180445C-DDD2-4AD4-BB33-6B5BD7485DD3}" name="產品名稱"/>
    <tableColumn id="8" xr3:uid="{F5EC6AE8-9D41-489F-90C2-1782BE5C361A}" name="產品類別"/>
    <tableColumn id="9" xr3:uid="{951D1667-6822-46F5-8512-E453AC72D2BD}" name="數量"/>
    <tableColumn id="10" xr3:uid="{95CBFF3C-1C78-43D6-ABDD-AA7DFC9AFBCE}" name="訂價"/>
    <tableColumn id="11" xr3:uid="{4DA59B75-9F2F-472F-BF54-944E2EF78018}" name="交易金額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下單日期" xr10:uid="{9CBC5B51-D088-476D-B05F-273284D30AEF}" sourceName="下單日期">
  <pivotTables>
    <pivotTable tabId="4" name="樞紐分析表1"/>
  </pivotTables>
  <state minimalRefreshVersion="6" lastRefreshVersion="6" pivotCacheId="1150040975" filterType="unknown">
    <bounds startDate="2018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下單日期" xr10:uid="{9D018B80-2DB9-429E-B5E8-30819AC49ECB}" cache="NativeTimeline_下單日期" caption="下單日期" level="2" selectionLevel="2" scrollPosition="2018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CF943-5ECC-420A-A0CE-2D0AE3D331E8}">
  <dimension ref="A1:K49"/>
  <sheetViews>
    <sheetView tabSelected="1" workbookViewId="0"/>
  </sheetViews>
  <sheetFormatPr defaultRowHeight="14.5" x14ac:dyDescent="0.3"/>
  <cols>
    <col min="1" max="2" width="12.296875" customWidth="1"/>
    <col min="3" max="3" width="10" customWidth="1"/>
    <col min="4" max="8" width="12.296875" customWidth="1"/>
    <col min="11" max="11" width="12.296875" customWidth="1"/>
  </cols>
  <sheetData>
    <row r="1" spans="1:11" x14ac:dyDescent="0.3">
      <c r="A1" t="s">
        <v>1696</v>
      </c>
      <c r="B1" t="s">
        <v>1</v>
      </c>
      <c r="C1" t="s">
        <v>1694</v>
      </c>
      <c r="D1" t="s">
        <v>1697</v>
      </c>
      <c r="E1" t="s">
        <v>1693</v>
      </c>
      <c r="F1" t="s">
        <v>4</v>
      </c>
      <c r="G1" t="s">
        <v>1535</v>
      </c>
      <c r="H1" t="s">
        <v>1532</v>
      </c>
      <c r="I1" t="s">
        <v>6</v>
      </c>
      <c r="J1" t="s">
        <v>1698</v>
      </c>
      <c r="K1" t="s">
        <v>1699</v>
      </c>
    </row>
    <row r="2" spans="1:11" x14ac:dyDescent="0.3">
      <c r="A2" t="s">
        <v>1490</v>
      </c>
      <c r="B2" s="57">
        <v>43804</v>
      </c>
      <c r="C2" t="s">
        <v>1700</v>
      </c>
      <c r="D2" t="s">
        <v>49</v>
      </c>
      <c r="E2" t="s">
        <v>1674</v>
      </c>
      <c r="F2" t="s">
        <v>1608</v>
      </c>
      <c r="G2" t="s">
        <v>1701</v>
      </c>
      <c r="H2" t="s">
        <v>1689</v>
      </c>
      <c r="I2">
        <v>35</v>
      </c>
      <c r="J2">
        <v>5990</v>
      </c>
      <c r="K2">
        <v>209650</v>
      </c>
    </row>
    <row r="3" spans="1:11" x14ac:dyDescent="0.3">
      <c r="A3" t="s">
        <v>1425</v>
      </c>
      <c r="B3" s="57">
        <v>43799</v>
      </c>
      <c r="C3" t="s">
        <v>1700</v>
      </c>
      <c r="D3" t="s">
        <v>49</v>
      </c>
      <c r="E3" t="s">
        <v>1674</v>
      </c>
      <c r="F3" t="s">
        <v>1615</v>
      </c>
      <c r="G3" t="s">
        <v>1702</v>
      </c>
      <c r="H3" t="s">
        <v>1689</v>
      </c>
      <c r="I3">
        <v>65</v>
      </c>
      <c r="J3">
        <v>2600</v>
      </c>
      <c r="K3">
        <v>169000</v>
      </c>
    </row>
    <row r="4" spans="1:11" x14ac:dyDescent="0.3">
      <c r="A4" t="s">
        <v>1381</v>
      </c>
      <c r="B4" s="57">
        <v>43753</v>
      </c>
      <c r="C4" t="s">
        <v>1700</v>
      </c>
      <c r="D4" t="s">
        <v>49</v>
      </c>
      <c r="E4" t="s">
        <v>1674</v>
      </c>
      <c r="F4" t="s">
        <v>1611</v>
      </c>
      <c r="G4" t="s">
        <v>1703</v>
      </c>
      <c r="H4" t="s">
        <v>1689</v>
      </c>
      <c r="I4">
        <v>25</v>
      </c>
      <c r="J4">
        <v>1200</v>
      </c>
      <c r="K4">
        <v>30000</v>
      </c>
    </row>
    <row r="5" spans="1:11" x14ac:dyDescent="0.3">
      <c r="A5" t="s">
        <v>1351</v>
      </c>
      <c r="B5" s="57">
        <v>43748</v>
      </c>
      <c r="C5" t="s">
        <v>1700</v>
      </c>
      <c r="D5" t="s">
        <v>49</v>
      </c>
      <c r="E5" t="s">
        <v>1674</v>
      </c>
      <c r="F5" t="s">
        <v>1608</v>
      </c>
      <c r="G5" t="s">
        <v>1701</v>
      </c>
      <c r="H5" t="s">
        <v>1689</v>
      </c>
      <c r="I5">
        <v>35</v>
      </c>
      <c r="J5">
        <v>5990</v>
      </c>
      <c r="K5">
        <v>209650</v>
      </c>
    </row>
    <row r="6" spans="1:11" x14ac:dyDescent="0.3">
      <c r="A6" t="s">
        <v>1333</v>
      </c>
      <c r="B6" s="57">
        <v>43748</v>
      </c>
      <c r="C6" t="s">
        <v>1700</v>
      </c>
      <c r="D6" t="s">
        <v>49</v>
      </c>
      <c r="E6" t="s">
        <v>1674</v>
      </c>
      <c r="F6" t="s">
        <v>1611</v>
      </c>
      <c r="G6" t="s">
        <v>1703</v>
      </c>
      <c r="H6" t="s">
        <v>1689</v>
      </c>
      <c r="I6">
        <v>35</v>
      </c>
      <c r="J6">
        <v>1200</v>
      </c>
      <c r="K6">
        <v>42000</v>
      </c>
    </row>
    <row r="7" spans="1:11" x14ac:dyDescent="0.3">
      <c r="A7" t="s">
        <v>1331</v>
      </c>
      <c r="B7" s="57">
        <v>43748</v>
      </c>
      <c r="C7" t="s">
        <v>1700</v>
      </c>
      <c r="D7" t="s">
        <v>49</v>
      </c>
      <c r="E7" t="s">
        <v>1674</v>
      </c>
      <c r="F7" t="s">
        <v>1615</v>
      </c>
      <c r="G7" t="s">
        <v>1702</v>
      </c>
      <c r="H7" t="s">
        <v>1689</v>
      </c>
      <c r="I7">
        <v>25</v>
      </c>
      <c r="J7">
        <v>2600</v>
      </c>
      <c r="K7">
        <v>65000</v>
      </c>
    </row>
    <row r="8" spans="1:11" x14ac:dyDescent="0.3">
      <c r="A8" t="s">
        <v>1311</v>
      </c>
      <c r="B8" s="57">
        <v>43720</v>
      </c>
      <c r="C8" t="s">
        <v>1700</v>
      </c>
      <c r="D8" t="s">
        <v>49</v>
      </c>
      <c r="E8" t="s">
        <v>1674</v>
      </c>
      <c r="F8" t="s">
        <v>1608</v>
      </c>
      <c r="G8" t="s">
        <v>1701</v>
      </c>
      <c r="H8" t="s">
        <v>1689</v>
      </c>
      <c r="I8">
        <v>35</v>
      </c>
      <c r="J8">
        <v>5990</v>
      </c>
      <c r="K8">
        <v>209650</v>
      </c>
    </row>
    <row r="9" spans="1:11" x14ac:dyDescent="0.3">
      <c r="A9" t="s">
        <v>1276</v>
      </c>
      <c r="B9" s="57">
        <v>43682</v>
      </c>
      <c r="C9" t="s">
        <v>1700</v>
      </c>
      <c r="D9" t="s">
        <v>49</v>
      </c>
      <c r="E9" t="s">
        <v>1674</v>
      </c>
      <c r="F9" t="s">
        <v>1613</v>
      </c>
      <c r="G9" t="s">
        <v>1704</v>
      </c>
      <c r="H9" t="s">
        <v>1689</v>
      </c>
      <c r="I9">
        <v>35</v>
      </c>
      <c r="J9">
        <v>980</v>
      </c>
      <c r="K9">
        <v>34300</v>
      </c>
    </row>
    <row r="10" spans="1:11" x14ac:dyDescent="0.3">
      <c r="A10" t="s">
        <v>1246</v>
      </c>
      <c r="B10" s="57">
        <v>43682</v>
      </c>
      <c r="C10" t="s">
        <v>1700</v>
      </c>
      <c r="D10" t="s">
        <v>49</v>
      </c>
      <c r="E10" t="s">
        <v>1674</v>
      </c>
      <c r="F10" t="s">
        <v>1611</v>
      </c>
      <c r="G10" t="s">
        <v>1703</v>
      </c>
      <c r="H10" t="s">
        <v>1689</v>
      </c>
      <c r="I10">
        <v>35</v>
      </c>
      <c r="J10">
        <v>1200</v>
      </c>
      <c r="K10">
        <v>42000</v>
      </c>
    </row>
    <row r="11" spans="1:11" x14ac:dyDescent="0.3">
      <c r="A11" t="s">
        <v>1213</v>
      </c>
      <c r="B11" s="57">
        <v>43676</v>
      </c>
      <c r="C11" t="s">
        <v>1700</v>
      </c>
      <c r="D11" t="s">
        <v>49</v>
      </c>
      <c r="E11" t="s">
        <v>1674</v>
      </c>
      <c r="F11" t="s">
        <v>1615</v>
      </c>
      <c r="G11" t="s">
        <v>1702</v>
      </c>
      <c r="H11" t="s">
        <v>1689</v>
      </c>
      <c r="I11">
        <v>65</v>
      </c>
      <c r="J11">
        <v>2600</v>
      </c>
      <c r="K11">
        <v>169000</v>
      </c>
    </row>
    <row r="12" spans="1:11" x14ac:dyDescent="0.3">
      <c r="A12" t="s">
        <v>1178</v>
      </c>
      <c r="B12" s="57">
        <v>43676</v>
      </c>
      <c r="C12" t="s">
        <v>1700</v>
      </c>
      <c r="D12" t="s">
        <v>49</v>
      </c>
      <c r="E12" t="s">
        <v>1674</v>
      </c>
      <c r="F12" t="s">
        <v>1615</v>
      </c>
      <c r="G12" t="s">
        <v>1702</v>
      </c>
      <c r="H12" t="s">
        <v>1689</v>
      </c>
      <c r="I12">
        <v>65</v>
      </c>
      <c r="J12">
        <v>2600</v>
      </c>
      <c r="K12">
        <v>169000</v>
      </c>
    </row>
    <row r="13" spans="1:11" x14ac:dyDescent="0.3">
      <c r="A13" t="s">
        <v>1024</v>
      </c>
      <c r="B13" s="57">
        <v>43650</v>
      </c>
      <c r="C13" t="s">
        <v>1700</v>
      </c>
      <c r="D13" t="s">
        <v>49</v>
      </c>
      <c r="E13" t="s">
        <v>1674</v>
      </c>
      <c r="F13" t="s">
        <v>1611</v>
      </c>
      <c r="G13" t="s">
        <v>1703</v>
      </c>
      <c r="H13" t="s">
        <v>1689</v>
      </c>
      <c r="I13">
        <v>25</v>
      </c>
      <c r="J13">
        <v>1200</v>
      </c>
      <c r="K13">
        <v>30000</v>
      </c>
    </row>
    <row r="14" spans="1:11" x14ac:dyDescent="0.3">
      <c r="A14" t="s">
        <v>985</v>
      </c>
      <c r="B14" s="57">
        <v>43631</v>
      </c>
      <c r="C14" t="s">
        <v>1700</v>
      </c>
      <c r="D14" t="s">
        <v>49</v>
      </c>
      <c r="E14" t="s">
        <v>1674</v>
      </c>
      <c r="F14" t="s">
        <v>1611</v>
      </c>
      <c r="G14" t="s">
        <v>1703</v>
      </c>
      <c r="H14" t="s">
        <v>1689</v>
      </c>
      <c r="I14">
        <v>25</v>
      </c>
      <c r="J14">
        <v>1200</v>
      </c>
      <c r="K14">
        <v>30000</v>
      </c>
    </row>
    <row r="15" spans="1:11" x14ac:dyDescent="0.3">
      <c r="A15" t="s">
        <v>966</v>
      </c>
      <c r="B15" s="57">
        <v>43593</v>
      </c>
      <c r="C15" t="s">
        <v>1700</v>
      </c>
      <c r="D15" t="s">
        <v>49</v>
      </c>
      <c r="E15" t="s">
        <v>1674</v>
      </c>
      <c r="F15" t="s">
        <v>1615</v>
      </c>
      <c r="G15" t="s">
        <v>1702</v>
      </c>
      <c r="H15" t="s">
        <v>1689</v>
      </c>
      <c r="I15">
        <v>25</v>
      </c>
      <c r="J15">
        <v>2600</v>
      </c>
      <c r="K15">
        <v>65000</v>
      </c>
    </row>
    <row r="16" spans="1:11" x14ac:dyDescent="0.3">
      <c r="A16" t="s">
        <v>919</v>
      </c>
      <c r="B16" s="57">
        <v>43593</v>
      </c>
      <c r="C16" t="s">
        <v>1700</v>
      </c>
      <c r="D16" t="s">
        <v>49</v>
      </c>
      <c r="E16" t="s">
        <v>1674</v>
      </c>
      <c r="F16" t="s">
        <v>1608</v>
      </c>
      <c r="G16" t="s">
        <v>1701</v>
      </c>
      <c r="H16" t="s">
        <v>1689</v>
      </c>
      <c r="I16">
        <v>35</v>
      </c>
      <c r="J16">
        <v>5990</v>
      </c>
      <c r="K16">
        <v>209650</v>
      </c>
    </row>
    <row r="17" spans="1:11" x14ac:dyDescent="0.3">
      <c r="A17" t="s">
        <v>894</v>
      </c>
      <c r="B17" s="57">
        <v>43560</v>
      </c>
      <c r="C17" t="s">
        <v>1700</v>
      </c>
      <c r="D17" t="s">
        <v>49</v>
      </c>
      <c r="E17" t="s">
        <v>1674</v>
      </c>
      <c r="F17" t="s">
        <v>1615</v>
      </c>
      <c r="G17" t="s">
        <v>1702</v>
      </c>
      <c r="H17" t="s">
        <v>1689</v>
      </c>
      <c r="I17">
        <v>25</v>
      </c>
      <c r="J17">
        <v>2600</v>
      </c>
      <c r="K17">
        <v>65000</v>
      </c>
    </row>
    <row r="18" spans="1:11" x14ac:dyDescent="0.3">
      <c r="A18" t="s">
        <v>888</v>
      </c>
      <c r="B18" s="57">
        <v>43560</v>
      </c>
      <c r="C18" t="s">
        <v>1700</v>
      </c>
      <c r="D18" t="s">
        <v>49</v>
      </c>
      <c r="E18" t="s">
        <v>1674</v>
      </c>
      <c r="F18" t="s">
        <v>1615</v>
      </c>
      <c r="G18" t="s">
        <v>1702</v>
      </c>
      <c r="H18" t="s">
        <v>1689</v>
      </c>
      <c r="I18">
        <v>25</v>
      </c>
      <c r="J18">
        <v>2600</v>
      </c>
      <c r="K18">
        <v>65000</v>
      </c>
    </row>
    <row r="19" spans="1:11" x14ac:dyDescent="0.3">
      <c r="A19" t="s">
        <v>868</v>
      </c>
      <c r="B19" s="57">
        <v>43560</v>
      </c>
      <c r="C19" t="s">
        <v>1700</v>
      </c>
      <c r="D19" t="s">
        <v>49</v>
      </c>
      <c r="E19" t="s">
        <v>1674</v>
      </c>
      <c r="F19" t="s">
        <v>1615</v>
      </c>
      <c r="G19" t="s">
        <v>1702</v>
      </c>
      <c r="H19" t="s">
        <v>1689</v>
      </c>
      <c r="I19">
        <v>25</v>
      </c>
      <c r="J19">
        <v>2600</v>
      </c>
      <c r="K19">
        <v>65000</v>
      </c>
    </row>
    <row r="20" spans="1:11" x14ac:dyDescent="0.3">
      <c r="A20" t="s">
        <v>810</v>
      </c>
      <c r="B20" s="57">
        <v>43560</v>
      </c>
      <c r="C20" t="s">
        <v>1700</v>
      </c>
      <c r="D20" t="s">
        <v>49</v>
      </c>
      <c r="E20" t="s">
        <v>1674</v>
      </c>
      <c r="F20" t="s">
        <v>1608</v>
      </c>
      <c r="G20" t="s">
        <v>1701</v>
      </c>
      <c r="H20" t="s">
        <v>1689</v>
      </c>
      <c r="I20">
        <v>35</v>
      </c>
      <c r="J20">
        <v>5990</v>
      </c>
      <c r="K20">
        <v>209650</v>
      </c>
    </row>
    <row r="21" spans="1:11" x14ac:dyDescent="0.3">
      <c r="A21" t="s">
        <v>796</v>
      </c>
      <c r="B21" s="57">
        <v>43554</v>
      </c>
      <c r="C21" t="s">
        <v>1700</v>
      </c>
      <c r="D21" t="s">
        <v>49</v>
      </c>
      <c r="E21" t="s">
        <v>1674</v>
      </c>
      <c r="F21" t="s">
        <v>1615</v>
      </c>
      <c r="G21" t="s">
        <v>1702</v>
      </c>
      <c r="H21" t="s">
        <v>1689</v>
      </c>
      <c r="I21">
        <v>25</v>
      </c>
      <c r="J21">
        <v>2600</v>
      </c>
      <c r="K21">
        <v>65000</v>
      </c>
    </row>
    <row r="22" spans="1:11" x14ac:dyDescent="0.3">
      <c r="A22" t="s">
        <v>776</v>
      </c>
      <c r="B22" s="57">
        <v>43554</v>
      </c>
      <c r="C22" t="s">
        <v>1700</v>
      </c>
      <c r="D22" t="s">
        <v>49</v>
      </c>
      <c r="E22" t="s">
        <v>1674</v>
      </c>
      <c r="F22" t="s">
        <v>1615</v>
      </c>
      <c r="G22" t="s">
        <v>1702</v>
      </c>
      <c r="H22" t="s">
        <v>1689</v>
      </c>
      <c r="I22">
        <v>25</v>
      </c>
      <c r="J22">
        <v>2600</v>
      </c>
      <c r="K22">
        <v>65000</v>
      </c>
    </row>
    <row r="23" spans="1:11" x14ac:dyDescent="0.3">
      <c r="A23" t="s">
        <v>761</v>
      </c>
      <c r="B23" s="57">
        <v>43554</v>
      </c>
      <c r="C23" t="s">
        <v>1700</v>
      </c>
      <c r="D23" t="s">
        <v>49</v>
      </c>
      <c r="E23" t="s">
        <v>1674</v>
      </c>
      <c r="F23" t="s">
        <v>1615</v>
      </c>
      <c r="G23" t="s">
        <v>1702</v>
      </c>
      <c r="H23" t="s">
        <v>1689</v>
      </c>
      <c r="I23">
        <v>25</v>
      </c>
      <c r="J23">
        <v>2600</v>
      </c>
      <c r="K23">
        <v>65000</v>
      </c>
    </row>
    <row r="24" spans="1:11" x14ac:dyDescent="0.3">
      <c r="A24" t="s">
        <v>750</v>
      </c>
      <c r="B24" s="57">
        <v>43554</v>
      </c>
      <c r="C24" t="s">
        <v>1700</v>
      </c>
      <c r="D24" t="s">
        <v>49</v>
      </c>
      <c r="E24" t="s">
        <v>1674</v>
      </c>
      <c r="F24" t="s">
        <v>1615</v>
      </c>
      <c r="G24" t="s">
        <v>1702</v>
      </c>
      <c r="H24" t="s">
        <v>1689</v>
      </c>
      <c r="I24">
        <v>65</v>
      </c>
      <c r="J24">
        <v>2600</v>
      </c>
      <c r="K24">
        <v>169000</v>
      </c>
    </row>
    <row r="25" spans="1:11" x14ac:dyDescent="0.3">
      <c r="A25" t="s">
        <v>746</v>
      </c>
      <c r="B25" s="57">
        <v>43554</v>
      </c>
      <c r="C25" t="s">
        <v>1700</v>
      </c>
      <c r="D25" t="s">
        <v>49</v>
      </c>
      <c r="E25" t="s">
        <v>1674</v>
      </c>
      <c r="F25" t="s">
        <v>1615</v>
      </c>
      <c r="G25" t="s">
        <v>1702</v>
      </c>
      <c r="H25" t="s">
        <v>1689</v>
      </c>
      <c r="I25">
        <v>25</v>
      </c>
      <c r="J25">
        <v>2600</v>
      </c>
      <c r="K25">
        <v>65000</v>
      </c>
    </row>
    <row r="26" spans="1:11" x14ac:dyDescent="0.3">
      <c r="A26" t="s">
        <v>632</v>
      </c>
      <c r="B26" s="57">
        <v>43498</v>
      </c>
      <c r="C26" t="s">
        <v>1700</v>
      </c>
      <c r="D26" t="s">
        <v>49</v>
      </c>
      <c r="E26" t="s">
        <v>1674</v>
      </c>
      <c r="F26" t="s">
        <v>1608</v>
      </c>
      <c r="G26" t="s">
        <v>1701</v>
      </c>
      <c r="H26" t="s">
        <v>1689</v>
      </c>
      <c r="I26">
        <v>35</v>
      </c>
      <c r="J26">
        <v>5990</v>
      </c>
      <c r="K26">
        <v>209650</v>
      </c>
    </row>
    <row r="27" spans="1:11" x14ac:dyDescent="0.3">
      <c r="A27" t="s">
        <v>628</v>
      </c>
      <c r="B27" s="57">
        <v>43498</v>
      </c>
      <c r="C27" t="s">
        <v>1700</v>
      </c>
      <c r="D27" t="s">
        <v>49</v>
      </c>
      <c r="E27" t="s">
        <v>1674</v>
      </c>
      <c r="F27" t="s">
        <v>1615</v>
      </c>
      <c r="G27" t="s">
        <v>1702</v>
      </c>
      <c r="H27" t="s">
        <v>1689</v>
      </c>
      <c r="I27">
        <v>25</v>
      </c>
      <c r="J27">
        <v>2600</v>
      </c>
      <c r="K27">
        <v>65000</v>
      </c>
    </row>
    <row r="28" spans="1:11" x14ac:dyDescent="0.3">
      <c r="A28" t="s">
        <v>584</v>
      </c>
      <c r="B28" s="57">
        <v>43478</v>
      </c>
      <c r="C28" t="s">
        <v>1700</v>
      </c>
      <c r="D28" t="s">
        <v>49</v>
      </c>
      <c r="E28" t="s">
        <v>1674</v>
      </c>
      <c r="F28" t="s">
        <v>1615</v>
      </c>
      <c r="G28" t="s">
        <v>1702</v>
      </c>
      <c r="H28" t="s">
        <v>1689</v>
      </c>
      <c r="I28">
        <v>25</v>
      </c>
      <c r="J28">
        <v>2600</v>
      </c>
      <c r="K28">
        <v>65000</v>
      </c>
    </row>
    <row r="29" spans="1:11" x14ac:dyDescent="0.3">
      <c r="A29" t="s">
        <v>576</v>
      </c>
      <c r="B29" s="57">
        <v>43477</v>
      </c>
      <c r="C29" t="s">
        <v>1700</v>
      </c>
      <c r="D29" t="s">
        <v>49</v>
      </c>
      <c r="E29" t="s">
        <v>1674</v>
      </c>
      <c r="F29" t="s">
        <v>1615</v>
      </c>
      <c r="G29" t="s">
        <v>1702</v>
      </c>
      <c r="H29" t="s">
        <v>1689</v>
      </c>
      <c r="I29">
        <v>25</v>
      </c>
      <c r="J29">
        <v>2600</v>
      </c>
      <c r="K29">
        <v>65000</v>
      </c>
    </row>
    <row r="30" spans="1:11" x14ac:dyDescent="0.3">
      <c r="A30" t="s">
        <v>565</v>
      </c>
      <c r="B30" s="57">
        <v>43476</v>
      </c>
      <c r="C30" t="s">
        <v>1700</v>
      </c>
      <c r="D30" t="s">
        <v>49</v>
      </c>
      <c r="E30" t="s">
        <v>1674</v>
      </c>
      <c r="F30" t="s">
        <v>1615</v>
      </c>
      <c r="G30" t="s">
        <v>1702</v>
      </c>
      <c r="H30" t="s">
        <v>1689</v>
      </c>
      <c r="I30">
        <v>25</v>
      </c>
      <c r="J30">
        <v>2600</v>
      </c>
      <c r="K30">
        <v>65000</v>
      </c>
    </row>
    <row r="31" spans="1:11" x14ac:dyDescent="0.3">
      <c r="A31" t="s">
        <v>561</v>
      </c>
      <c r="B31" s="57">
        <v>43475</v>
      </c>
      <c r="C31" t="s">
        <v>1700</v>
      </c>
      <c r="D31" t="s">
        <v>49</v>
      </c>
      <c r="E31" t="s">
        <v>1674</v>
      </c>
      <c r="F31" t="s">
        <v>1613</v>
      </c>
      <c r="G31" t="s">
        <v>1704</v>
      </c>
      <c r="H31" t="s">
        <v>1689</v>
      </c>
      <c r="I31">
        <v>25</v>
      </c>
      <c r="J31">
        <v>980</v>
      </c>
      <c r="K31">
        <v>24500</v>
      </c>
    </row>
    <row r="32" spans="1:11" x14ac:dyDescent="0.3">
      <c r="A32" t="s">
        <v>547</v>
      </c>
      <c r="B32" s="57">
        <v>43473</v>
      </c>
      <c r="C32" t="s">
        <v>1700</v>
      </c>
      <c r="D32" t="s">
        <v>49</v>
      </c>
      <c r="E32" t="s">
        <v>1674</v>
      </c>
      <c r="F32" t="s">
        <v>1615</v>
      </c>
      <c r="G32" t="s">
        <v>1702</v>
      </c>
      <c r="H32" t="s">
        <v>1689</v>
      </c>
      <c r="I32">
        <v>65</v>
      </c>
      <c r="J32">
        <v>2600</v>
      </c>
      <c r="K32">
        <v>169000</v>
      </c>
    </row>
    <row r="33" spans="1:11" x14ac:dyDescent="0.3">
      <c r="A33" t="s">
        <v>516</v>
      </c>
      <c r="B33" s="57">
        <v>43472</v>
      </c>
      <c r="C33" t="s">
        <v>1700</v>
      </c>
      <c r="D33" t="s">
        <v>49</v>
      </c>
      <c r="E33" t="s">
        <v>1674</v>
      </c>
      <c r="F33" t="s">
        <v>1615</v>
      </c>
      <c r="G33" t="s">
        <v>1702</v>
      </c>
      <c r="H33" t="s">
        <v>1689</v>
      </c>
      <c r="I33">
        <v>25</v>
      </c>
      <c r="J33">
        <v>2600</v>
      </c>
      <c r="K33">
        <v>65000</v>
      </c>
    </row>
    <row r="34" spans="1:11" x14ac:dyDescent="0.3">
      <c r="A34" t="s">
        <v>509</v>
      </c>
      <c r="B34" s="57">
        <v>43471</v>
      </c>
      <c r="C34" t="s">
        <v>1700</v>
      </c>
      <c r="D34" t="s">
        <v>49</v>
      </c>
      <c r="E34" t="s">
        <v>1674</v>
      </c>
      <c r="F34" t="s">
        <v>1615</v>
      </c>
      <c r="G34" t="s">
        <v>1702</v>
      </c>
      <c r="H34" t="s">
        <v>1689</v>
      </c>
      <c r="I34">
        <v>65</v>
      </c>
      <c r="J34">
        <v>2600</v>
      </c>
      <c r="K34">
        <v>169000</v>
      </c>
    </row>
    <row r="35" spans="1:11" x14ac:dyDescent="0.3">
      <c r="A35" t="s">
        <v>473</v>
      </c>
      <c r="B35" s="57">
        <v>43469</v>
      </c>
      <c r="C35" t="s">
        <v>1700</v>
      </c>
      <c r="D35" t="s">
        <v>49</v>
      </c>
      <c r="E35" t="s">
        <v>1674</v>
      </c>
      <c r="F35" t="s">
        <v>1615</v>
      </c>
      <c r="G35" t="s">
        <v>1702</v>
      </c>
      <c r="H35" t="s">
        <v>1689</v>
      </c>
      <c r="I35">
        <v>35</v>
      </c>
      <c r="J35">
        <v>2600</v>
      </c>
      <c r="K35">
        <v>91000</v>
      </c>
    </row>
    <row r="36" spans="1:11" x14ac:dyDescent="0.3">
      <c r="A36" t="s">
        <v>472</v>
      </c>
      <c r="B36" s="57">
        <v>43469</v>
      </c>
      <c r="C36" t="s">
        <v>1700</v>
      </c>
      <c r="D36" t="s">
        <v>49</v>
      </c>
      <c r="E36" t="s">
        <v>1674</v>
      </c>
      <c r="F36" t="s">
        <v>1615</v>
      </c>
      <c r="G36" t="s">
        <v>1702</v>
      </c>
      <c r="H36" t="s">
        <v>1689</v>
      </c>
      <c r="I36">
        <v>25</v>
      </c>
      <c r="J36">
        <v>2600</v>
      </c>
      <c r="K36">
        <v>65000</v>
      </c>
    </row>
    <row r="37" spans="1:11" x14ac:dyDescent="0.3">
      <c r="A37" t="s">
        <v>470</v>
      </c>
      <c r="B37" s="57">
        <v>43469</v>
      </c>
      <c r="C37" t="s">
        <v>1700</v>
      </c>
      <c r="D37" t="s">
        <v>49</v>
      </c>
      <c r="E37" t="s">
        <v>1674</v>
      </c>
      <c r="F37" t="s">
        <v>1615</v>
      </c>
      <c r="G37" t="s">
        <v>1702</v>
      </c>
      <c r="H37" t="s">
        <v>1689</v>
      </c>
      <c r="I37">
        <v>45</v>
      </c>
      <c r="J37">
        <v>2600</v>
      </c>
      <c r="K37">
        <v>117000</v>
      </c>
    </row>
    <row r="38" spans="1:11" x14ac:dyDescent="0.3">
      <c r="A38" t="s">
        <v>415</v>
      </c>
      <c r="B38" s="57">
        <v>43469</v>
      </c>
      <c r="C38" t="s">
        <v>1700</v>
      </c>
      <c r="D38" t="s">
        <v>49</v>
      </c>
      <c r="E38" t="s">
        <v>1674</v>
      </c>
      <c r="F38" t="s">
        <v>1608</v>
      </c>
      <c r="G38" t="s">
        <v>1701</v>
      </c>
      <c r="H38" t="s">
        <v>1689</v>
      </c>
      <c r="I38">
        <v>25</v>
      </c>
      <c r="J38">
        <v>5990</v>
      </c>
      <c r="K38">
        <v>149750</v>
      </c>
    </row>
    <row r="39" spans="1:11" x14ac:dyDescent="0.3">
      <c r="A39" t="s">
        <v>388</v>
      </c>
      <c r="B39" s="57">
        <v>43469</v>
      </c>
      <c r="C39" t="s">
        <v>1700</v>
      </c>
      <c r="D39" t="s">
        <v>49</v>
      </c>
      <c r="E39" t="s">
        <v>1674</v>
      </c>
      <c r="F39" t="s">
        <v>1608</v>
      </c>
      <c r="G39" t="s">
        <v>1701</v>
      </c>
      <c r="H39" t="s">
        <v>1689</v>
      </c>
      <c r="I39">
        <v>35</v>
      </c>
      <c r="J39">
        <v>5990</v>
      </c>
      <c r="K39">
        <v>209650</v>
      </c>
    </row>
    <row r="40" spans="1:11" x14ac:dyDescent="0.3">
      <c r="A40" t="s">
        <v>354</v>
      </c>
      <c r="B40" s="57">
        <v>43469</v>
      </c>
      <c r="C40" t="s">
        <v>1700</v>
      </c>
      <c r="D40" t="s">
        <v>49</v>
      </c>
      <c r="E40" t="s">
        <v>1674</v>
      </c>
      <c r="F40" t="s">
        <v>1611</v>
      </c>
      <c r="G40" t="s">
        <v>1703</v>
      </c>
      <c r="H40" t="s">
        <v>1689</v>
      </c>
      <c r="I40">
        <v>25</v>
      </c>
      <c r="J40">
        <v>1200</v>
      </c>
      <c r="K40">
        <v>30000</v>
      </c>
    </row>
    <row r="41" spans="1:11" x14ac:dyDescent="0.3">
      <c r="A41" t="s">
        <v>333</v>
      </c>
      <c r="B41" s="57">
        <v>43439</v>
      </c>
      <c r="C41" t="s">
        <v>1700</v>
      </c>
      <c r="D41" t="s">
        <v>49</v>
      </c>
      <c r="E41" t="s">
        <v>1674</v>
      </c>
      <c r="F41" t="s">
        <v>1611</v>
      </c>
      <c r="G41" t="s">
        <v>1703</v>
      </c>
      <c r="H41" t="s">
        <v>1689</v>
      </c>
      <c r="I41">
        <v>35</v>
      </c>
      <c r="J41">
        <v>1200</v>
      </c>
      <c r="K41">
        <v>42000</v>
      </c>
    </row>
    <row r="42" spans="1:11" x14ac:dyDescent="0.3">
      <c r="A42" t="s">
        <v>327</v>
      </c>
      <c r="B42" s="57">
        <v>43439</v>
      </c>
      <c r="C42" t="s">
        <v>1700</v>
      </c>
      <c r="D42" t="s">
        <v>49</v>
      </c>
      <c r="E42" t="s">
        <v>1674</v>
      </c>
      <c r="F42" t="s">
        <v>1613</v>
      </c>
      <c r="G42" t="s">
        <v>1704</v>
      </c>
      <c r="H42" t="s">
        <v>1689</v>
      </c>
      <c r="I42">
        <v>25</v>
      </c>
      <c r="J42">
        <v>980</v>
      </c>
      <c r="K42">
        <v>24500</v>
      </c>
    </row>
    <row r="43" spans="1:11" x14ac:dyDescent="0.3">
      <c r="A43" t="s">
        <v>293</v>
      </c>
      <c r="B43" s="57">
        <v>43388</v>
      </c>
      <c r="C43" t="s">
        <v>1700</v>
      </c>
      <c r="D43" t="s">
        <v>49</v>
      </c>
      <c r="E43" t="s">
        <v>1674</v>
      </c>
      <c r="F43" t="s">
        <v>1611</v>
      </c>
      <c r="G43" t="s">
        <v>1703</v>
      </c>
      <c r="H43" t="s">
        <v>1689</v>
      </c>
      <c r="I43">
        <v>25</v>
      </c>
      <c r="J43">
        <v>1200</v>
      </c>
      <c r="K43">
        <v>30000</v>
      </c>
    </row>
    <row r="44" spans="1:11" x14ac:dyDescent="0.3">
      <c r="A44" t="s">
        <v>208</v>
      </c>
      <c r="B44" s="57">
        <v>43296</v>
      </c>
      <c r="C44" t="s">
        <v>1700</v>
      </c>
      <c r="D44" t="s">
        <v>49</v>
      </c>
      <c r="E44" t="s">
        <v>1674</v>
      </c>
      <c r="F44" t="s">
        <v>1611</v>
      </c>
      <c r="G44" t="s">
        <v>1703</v>
      </c>
      <c r="H44" t="s">
        <v>1689</v>
      </c>
      <c r="I44">
        <v>25</v>
      </c>
      <c r="J44">
        <v>1200</v>
      </c>
      <c r="K44">
        <v>30000</v>
      </c>
    </row>
    <row r="45" spans="1:11" x14ac:dyDescent="0.3">
      <c r="A45" t="s">
        <v>195</v>
      </c>
      <c r="B45" s="57">
        <v>43257</v>
      </c>
      <c r="C45" t="s">
        <v>1700</v>
      </c>
      <c r="D45" t="s">
        <v>49</v>
      </c>
      <c r="E45" t="s">
        <v>1674</v>
      </c>
      <c r="F45" t="s">
        <v>1608</v>
      </c>
      <c r="G45" t="s">
        <v>1701</v>
      </c>
      <c r="H45" t="s">
        <v>1689</v>
      </c>
      <c r="I45">
        <v>35</v>
      </c>
      <c r="J45">
        <v>5990</v>
      </c>
      <c r="K45">
        <v>209650</v>
      </c>
    </row>
    <row r="46" spans="1:11" x14ac:dyDescent="0.3">
      <c r="A46" t="s">
        <v>188</v>
      </c>
      <c r="B46" s="57">
        <v>43228</v>
      </c>
      <c r="C46" t="s">
        <v>1700</v>
      </c>
      <c r="D46" t="s">
        <v>49</v>
      </c>
      <c r="E46" t="s">
        <v>1674</v>
      </c>
      <c r="F46" t="s">
        <v>1608</v>
      </c>
      <c r="G46" t="s">
        <v>1701</v>
      </c>
      <c r="H46" t="s">
        <v>1689</v>
      </c>
      <c r="I46">
        <v>35</v>
      </c>
      <c r="J46">
        <v>5990</v>
      </c>
      <c r="K46">
        <v>209650</v>
      </c>
    </row>
    <row r="47" spans="1:11" x14ac:dyDescent="0.3">
      <c r="A47" t="s">
        <v>151</v>
      </c>
      <c r="B47" s="57">
        <v>43133</v>
      </c>
      <c r="C47" t="s">
        <v>1700</v>
      </c>
      <c r="D47" t="s">
        <v>49</v>
      </c>
      <c r="E47" t="s">
        <v>1674</v>
      </c>
      <c r="F47" t="s">
        <v>1615</v>
      </c>
      <c r="G47" t="s">
        <v>1702</v>
      </c>
      <c r="H47" t="s">
        <v>1689</v>
      </c>
      <c r="I47">
        <v>25</v>
      </c>
      <c r="J47">
        <v>2600</v>
      </c>
      <c r="K47">
        <v>65000</v>
      </c>
    </row>
    <row r="48" spans="1:11" x14ac:dyDescent="0.3">
      <c r="A48" t="s">
        <v>131</v>
      </c>
      <c r="B48" s="57">
        <v>43113</v>
      </c>
      <c r="C48" t="s">
        <v>1700</v>
      </c>
      <c r="D48" t="s">
        <v>49</v>
      </c>
      <c r="E48" t="s">
        <v>1674</v>
      </c>
      <c r="F48" t="s">
        <v>1603</v>
      </c>
      <c r="G48" t="s">
        <v>1705</v>
      </c>
      <c r="H48" t="s">
        <v>1689</v>
      </c>
      <c r="I48">
        <v>45</v>
      </c>
      <c r="J48">
        <v>5990</v>
      </c>
      <c r="K48">
        <v>269550</v>
      </c>
    </row>
    <row r="49" spans="1:11" x14ac:dyDescent="0.3">
      <c r="A49" t="s">
        <v>100</v>
      </c>
      <c r="B49" s="57">
        <v>43110</v>
      </c>
      <c r="C49" t="s">
        <v>1700</v>
      </c>
      <c r="D49" t="s">
        <v>49</v>
      </c>
      <c r="E49" t="s">
        <v>1674</v>
      </c>
      <c r="F49" t="s">
        <v>1611</v>
      </c>
      <c r="G49" t="s">
        <v>1703</v>
      </c>
      <c r="H49" t="s">
        <v>1689</v>
      </c>
      <c r="I49">
        <v>25</v>
      </c>
      <c r="J49">
        <v>1200</v>
      </c>
      <c r="K49">
        <v>30000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F2C8-AA55-414F-9CAC-92DE14129FFB}">
  <dimension ref="A1:M11"/>
  <sheetViews>
    <sheetView workbookViewId="0">
      <pivotSelection pane="bottomRight" click="1" r:id="rId1">
        <pivotArea field="2" type="button" dataOnly="0" labelOnly="1" outline="0" axis="axisPage" fieldPosition="0"/>
      </pivotSelection>
    </sheetView>
  </sheetViews>
  <sheetFormatPr defaultRowHeight="14.5" x14ac:dyDescent="0.3"/>
  <cols>
    <col min="1" max="1" width="18.09765625" bestFit="1" customWidth="1"/>
    <col min="2" max="12" width="12.69921875" bestFit="1" customWidth="1"/>
    <col min="13" max="13" width="13.8984375" bestFit="1" customWidth="1"/>
  </cols>
  <sheetData>
    <row r="1" spans="1:13" x14ac:dyDescent="0.3">
      <c r="A1" s="54" t="s">
        <v>1694</v>
      </c>
      <c r="B1" t="s">
        <v>1695</v>
      </c>
    </row>
    <row r="3" spans="1:13" x14ac:dyDescent="0.3">
      <c r="A3" s="54" t="s">
        <v>1692</v>
      </c>
      <c r="B3" s="54" t="s">
        <v>1693</v>
      </c>
    </row>
    <row r="4" spans="1:13" x14ac:dyDescent="0.3">
      <c r="A4" s="54" t="s">
        <v>1532</v>
      </c>
      <c r="B4" t="s">
        <v>1674</v>
      </c>
      <c r="C4" t="s">
        <v>1675</v>
      </c>
      <c r="D4" t="s">
        <v>1676</v>
      </c>
      <c r="E4" t="s">
        <v>1677</v>
      </c>
      <c r="F4" t="s">
        <v>1678</v>
      </c>
      <c r="G4" t="s">
        <v>1679</v>
      </c>
      <c r="H4" t="s">
        <v>1680</v>
      </c>
      <c r="I4" t="s">
        <v>1681</v>
      </c>
      <c r="J4" t="s">
        <v>1682</v>
      </c>
      <c r="K4" t="s">
        <v>1683</v>
      </c>
      <c r="L4" t="s">
        <v>1684</v>
      </c>
      <c r="M4" t="s">
        <v>1685</v>
      </c>
    </row>
    <row r="5" spans="1:13" x14ac:dyDescent="0.3">
      <c r="A5" s="55" t="s">
        <v>1686</v>
      </c>
      <c r="B5" s="56">
        <v>5542400</v>
      </c>
      <c r="C5" s="56">
        <v>3686150</v>
      </c>
      <c r="D5" s="56">
        <v>4322975</v>
      </c>
      <c r="E5" s="56">
        <v>4505775</v>
      </c>
      <c r="F5" s="56">
        <v>6218300</v>
      </c>
      <c r="G5" s="56">
        <v>6220150</v>
      </c>
      <c r="H5" s="56">
        <v>4083850</v>
      </c>
      <c r="I5" s="56">
        <v>5047850</v>
      </c>
      <c r="J5" s="56">
        <v>4647750</v>
      </c>
      <c r="K5" s="56">
        <v>4926200</v>
      </c>
      <c r="L5" s="56">
        <v>4410000</v>
      </c>
      <c r="M5" s="56">
        <v>53611400</v>
      </c>
    </row>
    <row r="6" spans="1:13" x14ac:dyDescent="0.3">
      <c r="A6" s="55" t="s">
        <v>1687</v>
      </c>
      <c r="B6" s="56">
        <v>504450</v>
      </c>
      <c r="C6" s="56">
        <v>730750</v>
      </c>
      <c r="D6" s="56">
        <v>661650</v>
      </c>
      <c r="E6" s="56">
        <v>727000</v>
      </c>
      <c r="F6" s="56">
        <v>858750</v>
      </c>
      <c r="G6" s="56">
        <v>752550</v>
      </c>
      <c r="H6" s="56">
        <v>347800</v>
      </c>
      <c r="I6" s="56">
        <v>704800</v>
      </c>
      <c r="J6" s="56">
        <v>461400</v>
      </c>
      <c r="K6" s="56">
        <v>410250</v>
      </c>
      <c r="L6" s="56">
        <v>302750</v>
      </c>
      <c r="M6" s="56">
        <v>6462150</v>
      </c>
    </row>
    <row r="7" spans="1:13" x14ac:dyDescent="0.3">
      <c r="A7" s="55" t="s">
        <v>1688</v>
      </c>
      <c r="B7" s="56">
        <v>953920</v>
      </c>
      <c r="C7" s="56">
        <v>2256340</v>
      </c>
      <c r="D7" s="56">
        <v>2189340</v>
      </c>
      <c r="E7" s="56">
        <v>1951460</v>
      </c>
      <c r="F7" s="56">
        <v>823880</v>
      </c>
      <c r="G7" s="56">
        <v>506920</v>
      </c>
      <c r="H7" s="56">
        <v>1889880</v>
      </c>
      <c r="I7" s="56">
        <v>884840</v>
      </c>
      <c r="J7" s="56">
        <v>1809960</v>
      </c>
      <c r="K7" s="56">
        <v>730420</v>
      </c>
      <c r="L7" s="56">
        <v>899840</v>
      </c>
      <c r="M7" s="56">
        <v>14896800</v>
      </c>
    </row>
    <row r="8" spans="1:13" x14ac:dyDescent="0.3">
      <c r="A8" s="55" t="s">
        <v>1689</v>
      </c>
      <c r="B8" s="56">
        <v>4987450</v>
      </c>
      <c r="C8" s="56">
        <v>4423700</v>
      </c>
      <c r="D8" s="56">
        <v>4345300</v>
      </c>
      <c r="E8" s="56">
        <v>3638300</v>
      </c>
      <c r="F8" s="56">
        <v>4191750</v>
      </c>
      <c r="G8" s="56">
        <v>3927150</v>
      </c>
      <c r="H8" s="56">
        <v>4417550</v>
      </c>
      <c r="I8" s="56">
        <v>3574850</v>
      </c>
      <c r="J8" s="56">
        <v>3529700</v>
      </c>
      <c r="K8" s="56">
        <v>3683400</v>
      </c>
      <c r="L8" s="56">
        <v>4076300</v>
      </c>
      <c r="M8" s="56">
        <v>44795450</v>
      </c>
    </row>
    <row r="9" spans="1:13" x14ac:dyDescent="0.3">
      <c r="A9" s="55" t="s">
        <v>1690</v>
      </c>
      <c r="B9" s="56">
        <v>0</v>
      </c>
      <c r="C9" s="56">
        <v>4930550</v>
      </c>
      <c r="D9" s="56">
        <v>3388065</v>
      </c>
      <c r="E9" s="56">
        <v>5299050</v>
      </c>
      <c r="F9" s="56">
        <v>0</v>
      </c>
      <c r="G9" s="56">
        <v>6033950</v>
      </c>
      <c r="H9" s="56">
        <v>5180050</v>
      </c>
      <c r="I9" s="56">
        <v>4538840</v>
      </c>
      <c r="J9" s="56">
        <v>4748315</v>
      </c>
      <c r="K9" s="56">
        <v>4492950</v>
      </c>
      <c r="L9" s="56">
        <v>4403855</v>
      </c>
      <c r="M9" s="56">
        <v>43015625</v>
      </c>
    </row>
    <row r="10" spans="1:13" x14ac:dyDescent="0.3">
      <c r="A10" s="55" t="s">
        <v>1691</v>
      </c>
      <c r="B10" s="56">
        <v>13867500</v>
      </c>
      <c r="C10" s="56">
        <v>21310950</v>
      </c>
      <c r="D10" s="56">
        <v>6895400</v>
      </c>
      <c r="E10" s="56">
        <v>13680400</v>
      </c>
      <c r="F10" s="56">
        <v>13998050</v>
      </c>
      <c r="G10" s="56">
        <v>10763600</v>
      </c>
      <c r="H10" s="56">
        <v>19236300</v>
      </c>
      <c r="I10" s="56">
        <v>9830950</v>
      </c>
      <c r="J10" s="56">
        <v>16891250</v>
      </c>
      <c r="K10" s="56">
        <v>19758250</v>
      </c>
      <c r="L10" s="56">
        <v>19308700</v>
      </c>
      <c r="M10" s="56">
        <v>165541350</v>
      </c>
    </row>
    <row r="11" spans="1:13" x14ac:dyDescent="0.3">
      <c r="A11" s="55" t="s">
        <v>1685</v>
      </c>
      <c r="B11" s="56">
        <v>25855720</v>
      </c>
      <c r="C11" s="56">
        <v>37338440</v>
      </c>
      <c r="D11" s="56">
        <v>21802730</v>
      </c>
      <c r="E11" s="56">
        <v>29801985</v>
      </c>
      <c r="F11" s="56">
        <v>26090730</v>
      </c>
      <c r="G11" s="56">
        <v>28204320</v>
      </c>
      <c r="H11" s="56">
        <v>35155430</v>
      </c>
      <c r="I11" s="56">
        <v>24582130</v>
      </c>
      <c r="J11" s="56">
        <v>32088375</v>
      </c>
      <c r="K11" s="56">
        <v>34001470</v>
      </c>
      <c r="L11" s="56">
        <v>33401445</v>
      </c>
      <c r="M11" s="56">
        <v>328322775</v>
      </c>
    </row>
  </sheetData>
  <phoneticPr fontId="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EB55-9209-40BC-A3E3-C2C3C8E07427}">
  <dimension ref="A1:K1515"/>
  <sheetViews>
    <sheetView showGridLines="0" zoomScale="112" zoomScaleNormal="112" workbookViewId="0"/>
  </sheetViews>
  <sheetFormatPr defaultRowHeight="14.5" x14ac:dyDescent="0.35"/>
  <cols>
    <col min="1" max="1" width="15" style="8" bestFit="1" customWidth="1"/>
    <col min="2" max="2" width="12.09765625" style="8" customWidth="1"/>
    <col min="3" max="3" width="14.3984375" style="8" customWidth="1"/>
    <col min="4" max="4" width="12.3984375" style="2" customWidth="1"/>
    <col min="5" max="5" width="13.59765625" style="2" customWidth="1"/>
    <col min="6" max="6" width="14.3984375" style="8" customWidth="1"/>
    <col min="7" max="7" width="29.69921875" style="8" bestFit="1" customWidth="1"/>
    <col min="8" max="8" width="10.8984375" style="8" bestFit="1" customWidth="1"/>
    <col min="9" max="9" width="11" style="25" customWidth="1"/>
    <col min="10" max="10" width="10.8984375" style="8" customWidth="1"/>
    <col min="11" max="11" width="15.3984375" style="8" bestFit="1" customWidth="1"/>
    <col min="12" max="12" width="20.69921875" style="2" bestFit="1" customWidth="1"/>
    <col min="13" max="16384" width="8.796875" style="2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1551</v>
      </c>
      <c r="F1" s="1" t="s">
        <v>4</v>
      </c>
      <c r="G1" s="1" t="s">
        <v>1552</v>
      </c>
      <c r="H1" s="1" t="s">
        <v>5</v>
      </c>
      <c r="I1" s="1" t="s">
        <v>6</v>
      </c>
      <c r="J1" s="1" t="s">
        <v>1549</v>
      </c>
      <c r="K1" s="1" t="s">
        <v>1550</v>
      </c>
    </row>
    <row r="2" spans="1:11" x14ac:dyDescent="0.35">
      <c r="A2" s="3" t="s">
        <v>7</v>
      </c>
      <c r="B2" s="4">
        <v>43102</v>
      </c>
      <c r="C2" s="5" t="str">
        <f>VLOOKUP(訂單銷售明細!$D2,廠商資料!$A$2:$E$12,5,FALSE)</f>
        <v>陳欣怡</v>
      </c>
      <c r="D2" s="3" t="s">
        <v>8</v>
      </c>
      <c r="E2" s="3" t="str">
        <f>VLOOKUP(D2,廠商資料!$A$2:$E$12,2,FALSE)</f>
        <v>高宏事業</v>
      </c>
      <c r="F2" s="3" t="s">
        <v>1623</v>
      </c>
      <c r="G2" s="6" t="str">
        <f>VLOOKUP($F2,產品資料!$A$2:$G$51,5,FALSE)</f>
        <v>14吋立扇/電風扇-灰</v>
      </c>
      <c r="H2" s="3" t="str">
        <f>VLOOKUP(訂單銷售明細!$F2,產品資料!$A$1:$G$51,2,FALSE)</f>
        <v>空調家電</v>
      </c>
      <c r="I2" s="3">
        <v>45</v>
      </c>
      <c r="J2" s="3">
        <f>VLOOKUP($F2,產品資料!$A$2:$G$51,6,FALSE)</f>
        <v>980</v>
      </c>
      <c r="K2" s="7">
        <f>I2*J2</f>
        <v>44100</v>
      </c>
    </row>
    <row r="3" spans="1:11" x14ac:dyDescent="0.35">
      <c r="A3" s="8" t="s">
        <v>9</v>
      </c>
      <c r="B3" s="9">
        <v>43102</v>
      </c>
      <c r="C3" s="10" t="str">
        <f>VLOOKUP(訂單銷售明細!$D3,廠商資料!$A$2:$E$12,5,FALSE)</f>
        <v>涂佩芳</v>
      </c>
      <c r="D3" s="8" t="s">
        <v>10</v>
      </c>
      <c r="E3" s="8" t="str">
        <f>VLOOKUP(D3,廠商資料!$A$2:$E$12,2,FALSE)</f>
        <v>永進事業</v>
      </c>
      <c r="F3" s="8" t="s">
        <v>1611</v>
      </c>
      <c r="G3" s="11" t="str">
        <f>VLOOKUP($F3,產品資料!$A$2:$G$51,5,FALSE)</f>
        <v>美白電動牙刷-美白刷頭+多動向交叉刷頭</v>
      </c>
      <c r="H3" s="8" t="str">
        <f>VLOOKUP(訂單銷售明細!$F3,產品資料!$A$1:$G$51,2,FALSE)</f>
        <v>美容家電</v>
      </c>
      <c r="I3" s="8">
        <v>25</v>
      </c>
      <c r="J3" s="8">
        <f>VLOOKUP($F3,產品資料!$A$2:$G$51,6,FALSE)</f>
        <v>1200</v>
      </c>
      <c r="K3" s="12">
        <f t="shared" ref="K3:K66" si="0">I3*J3</f>
        <v>30000</v>
      </c>
    </row>
    <row r="4" spans="1:11" x14ac:dyDescent="0.35">
      <c r="A4" s="13" t="s">
        <v>11</v>
      </c>
      <c r="B4" s="14">
        <v>43102</v>
      </c>
      <c r="C4" s="15" t="str">
        <f>VLOOKUP(訂單銷售明細!$D4,廠商資料!$A$2:$E$12,5,FALSE)</f>
        <v>涂佩芳</v>
      </c>
      <c r="D4" s="13" t="s">
        <v>12</v>
      </c>
      <c r="E4" s="13" t="str">
        <f>VLOOKUP(D4,廠商資料!$A$2:$E$12,2,FALSE)</f>
        <v>洪盛貿易</v>
      </c>
      <c r="F4" s="13" t="s">
        <v>1607</v>
      </c>
      <c r="G4" s="16" t="str">
        <f>VLOOKUP($F4,產品資料!$A$2:$G$51,5,FALSE)</f>
        <v>40吋LED液晶顯示器</v>
      </c>
      <c r="H4" s="13" t="str">
        <f>VLOOKUP(訂單銷售明細!$F4,產品資料!$A$1:$G$51,2,FALSE)</f>
        <v>生活家電</v>
      </c>
      <c r="I4" s="13">
        <v>25</v>
      </c>
      <c r="J4" s="13">
        <f>VLOOKUP($F4,產品資料!$A$2:$G$51,6,FALSE)</f>
        <v>7490</v>
      </c>
      <c r="K4" s="17">
        <f t="shared" si="0"/>
        <v>187250</v>
      </c>
    </row>
    <row r="5" spans="1:11" x14ac:dyDescent="0.35">
      <c r="A5" s="8" t="s">
        <v>13</v>
      </c>
      <c r="B5" s="9">
        <v>43102</v>
      </c>
      <c r="C5" s="10" t="str">
        <f>VLOOKUP(訂單銷售明細!$D5,廠商資料!$A$2:$E$12,5,FALSE)</f>
        <v>陳欣怡</v>
      </c>
      <c r="D5" s="8" t="s">
        <v>14</v>
      </c>
      <c r="E5" s="8" t="str">
        <f>VLOOKUP(D5,廠商資料!$A$2:$E$12,2,FALSE)</f>
        <v>捷福事業</v>
      </c>
      <c r="F5" s="8" t="s">
        <v>1632</v>
      </c>
      <c r="G5" s="11" t="str">
        <f>VLOOKUP($F5,產品資料!$A$2:$G$51,5,FALSE)</f>
        <v>蒸氣掛燙烘衣架</v>
      </c>
      <c r="H5" s="8" t="str">
        <f>VLOOKUP(訂單銷售明細!$F5,產品資料!$A$1:$G$51,2,FALSE)</f>
        <v>清靜除溼</v>
      </c>
      <c r="I5" s="8">
        <v>45</v>
      </c>
      <c r="J5" s="8">
        <f>VLOOKUP($F5,產品資料!$A$2:$G$51,6,FALSE)</f>
        <v>4280</v>
      </c>
      <c r="K5" s="12">
        <f t="shared" si="0"/>
        <v>192600</v>
      </c>
    </row>
    <row r="6" spans="1:11" x14ac:dyDescent="0.35">
      <c r="A6" s="13" t="s">
        <v>15</v>
      </c>
      <c r="B6" s="14">
        <v>43102</v>
      </c>
      <c r="C6" s="15" t="str">
        <f>VLOOKUP(訂單銷售明細!$D6,廠商資料!$A$2:$E$12,5,FALSE)</f>
        <v>陳欣怡</v>
      </c>
      <c r="D6" s="13" t="s">
        <v>8</v>
      </c>
      <c r="E6" s="13" t="str">
        <f>VLOOKUP(D6,廠商資料!$A$2:$E$12,2,FALSE)</f>
        <v>高宏事業</v>
      </c>
      <c r="F6" s="13" t="s">
        <v>1638</v>
      </c>
      <c r="G6" s="16" t="str">
        <f>VLOOKUP($F6,產品資料!$A$2:$G$51,5,FALSE)</f>
        <v>迷你隨身空氣負離子清淨機-紅</v>
      </c>
      <c r="H6" s="13" t="str">
        <f>VLOOKUP(訂單銷售明細!$F6,產品資料!$A$1:$G$51,2,FALSE)</f>
        <v>清靜除溼</v>
      </c>
      <c r="I6" s="13">
        <v>25</v>
      </c>
      <c r="J6" s="13">
        <f>VLOOKUP($F6,產品資料!$A$2:$G$51,6,FALSE)</f>
        <v>999</v>
      </c>
      <c r="K6" s="17">
        <f t="shared" si="0"/>
        <v>24975</v>
      </c>
    </row>
    <row r="7" spans="1:11" x14ac:dyDescent="0.35">
      <c r="A7" s="8" t="s">
        <v>16</v>
      </c>
      <c r="B7" s="9">
        <v>43102</v>
      </c>
      <c r="C7" s="10" t="str">
        <f>VLOOKUP(訂單銷售明細!$D7,廠商資料!$A$2:$E$12,5,FALSE)</f>
        <v>陳欣怡</v>
      </c>
      <c r="D7" s="8" t="s">
        <v>14</v>
      </c>
      <c r="E7" s="8" t="str">
        <f>VLOOKUP(D7,廠商資料!$A$2:$E$12,2,FALSE)</f>
        <v>捷福事業</v>
      </c>
      <c r="F7" s="8" t="s">
        <v>1639</v>
      </c>
      <c r="G7" s="11" t="str">
        <f>VLOOKUP($F7,產品資料!$A$2:$G$51,5,FALSE)</f>
        <v>直立擺頭陶瓷電暖器-灰</v>
      </c>
      <c r="H7" s="8" t="str">
        <f>VLOOKUP(訂單銷售明細!$F7,產品資料!$A$1:$G$51,2,FALSE)</f>
        <v>空調家電</v>
      </c>
      <c r="I7" s="8">
        <v>25</v>
      </c>
      <c r="J7" s="8">
        <f>VLOOKUP($F7,產品資料!$A$2:$G$51,6,FALSE)</f>
        <v>2690</v>
      </c>
      <c r="K7" s="12">
        <f t="shared" si="0"/>
        <v>67250</v>
      </c>
    </row>
    <row r="8" spans="1:11" x14ac:dyDescent="0.35">
      <c r="A8" s="13" t="s">
        <v>17</v>
      </c>
      <c r="B8" s="14">
        <v>43102</v>
      </c>
      <c r="C8" s="15" t="str">
        <f>VLOOKUP(訂單銷售明細!$D8,廠商資料!$A$2:$E$12,5,FALSE)</f>
        <v>陳欣怡</v>
      </c>
      <c r="D8" s="13" t="s">
        <v>18</v>
      </c>
      <c r="E8" s="13" t="str">
        <f>VLOOKUP(D8,廠商資料!$A$2:$E$12,2,FALSE)</f>
        <v>興泰貿易</v>
      </c>
      <c r="F8" s="13" t="s">
        <v>1607</v>
      </c>
      <c r="G8" s="16" t="str">
        <f>VLOOKUP($F8,產品資料!$A$2:$G$51,5,FALSE)</f>
        <v>40吋LED液晶顯示器</v>
      </c>
      <c r="H8" s="13" t="str">
        <f>VLOOKUP(訂單銷售明細!$F8,產品資料!$A$1:$G$51,2,FALSE)</f>
        <v>生活家電</v>
      </c>
      <c r="I8" s="13">
        <v>45</v>
      </c>
      <c r="J8" s="13">
        <f>VLOOKUP($F8,產品資料!$A$2:$G$51,6,FALSE)</f>
        <v>7490</v>
      </c>
      <c r="K8" s="17">
        <f t="shared" si="0"/>
        <v>337050</v>
      </c>
    </row>
    <row r="9" spans="1:11" x14ac:dyDescent="0.35">
      <c r="A9" s="8" t="s">
        <v>19</v>
      </c>
      <c r="B9" s="9">
        <v>43102</v>
      </c>
      <c r="C9" s="10" t="str">
        <f>VLOOKUP(訂單銷售明細!$D9,廠商資料!$A$2:$E$12,5,FALSE)</f>
        <v>陳欣怡</v>
      </c>
      <c r="D9" s="8" t="s">
        <v>18</v>
      </c>
      <c r="E9" s="8" t="str">
        <f>VLOOKUP(D9,廠商資料!$A$2:$E$12,2,FALSE)</f>
        <v>興泰貿易</v>
      </c>
      <c r="F9" s="8" t="s">
        <v>1611</v>
      </c>
      <c r="G9" s="11" t="str">
        <f>VLOOKUP($F9,產品資料!$A$2:$G$51,5,FALSE)</f>
        <v>美白電動牙刷-美白刷頭+多動向交叉刷頭</v>
      </c>
      <c r="H9" s="8" t="str">
        <f>VLOOKUP(訂單銷售明細!$F9,產品資料!$A$1:$G$51,2,FALSE)</f>
        <v>美容家電</v>
      </c>
      <c r="I9" s="8">
        <v>25</v>
      </c>
      <c r="J9" s="8">
        <f>VLOOKUP($F9,產品資料!$A$2:$G$51,6,FALSE)</f>
        <v>1200</v>
      </c>
      <c r="K9" s="12">
        <f t="shared" si="0"/>
        <v>30000</v>
      </c>
    </row>
    <row r="10" spans="1:11" x14ac:dyDescent="0.35">
      <c r="A10" s="13" t="s">
        <v>20</v>
      </c>
      <c r="B10" s="14">
        <v>43102</v>
      </c>
      <c r="C10" s="15" t="str">
        <f>VLOOKUP(訂單銷售明細!$D10,廠商資料!$A$2:$E$12,5,FALSE)</f>
        <v>王家銘</v>
      </c>
      <c r="D10" s="13" t="s">
        <v>21</v>
      </c>
      <c r="E10" s="13" t="str">
        <f>VLOOKUP(D10,廠商資料!$A$2:$E$12,2,FALSE)</f>
        <v>裕發事業</v>
      </c>
      <c r="F10" s="13" t="s">
        <v>1607</v>
      </c>
      <c r="G10" s="16" t="str">
        <f>VLOOKUP($F10,產品資料!$A$2:$G$51,5,FALSE)</f>
        <v>40吋LED液晶顯示器</v>
      </c>
      <c r="H10" s="13" t="str">
        <f>VLOOKUP(訂單銷售明細!$F10,產品資料!$A$1:$G$51,2,FALSE)</f>
        <v>生活家電</v>
      </c>
      <c r="I10" s="13">
        <v>25</v>
      </c>
      <c r="J10" s="13">
        <f>VLOOKUP($F10,產品資料!$A$2:$G$51,6,FALSE)</f>
        <v>7490</v>
      </c>
      <c r="K10" s="17">
        <f t="shared" si="0"/>
        <v>187250</v>
      </c>
    </row>
    <row r="11" spans="1:11" x14ac:dyDescent="0.35">
      <c r="A11" s="8" t="s">
        <v>22</v>
      </c>
      <c r="B11" s="9">
        <v>43102</v>
      </c>
      <c r="C11" s="10" t="str">
        <f>VLOOKUP(訂單銷售明細!$D11,廠商資料!$A$2:$E$12,5,FALSE)</f>
        <v>王家銘</v>
      </c>
      <c r="D11" s="8" t="s">
        <v>21</v>
      </c>
      <c r="E11" s="8" t="str">
        <f>VLOOKUP(D11,廠商資料!$A$2:$E$12,2,FALSE)</f>
        <v>裕發事業</v>
      </c>
      <c r="F11" s="8" t="s">
        <v>1632</v>
      </c>
      <c r="G11" s="11" t="str">
        <f>VLOOKUP($F11,產品資料!$A$2:$G$51,5,FALSE)</f>
        <v>蒸氣掛燙烘衣架</v>
      </c>
      <c r="H11" s="8" t="str">
        <f>VLOOKUP(訂單銷售明細!$F11,產品資料!$A$1:$G$51,2,FALSE)</f>
        <v>清靜除溼</v>
      </c>
      <c r="I11" s="8">
        <v>45</v>
      </c>
      <c r="J11" s="8">
        <f>VLOOKUP($F11,產品資料!$A$2:$G$51,6,FALSE)</f>
        <v>4280</v>
      </c>
      <c r="K11" s="12">
        <f t="shared" si="0"/>
        <v>192600</v>
      </c>
    </row>
    <row r="12" spans="1:11" x14ac:dyDescent="0.35">
      <c r="A12" s="13" t="s">
        <v>23</v>
      </c>
      <c r="B12" s="14">
        <v>43102</v>
      </c>
      <c r="C12" s="15" t="str">
        <f>VLOOKUP(訂單銷售明細!$D12,廠商資料!$A$2:$E$12,5,FALSE)</f>
        <v>王家銘</v>
      </c>
      <c r="D12" s="13" t="s">
        <v>24</v>
      </c>
      <c r="E12" s="13" t="str">
        <f>VLOOKUP(D12,廠商資料!$A$2:$E$12,2,FALSE)</f>
        <v>萬成事業</v>
      </c>
      <c r="F12" s="13" t="s">
        <v>1638</v>
      </c>
      <c r="G12" s="16" t="str">
        <f>VLOOKUP($F12,產品資料!$A$2:$G$51,5,FALSE)</f>
        <v>迷你隨身空氣負離子清淨機-紅</v>
      </c>
      <c r="H12" s="13" t="str">
        <f>VLOOKUP(訂單銷售明細!$F12,產品資料!$A$1:$G$51,2,FALSE)</f>
        <v>清靜除溼</v>
      </c>
      <c r="I12" s="13">
        <v>25</v>
      </c>
      <c r="J12" s="13">
        <f>VLOOKUP($F12,產品資料!$A$2:$G$51,6,FALSE)</f>
        <v>999</v>
      </c>
      <c r="K12" s="17">
        <f t="shared" si="0"/>
        <v>24975</v>
      </c>
    </row>
    <row r="13" spans="1:11" x14ac:dyDescent="0.35">
      <c r="A13" s="8" t="s">
        <v>25</v>
      </c>
      <c r="B13" s="9">
        <v>43102</v>
      </c>
      <c r="C13" s="10" t="str">
        <f>VLOOKUP(訂單銷售明細!$D13,廠商資料!$A$2:$E$12,5,FALSE)</f>
        <v>郭立新</v>
      </c>
      <c r="D13" s="8" t="s">
        <v>26</v>
      </c>
      <c r="E13" s="8" t="str">
        <f>VLOOKUP(D13,廠商資料!$A$2:$E$12,2,FALSE)</f>
        <v>華佳貿易</v>
      </c>
      <c r="F13" s="8" t="s">
        <v>1639</v>
      </c>
      <c r="G13" s="11" t="str">
        <f>VLOOKUP($F13,產品資料!$A$2:$G$51,5,FALSE)</f>
        <v>直立擺頭陶瓷電暖器-灰</v>
      </c>
      <c r="H13" s="8" t="str">
        <f>VLOOKUP(訂單銷售明細!$F13,產品資料!$A$1:$G$51,2,FALSE)</f>
        <v>空調家電</v>
      </c>
      <c r="I13" s="8">
        <v>25</v>
      </c>
      <c r="J13" s="8">
        <f>VLOOKUP($F13,產品資料!$A$2:$G$51,6,FALSE)</f>
        <v>2690</v>
      </c>
      <c r="K13" s="12">
        <f t="shared" si="0"/>
        <v>67250</v>
      </c>
    </row>
    <row r="14" spans="1:11" x14ac:dyDescent="0.35">
      <c r="A14" s="13" t="s">
        <v>27</v>
      </c>
      <c r="B14" s="14">
        <v>43104</v>
      </c>
      <c r="C14" s="15" t="str">
        <f>VLOOKUP(訂單銷售明細!$D14,廠商資料!$A$2:$E$12,5,FALSE)</f>
        <v>涂佩芳</v>
      </c>
      <c r="D14" s="13" t="s">
        <v>12</v>
      </c>
      <c r="E14" s="13" t="str">
        <f>VLOOKUP(D14,廠商資料!$A$2:$E$12,2,FALSE)</f>
        <v>洪盛貿易</v>
      </c>
      <c r="F14" s="13" t="s">
        <v>1627</v>
      </c>
      <c r="G14" s="16" t="str">
        <f>VLOOKUP($F14,產品資料!$A$2:$G$51,5,FALSE)</f>
        <v>暖手寶-粉+白</v>
      </c>
      <c r="H14" s="13" t="str">
        <f>VLOOKUP(訂單銷售明細!$F14,產品資料!$A$1:$G$51,2,FALSE)</f>
        <v>空調家電</v>
      </c>
      <c r="I14" s="13">
        <v>25</v>
      </c>
      <c r="J14" s="13">
        <f>VLOOKUP($F14,產品資料!$A$2:$G$51,6,FALSE)</f>
        <v>1330</v>
      </c>
      <c r="K14" s="17">
        <f t="shared" si="0"/>
        <v>33250</v>
      </c>
    </row>
    <row r="15" spans="1:11" x14ac:dyDescent="0.35">
      <c r="A15" s="8" t="s">
        <v>28</v>
      </c>
      <c r="B15" s="9">
        <v>43104</v>
      </c>
      <c r="C15" s="10" t="str">
        <f>VLOOKUP(訂單銷售明細!$D15,廠商資料!$A$2:$E$12,5,FALSE)</f>
        <v>陳欣怡</v>
      </c>
      <c r="D15" s="8" t="s">
        <v>8</v>
      </c>
      <c r="E15" s="8" t="str">
        <f>VLOOKUP(D15,廠商資料!$A$2:$E$12,2,FALSE)</f>
        <v>高宏事業</v>
      </c>
      <c r="F15" s="8" t="s">
        <v>1635</v>
      </c>
      <c r="G15" s="11" t="str">
        <f>VLOOKUP($F15,產品資料!$A$2:$G$51,5,FALSE)</f>
        <v>數位式無線電話-時尚黑</v>
      </c>
      <c r="H15" s="8" t="str">
        <f>VLOOKUP(訂單銷售明細!$F15,產品資料!$A$1:$G$51,2,FALSE)</f>
        <v>生活家電</v>
      </c>
      <c r="I15" s="8">
        <v>25</v>
      </c>
      <c r="J15" s="8">
        <f>VLOOKUP($F15,產品資料!$A$2:$G$51,6,FALSE)</f>
        <v>990</v>
      </c>
      <c r="K15" s="12">
        <f t="shared" si="0"/>
        <v>24750</v>
      </c>
    </row>
    <row r="16" spans="1:11" x14ac:dyDescent="0.35">
      <c r="A16" s="13" t="s">
        <v>29</v>
      </c>
      <c r="B16" s="14">
        <v>43104</v>
      </c>
      <c r="C16" s="15" t="str">
        <f>VLOOKUP(訂單銷售明細!$D16,廠商資料!$A$2:$E$12,5,FALSE)</f>
        <v>涂佩芳</v>
      </c>
      <c r="D16" s="13" t="s">
        <v>10</v>
      </c>
      <c r="E16" s="13" t="str">
        <f>VLOOKUP(D16,廠商資料!$A$2:$E$12,2,FALSE)</f>
        <v>永進事業</v>
      </c>
      <c r="F16" s="13" t="s">
        <v>1608</v>
      </c>
      <c r="G16" s="16" t="str">
        <f>VLOOKUP($F16,產品資料!$A$2:$G$51,5,FALSE)</f>
        <v>奈米水離子吹風機-粉金</v>
      </c>
      <c r="H16" s="13" t="str">
        <f>VLOOKUP(訂單銷售明細!$F16,產品資料!$A$1:$G$51,2,FALSE)</f>
        <v>美容家電</v>
      </c>
      <c r="I16" s="13">
        <v>25</v>
      </c>
      <c r="J16" s="13">
        <f>VLOOKUP($F16,產品資料!$A$2:$G$51,6,FALSE)</f>
        <v>5990</v>
      </c>
      <c r="K16" s="17">
        <f t="shared" si="0"/>
        <v>149750</v>
      </c>
    </row>
    <row r="17" spans="1:11" x14ac:dyDescent="0.35">
      <c r="A17" s="8" t="s">
        <v>30</v>
      </c>
      <c r="B17" s="9">
        <v>43104</v>
      </c>
      <c r="C17" s="10" t="str">
        <f>VLOOKUP(訂單銷售明細!$D17,廠商資料!$A$2:$E$12,5,FALSE)</f>
        <v>涂佩芳</v>
      </c>
      <c r="D17" s="8" t="s">
        <v>12</v>
      </c>
      <c r="E17" s="8" t="str">
        <f>VLOOKUP(D17,廠商資料!$A$2:$E$12,2,FALSE)</f>
        <v>洪盛貿易</v>
      </c>
      <c r="F17" s="8" t="s">
        <v>1611</v>
      </c>
      <c r="G17" s="11" t="str">
        <f>VLOOKUP($F17,產品資料!$A$2:$G$51,5,FALSE)</f>
        <v>美白電動牙刷-美白刷頭+多動向交叉刷頭</v>
      </c>
      <c r="H17" s="8" t="str">
        <f>VLOOKUP(訂單銷售明細!$F17,產品資料!$A$1:$G$51,2,FALSE)</f>
        <v>美容家電</v>
      </c>
      <c r="I17" s="8">
        <v>25</v>
      </c>
      <c r="J17" s="8">
        <f>VLOOKUP($F17,產品資料!$A$2:$G$51,6,FALSE)</f>
        <v>1200</v>
      </c>
      <c r="K17" s="12">
        <f t="shared" si="0"/>
        <v>30000</v>
      </c>
    </row>
    <row r="18" spans="1:11" x14ac:dyDescent="0.35">
      <c r="A18" s="13" t="s">
        <v>31</v>
      </c>
      <c r="B18" s="14">
        <v>43104</v>
      </c>
      <c r="C18" s="15" t="str">
        <f>VLOOKUP(訂單銷售明細!$D18,廠商資料!$A$2:$E$12,5,FALSE)</f>
        <v>陳欣怡</v>
      </c>
      <c r="D18" s="13" t="s">
        <v>8</v>
      </c>
      <c r="E18" s="13" t="str">
        <f>VLOOKUP(D18,廠商資料!$A$2:$E$12,2,FALSE)</f>
        <v>高宏事業</v>
      </c>
      <c r="F18" s="13" t="s">
        <v>1611</v>
      </c>
      <c r="G18" s="16" t="str">
        <f>VLOOKUP($F18,產品資料!$A$2:$G$51,5,FALSE)</f>
        <v>美白電動牙刷-美白刷頭+多動向交叉刷頭</v>
      </c>
      <c r="H18" s="13" t="str">
        <f>VLOOKUP(訂單銷售明細!$F18,產品資料!$A$1:$G$51,2,FALSE)</f>
        <v>美容家電</v>
      </c>
      <c r="I18" s="13">
        <v>25</v>
      </c>
      <c r="J18" s="13">
        <f>VLOOKUP($F18,產品資料!$A$2:$G$51,6,FALSE)</f>
        <v>1200</v>
      </c>
      <c r="K18" s="17">
        <f t="shared" si="0"/>
        <v>30000</v>
      </c>
    </row>
    <row r="19" spans="1:11" x14ac:dyDescent="0.35">
      <c r="A19" s="8" t="s">
        <v>32</v>
      </c>
      <c r="B19" s="9">
        <v>43104</v>
      </c>
      <c r="C19" s="10" t="str">
        <f>VLOOKUP(訂單銷售明細!$D19,廠商資料!$A$2:$E$12,5,FALSE)</f>
        <v>陳欣怡</v>
      </c>
      <c r="D19" s="8" t="s">
        <v>14</v>
      </c>
      <c r="E19" s="8" t="str">
        <f>VLOOKUP(D19,廠商資料!$A$2:$E$12,2,FALSE)</f>
        <v>捷福事業</v>
      </c>
      <c r="F19" s="8" t="s">
        <v>1611</v>
      </c>
      <c r="G19" s="11" t="str">
        <f>VLOOKUP($F19,產品資料!$A$2:$G$51,5,FALSE)</f>
        <v>美白電動牙刷-美白刷頭+多動向交叉刷頭</v>
      </c>
      <c r="H19" s="8" t="str">
        <f>VLOOKUP(訂單銷售明細!$F19,產品資料!$A$1:$G$51,2,FALSE)</f>
        <v>美容家電</v>
      </c>
      <c r="I19" s="8">
        <v>25</v>
      </c>
      <c r="J19" s="8">
        <f>VLOOKUP($F19,產品資料!$A$2:$G$51,6,FALSE)</f>
        <v>1200</v>
      </c>
      <c r="K19" s="12">
        <f t="shared" si="0"/>
        <v>30000</v>
      </c>
    </row>
    <row r="20" spans="1:11" x14ac:dyDescent="0.35">
      <c r="A20" s="13" t="s">
        <v>33</v>
      </c>
      <c r="B20" s="14">
        <v>43104</v>
      </c>
      <c r="C20" s="15" t="str">
        <f>VLOOKUP(訂單銷售明細!$D20,廠商資料!$A$2:$E$12,5,FALSE)</f>
        <v>陳欣怡</v>
      </c>
      <c r="D20" s="13" t="s">
        <v>18</v>
      </c>
      <c r="E20" s="13" t="str">
        <f>VLOOKUP(D20,廠商資料!$A$2:$E$12,2,FALSE)</f>
        <v>興泰貿易</v>
      </c>
      <c r="F20" s="13" t="s">
        <v>1609</v>
      </c>
      <c r="G20" s="16" t="str">
        <f>VLOOKUP($F20,產品資料!$A$2:$G$51,5,FALSE)</f>
        <v>手持按摩器</v>
      </c>
      <c r="H20" s="13" t="str">
        <f>VLOOKUP(訂單銷售明細!$F20,產品資料!$A$1:$G$51,2,FALSE)</f>
        <v>按摩家電</v>
      </c>
      <c r="I20" s="13">
        <v>25</v>
      </c>
      <c r="J20" s="13">
        <f>VLOOKUP($F20,產品資料!$A$2:$G$51,6,FALSE)</f>
        <v>2980</v>
      </c>
      <c r="K20" s="17">
        <f t="shared" si="0"/>
        <v>74500</v>
      </c>
    </row>
    <row r="21" spans="1:11" x14ac:dyDescent="0.35">
      <c r="A21" s="8" t="s">
        <v>34</v>
      </c>
      <c r="B21" s="9">
        <v>43104</v>
      </c>
      <c r="C21" s="10" t="str">
        <f>VLOOKUP(訂單銷售明細!$D21,廠商資料!$A$2:$E$12,5,FALSE)</f>
        <v>王家銘</v>
      </c>
      <c r="D21" s="8" t="s">
        <v>21</v>
      </c>
      <c r="E21" s="8" t="str">
        <f>VLOOKUP(D21,廠商資料!$A$2:$E$12,2,FALSE)</f>
        <v>裕發事業</v>
      </c>
      <c r="F21" s="8" t="s">
        <v>1608</v>
      </c>
      <c r="G21" s="11" t="str">
        <f>VLOOKUP($F21,產品資料!$A$2:$G$51,5,FALSE)</f>
        <v>奈米水離子吹風機-粉金</v>
      </c>
      <c r="H21" s="8" t="str">
        <f>VLOOKUP(訂單銷售明細!$F21,產品資料!$A$1:$G$51,2,FALSE)</f>
        <v>美容家電</v>
      </c>
      <c r="I21" s="8">
        <v>35</v>
      </c>
      <c r="J21" s="8">
        <f>VLOOKUP($F21,產品資料!$A$2:$G$51,6,FALSE)</f>
        <v>5990</v>
      </c>
      <c r="K21" s="12">
        <f t="shared" si="0"/>
        <v>209650</v>
      </c>
    </row>
    <row r="22" spans="1:11" x14ac:dyDescent="0.35">
      <c r="A22" s="13" t="s">
        <v>35</v>
      </c>
      <c r="B22" s="14">
        <v>43104</v>
      </c>
      <c r="C22" s="15" t="str">
        <f>VLOOKUP(訂單銷售明細!$D22,廠商資料!$A$2:$E$12,5,FALSE)</f>
        <v>王家銘</v>
      </c>
      <c r="D22" s="13" t="s">
        <v>24</v>
      </c>
      <c r="E22" s="13" t="str">
        <f>VLOOKUP(D22,廠商資料!$A$2:$E$12,2,FALSE)</f>
        <v>萬成事業</v>
      </c>
      <c r="F22" s="13" t="s">
        <v>1608</v>
      </c>
      <c r="G22" s="16" t="str">
        <f>VLOOKUP($F22,產品資料!$A$2:$G$51,5,FALSE)</f>
        <v>奈米水離子吹風機-粉金</v>
      </c>
      <c r="H22" s="13" t="str">
        <f>VLOOKUP(訂單銷售明細!$F22,產品資料!$A$1:$G$51,2,FALSE)</f>
        <v>美容家電</v>
      </c>
      <c r="I22" s="13">
        <v>35</v>
      </c>
      <c r="J22" s="13">
        <f>VLOOKUP($F22,產品資料!$A$2:$G$51,6,FALSE)</f>
        <v>5990</v>
      </c>
      <c r="K22" s="17">
        <f t="shared" si="0"/>
        <v>209650</v>
      </c>
    </row>
    <row r="23" spans="1:11" x14ac:dyDescent="0.35">
      <c r="A23" s="8" t="s">
        <v>36</v>
      </c>
      <c r="B23" s="9">
        <v>43104</v>
      </c>
      <c r="C23" s="10" t="str">
        <f>VLOOKUP(訂單銷售明細!$D23,廠商資料!$A$2:$E$12,5,FALSE)</f>
        <v>涂佩芳</v>
      </c>
      <c r="D23" s="8" t="s">
        <v>12</v>
      </c>
      <c r="E23" s="8" t="str">
        <f>VLOOKUP(D23,廠商資料!$A$2:$E$12,2,FALSE)</f>
        <v>洪盛貿易</v>
      </c>
      <c r="F23" s="8" t="s">
        <v>1627</v>
      </c>
      <c r="G23" s="11" t="str">
        <f>VLOOKUP($F23,產品資料!$A$2:$G$51,5,FALSE)</f>
        <v>暖手寶-粉+白</v>
      </c>
      <c r="H23" s="8" t="str">
        <f>VLOOKUP(訂單銷售明細!$F23,產品資料!$A$1:$G$51,2,FALSE)</f>
        <v>空調家電</v>
      </c>
      <c r="I23" s="8">
        <v>45</v>
      </c>
      <c r="J23" s="8">
        <f>VLOOKUP($F23,產品資料!$A$2:$G$51,6,FALSE)</f>
        <v>1330</v>
      </c>
      <c r="K23" s="12">
        <f t="shared" si="0"/>
        <v>59850</v>
      </c>
    </row>
    <row r="24" spans="1:11" x14ac:dyDescent="0.35">
      <c r="A24" s="13" t="s">
        <v>37</v>
      </c>
      <c r="B24" s="14">
        <v>43104</v>
      </c>
      <c r="C24" s="15" t="str">
        <f>VLOOKUP(訂單銷售明細!$D24,廠商資料!$A$2:$E$12,5,FALSE)</f>
        <v>王家銘</v>
      </c>
      <c r="D24" s="13" t="s">
        <v>21</v>
      </c>
      <c r="E24" s="13" t="str">
        <f>VLOOKUP(D24,廠商資料!$A$2:$E$12,2,FALSE)</f>
        <v>裕發事業</v>
      </c>
      <c r="F24" s="13" t="s">
        <v>1632</v>
      </c>
      <c r="G24" s="16" t="str">
        <f>VLOOKUP($F24,產品資料!$A$2:$G$51,5,FALSE)</f>
        <v>蒸氣掛燙烘衣架</v>
      </c>
      <c r="H24" s="13" t="str">
        <f>VLOOKUP(訂單銷售明細!$F24,產品資料!$A$1:$G$51,2,FALSE)</f>
        <v>清靜除溼</v>
      </c>
      <c r="I24" s="13">
        <v>25</v>
      </c>
      <c r="J24" s="13">
        <f>VLOOKUP($F24,產品資料!$A$2:$G$51,6,FALSE)</f>
        <v>4280</v>
      </c>
      <c r="K24" s="17">
        <f t="shared" si="0"/>
        <v>107000</v>
      </c>
    </row>
    <row r="25" spans="1:11" x14ac:dyDescent="0.35">
      <c r="A25" s="8" t="s">
        <v>38</v>
      </c>
      <c r="B25" s="9">
        <v>43104</v>
      </c>
      <c r="C25" s="10" t="str">
        <f>VLOOKUP(訂單銷售明細!$D25,廠商資料!$A$2:$E$12,5,FALSE)</f>
        <v>王家銘</v>
      </c>
      <c r="D25" s="8" t="s">
        <v>24</v>
      </c>
      <c r="E25" s="8" t="str">
        <f>VLOOKUP(D25,廠商資料!$A$2:$E$12,2,FALSE)</f>
        <v>萬成事業</v>
      </c>
      <c r="F25" s="8" t="s">
        <v>1623</v>
      </c>
      <c r="G25" s="11" t="str">
        <f>VLOOKUP($F25,產品資料!$A$2:$G$51,5,FALSE)</f>
        <v>14吋立扇/電風扇-灰</v>
      </c>
      <c r="H25" s="8" t="str">
        <f>VLOOKUP(訂單銷售明細!$F25,產品資料!$A$1:$G$51,2,FALSE)</f>
        <v>空調家電</v>
      </c>
      <c r="I25" s="8">
        <v>25</v>
      </c>
      <c r="J25" s="8">
        <f>VLOOKUP($F25,產品資料!$A$2:$G$51,6,FALSE)</f>
        <v>980</v>
      </c>
      <c r="K25" s="12">
        <f t="shared" si="0"/>
        <v>24500</v>
      </c>
    </row>
    <row r="26" spans="1:11" x14ac:dyDescent="0.35">
      <c r="A26" s="13" t="s">
        <v>39</v>
      </c>
      <c r="B26" s="14">
        <v>43104</v>
      </c>
      <c r="C26" s="15" t="str">
        <f>VLOOKUP(訂單銷售明細!$D26,廠商資料!$A$2:$E$12,5,FALSE)</f>
        <v>郭立新</v>
      </c>
      <c r="D26" s="13" t="s">
        <v>26</v>
      </c>
      <c r="E26" s="13" t="str">
        <f>VLOOKUP(D26,廠商資料!$A$2:$E$12,2,FALSE)</f>
        <v>華佳貿易</v>
      </c>
      <c r="F26" s="13" t="s">
        <v>1607</v>
      </c>
      <c r="G26" s="16" t="str">
        <f>VLOOKUP($F26,產品資料!$A$2:$G$51,5,FALSE)</f>
        <v>40吋LED液晶顯示器</v>
      </c>
      <c r="H26" s="13" t="str">
        <f>VLOOKUP(訂單銷售明細!$F26,產品資料!$A$1:$G$51,2,FALSE)</f>
        <v>生活家電</v>
      </c>
      <c r="I26" s="13">
        <v>35</v>
      </c>
      <c r="J26" s="13">
        <f>VLOOKUP($F26,產品資料!$A$2:$G$51,6,FALSE)</f>
        <v>7490</v>
      </c>
      <c r="K26" s="17">
        <f t="shared" si="0"/>
        <v>262150</v>
      </c>
    </row>
    <row r="27" spans="1:11" x14ac:dyDescent="0.35">
      <c r="A27" s="8" t="s">
        <v>40</v>
      </c>
      <c r="B27" s="9">
        <v>43104</v>
      </c>
      <c r="C27" s="10" t="str">
        <f>VLOOKUP(訂單銷售明細!$D27,廠商資料!$A$2:$E$12,5,FALSE)</f>
        <v>賴惠雯</v>
      </c>
      <c r="D27" s="8" t="s">
        <v>41</v>
      </c>
      <c r="E27" s="8" t="str">
        <f>VLOOKUP(D27,廠商資料!$A$2:$E$12,2,FALSE)</f>
        <v>欣榮貿易</v>
      </c>
      <c r="F27" s="8" t="s">
        <v>1607</v>
      </c>
      <c r="G27" s="11" t="str">
        <f>VLOOKUP($F27,產品資料!$A$2:$G$51,5,FALSE)</f>
        <v>40吋LED液晶顯示器</v>
      </c>
      <c r="H27" s="8" t="str">
        <f>VLOOKUP(訂單銷售明細!$F27,產品資料!$A$1:$G$51,2,FALSE)</f>
        <v>生活家電</v>
      </c>
      <c r="I27" s="8">
        <v>35</v>
      </c>
      <c r="J27" s="8">
        <f>VLOOKUP($F27,產品資料!$A$2:$G$51,6,FALSE)</f>
        <v>7490</v>
      </c>
      <c r="K27" s="12">
        <f t="shared" si="0"/>
        <v>262150</v>
      </c>
    </row>
    <row r="28" spans="1:11" x14ac:dyDescent="0.35">
      <c r="A28" s="13" t="s">
        <v>42</v>
      </c>
      <c r="B28" s="14">
        <v>43104</v>
      </c>
      <c r="C28" s="15" t="str">
        <f>VLOOKUP(訂單銷售明細!$D28,廠商資料!$A$2:$E$12,5,FALSE)</f>
        <v>王家銘</v>
      </c>
      <c r="D28" s="13" t="s">
        <v>24</v>
      </c>
      <c r="E28" s="13" t="str">
        <f>VLOOKUP(D28,廠商資料!$A$2:$E$12,2,FALSE)</f>
        <v>萬成事業</v>
      </c>
      <c r="F28" s="13" t="s">
        <v>1604</v>
      </c>
      <c r="G28" s="16" t="str">
        <f>VLOOKUP($F28,產品資料!$A$2:$G$51,5,FALSE)</f>
        <v>渦輪氣旋健康氣炸鍋</v>
      </c>
      <c r="H28" s="13" t="str">
        <f>VLOOKUP(訂單銷售明細!$F28,產品資料!$A$1:$G$51,2,FALSE)</f>
        <v>廚房家電</v>
      </c>
      <c r="I28" s="13">
        <v>65</v>
      </c>
      <c r="J28" s="13">
        <f>VLOOKUP($F28,產品資料!$A$2:$G$51,6,FALSE)</f>
        <v>8990</v>
      </c>
      <c r="K28" s="17">
        <f t="shared" si="0"/>
        <v>584350</v>
      </c>
    </row>
    <row r="29" spans="1:11" x14ac:dyDescent="0.35">
      <c r="A29" s="8" t="s">
        <v>43</v>
      </c>
      <c r="B29" s="9">
        <v>43104</v>
      </c>
      <c r="C29" s="10" t="str">
        <f>VLOOKUP(訂單銷售明細!$D29,廠商資料!$A$2:$E$12,5,FALSE)</f>
        <v>郭立新</v>
      </c>
      <c r="D29" s="8" t="s">
        <v>26</v>
      </c>
      <c r="E29" s="8" t="str">
        <f>VLOOKUP(D29,廠商資料!$A$2:$E$12,2,FALSE)</f>
        <v>華佳貿易</v>
      </c>
      <c r="F29" s="8" t="s">
        <v>1604</v>
      </c>
      <c r="G29" s="11" t="str">
        <f>VLOOKUP($F29,產品資料!$A$2:$G$51,5,FALSE)</f>
        <v>渦輪氣旋健康氣炸鍋</v>
      </c>
      <c r="H29" s="8" t="str">
        <f>VLOOKUP(訂單銷售明細!$F29,產品資料!$A$1:$G$51,2,FALSE)</f>
        <v>廚房家電</v>
      </c>
      <c r="I29" s="8">
        <v>65</v>
      </c>
      <c r="J29" s="8">
        <f>VLOOKUP($F29,產品資料!$A$2:$G$51,6,FALSE)</f>
        <v>8990</v>
      </c>
      <c r="K29" s="12">
        <f t="shared" si="0"/>
        <v>584350</v>
      </c>
    </row>
    <row r="30" spans="1:11" x14ac:dyDescent="0.35">
      <c r="A30" s="13" t="s">
        <v>44</v>
      </c>
      <c r="B30" s="14">
        <v>43104</v>
      </c>
      <c r="C30" s="15" t="str">
        <f>VLOOKUP(訂單銷售明細!$D30,廠商資料!$A$2:$E$12,5,FALSE)</f>
        <v>郭立新</v>
      </c>
      <c r="D30" s="13" t="s">
        <v>26</v>
      </c>
      <c r="E30" s="13" t="str">
        <f>VLOOKUP(D30,廠商資料!$A$2:$E$12,2,FALSE)</f>
        <v>華佳貿易</v>
      </c>
      <c r="F30" s="13" t="s">
        <v>1640</v>
      </c>
      <c r="G30" s="16" t="str">
        <f>VLOOKUP($F30,產品資料!$A$2:$G$51,5,FALSE)</f>
        <v>迷你隨身空氣負離子清淨機-白</v>
      </c>
      <c r="H30" s="13" t="str">
        <f>VLOOKUP(訂單銷售明細!$F30,產品資料!$A$1:$G$51,2,FALSE)</f>
        <v>清靜除溼</v>
      </c>
      <c r="I30" s="13">
        <v>25</v>
      </c>
      <c r="J30" s="13">
        <f>VLOOKUP($F30,產品資料!$A$2:$G$51,6,FALSE)</f>
        <v>999</v>
      </c>
      <c r="K30" s="17">
        <f t="shared" si="0"/>
        <v>24975</v>
      </c>
    </row>
    <row r="31" spans="1:11" x14ac:dyDescent="0.35">
      <c r="A31" s="8" t="s">
        <v>45</v>
      </c>
      <c r="B31" s="9">
        <v>43104</v>
      </c>
      <c r="C31" s="10" t="str">
        <f>VLOOKUP(訂單銷售明細!$D31,廠商資料!$A$2:$E$12,5,FALSE)</f>
        <v>賴惠雯</v>
      </c>
      <c r="D31" s="8" t="s">
        <v>41</v>
      </c>
      <c r="E31" s="8" t="str">
        <f>VLOOKUP(D31,廠商資料!$A$2:$E$12,2,FALSE)</f>
        <v>欣榮貿易</v>
      </c>
      <c r="F31" s="8" t="s">
        <v>1641</v>
      </c>
      <c r="G31" s="11" t="str">
        <f>VLOOKUP($F31,產品資料!$A$2:$G$51,5,FALSE)</f>
        <v>暖手寶-白</v>
      </c>
      <c r="H31" s="8" t="str">
        <f>VLOOKUP(訂單銷售明細!$F31,產品資料!$A$1:$G$51,2,FALSE)</f>
        <v>空調家電</v>
      </c>
      <c r="I31" s="8">
        <v>25</v>
      </c>
      <c r="J31" s="8">
        <f>VLOOKUP($F31,產品資料!$A$2:$G$51,6,FALSE)</f>
        <v>690</v>
      </c>
      <c r="K31" s="12">
        <f t="shared" si="0"/>
        <v>17250</v>
      </c>
    </row>
    <row r="32" spans="1:11" x14ac:dyDescent="0.35">
      <c r="A32" s="13" t="s">
        <v>46</v>
      </c>
      <c r="B32" s="14">
        <v>43104</v>
      </c>
      <c r="C32" s="15" t="str">
        <f>VLOOKUP(訂單銷售明細!$D32,廠商資料!$A$2:$E$12,5,FALSE)</f>
        <v>蔡俊宏</v>
      </c>
      <c r="D32" s="13" t="s">
        <v>47</v>
      </c>
      <c r="E32" s="13" t="str">
        <f>VLOOKUP(D32,廠商資料!$A$2:$E$12,2,FALSE)</f>
        <v>信通事業</v>
      </c>
      <c r="F32" s="13" t="s">
        <v>1642</v>
      </c>
      <c r="G32" s="16" t="str">
        <f>VLOOKUP($F32,產品資料!$A$2:$G$51,5,FALSE)</f>
        <v>紫漩USB捕蚊燈</v>
      </c>
      <c r="H32" s="13" t="str">
        <f>VLOOKUP(訂單銷售明細!$F32,產品資料!$A$1:$G$51,2,FALSE)</f>
        <v>生活家電</v>
      </c>
      <c r="I32" s="13">
        <v>25</v>
      </c>
      <c r="J32" s="13">
        <f>VLOOKUP($F32,產品資料!$A$2:$G$51,6,FALSE)</f>
        <v>680</v>
      </c>
      <c r="K32" s="17">
        <f t="shared" si="0"/>
        <v>17000</v>
      </c>
    </row>
    <row r="33" spans="1:11" x14ac:dyDescent="0.35">
      <c r="A33" s="8" t="s">
        <v>48</v>
      </c>
      <c r="B33" s="9">
        <v>43104</v>
      </c>
      <c r="C33" s="10" t="str">
        <f>VLOOKUP(訂單銷售明細!$D33,廠商資料!$A$2:$E$12,5,FALSE)</f>
        <v>賴惠雯</v>
      </c>
      <c r="D33" s="8" t="s">
        <v>49</v>
      </c>
      <c r="E33" s="8" t="str">
        <f>VLOOKUP(D33,廠商資料!$A$2:$E$12,2,FALSE)</f>
        <v>大亨事業</v>
      </c>
      <c r="F33" s="8" t="s">
        <v>1643</v>
      </c>
      <c r="G33" s="11" t="str">
        <f>VLOOKUP($F33,產品資料!$A$2:$G$51,5,FALSE)</f>
        <v>溫熱按摩敲敲枕</v>
      </c>
      <c r="H33" s="8" t="str">
        <f>VLOOKUP(訂單銷售明細!$F33,產品資料!$A$1:$G$51,2,FALSE)</f>
        <v>按摩家電</v>
      </c>
      <c r="I33" s="8">
        <v>25</v>
      </c>
      <c r="J33" s="8">
        <f>VLOOKUP($F33,產品資料!$A$2:$G$51,6,FALSE)</f>
        <v>2880</v>
      </c>
      <c r="K33" s="12">
        <f t="shared" si="0"/>
        <v>72000</v>
      </c>
    </row>
    <row r="34" spans="1:11" x14ac:dyDescent="0.35">
      <c r="A34" s="13" t="s">
        <v>50</v>
      </c>
      <c r="B34" s="14">
        <v>43104</v>
      </c>
      <c r="C34" s="15" t="str">
        <f>VLOOKUP(訂單銷售明細!$D34,廠商資料!$A$2:$E$12,5,FALSE)</f>
        <v>涂佩芳</v>
      </c>
      <c r="D34" s="13" t="s">
        <v>10</v>
      </c>
      <c r="E34" s="13" t="str">
        <f>VLOOKUP(D34,廠商資料!$A$2:$E$12,2,FALSE)</f>
        <v>永進事業</v>
      </c>
      <c r="F34" s="13" t="s">
        <v>1644</v>
      </c>
      <c r="G34" s="16" t="str">
        <f>VLOOKUP($F34,產品資料!$A$2:$G$51,5,FALSE)</f>
        <v>鉑光防眩檯燈-黑</v>
      </c>
      <c r="H34" s="13" t="str">
        <f>VLOOKUP(訂單銷售明細!$F34,產品資料!$A$1:$G$51,2,FALSE)</f>
        <v>生活家電</v>
      </c>
      <c r="I34" s="13">
        <v>25</v>
      </c>
      <c r="J34" s="13">
        <f>VLOOKUP($F34,產品資料!$A$2:$G$51,6,FALSE)</f>
        <v>988</v>
      </c>
      <c r="K34" s="17">
        <f t="shared" si="0"/>
        <v>24700</v>
      </c>
    </row>
    <row r="35" spans="1:11" x14ac:dyDescent="0.35">
      <c r="A35" s="8" t="s">
        <v>51</v>
      </c>
      <c r="B35" s="9">
        <v>43104</v>
      </c>
      <c r="C35" s="10" t="str">
        <f>VLOOKUP(訂單銷售明細!$D35,廠商資料!$A$2:$E$12,5,FALSE)</f>
        <v>涂佩芳</v>
      </c>
      <c r="D35" s="8" t="s">
        <v>12</v>
      </c>
      <c r="E35" s="8" t="str">
        <f>VLOOKUP(D35,廠商資料!$A$2:$E$12,2,FALSE)</f>
        <v>洪盛貿易</v>
      </c>
      <c r="F35" s="8" t="s">
        <v>1645</v>
      </c>
      <c r="G35" s="11" t="str">
        <f>VLOOKUP($F35,產品資料!$A$2:$G$51,5,FALSE)</f>
        <v>頸背多功能按摩椅墊</v>
      </c>
      <c r="H35" s="8" t="str">
        <f>VLOOKUP(訂單銷售明細!$F35,產品資料!$A$1:$G$51,2,FALSE)</f>
        <v>按摩家電</v>
      </c>
      <c r="I35" s="8">
        <v>25</v>
      </c>
      <c r="J35" s="8">
        <f>VLOOKUP($F35,產品資料!$A$2:$G$51,6,FALSE)</f>
        <v>3280</v>
      </c>
      <c r="K35" s="12">
        <f t="shared" si="0"/>
        <v>82000</v>
      </c>
    </row>
    <row r="36" spans="1:11" x14ac:dyDescent="0.35">
      <c r="A36" s="13" t="s">
        <v>52</v>
      </c>
      <c r="B36" s="14">
        <v>43104</v>
      </c>
      <c r="C36" s="15" t="str">
        <f>VLOOKUP(訂單銷售明細!$D36,廠商資料!$A$2:$E$12,5,FALSE)</f>
        <v>陳欣怡</v>
      </c>
      <c r="D36" s="13" t="s">
        <v>8</v>
      </c>
      <c r="E36" s="13" t="str">
        <f>VLOOKUP(D36,廠商資料!$A$2:$E$12,2,FALSE)</f>
        <v>高宏事業</v>
      </c>
      <c r="F36" s="13" t="s">
        <v>1646</v>
      </c>
      <c r="G36" s="16" t="str">
        <f>VLOOKUP($F36,產品資料!$A$2:$G$51,5,FALSE)</f>
        <v>暖烘免治馬桶座</v>
      </c>
      <c r="H36" s="13" t="str">
        <f>VLOOKUP(訂單銷售明細!$F36,產品資料!$A$1:$G$51,2,FALSE)</f>
        <v>生活家電</v>
      </c>
      <c r="I36" s="13">
        <v>25</v>
      </c>
      <c r="J36" s="13">
        <f>VLOOKUP($F36,產品資料!$A$2:$G$51,6,FALSE)</f>
        <v>16020</v>
      </c>
      <c r="K36" s="17">
        <f t="shared" si="0"/>
        <v>400500</v>
      </c>
    </row>
    <row r="37" spans="1:11" x14ac:dyDescent="0.35">
      <c r="A37" s="8" t="s">
        <v>53</v>
      </c>
      <c r="B37" s="9">
        <v>43104</v>
      </c>
      <c r="C37" s="10" t="str">
        <f>VLOOKUP(訂單銷售明細!$D37,廠商資料!$A$2:$E$12,5,FALSE)</f>
        <v>蔡俊宏</v>
      </c>
      <c r="D37" s="8" t="s">
        <v>47</v>
      </c>
      <c r="E37" s="8" t="str">
        <f>VLOOKUP(D37,廠商資料!$A$2:$E$12,2,FALSE)</f>
        <v>信通事業</v>
      </c>
      <c r="F37" s="8" t="s">
        <v>1647</v>
      </c>
      <c r="G37" s="11" t="str">
        <f>VLOOKUP($F37,產品資料!$A$2:$G$51,5,FALSE)</f>
        <v>愛沙發-時尚灰</v>
      </c>
      <c r="H37" s="8" t="str">
        <f>VLOOKUP(訂單銷售明細!$F37,產品資料!$A$1:$G$51,2,FALSE)</f>
        <v>按摩家電</v>
      </c>
      <c r="I37" s="8">
        <v>35</v>
      </c>
      <c r="J37" s="8">
        <f>VLOOKUP($F37,產品資料!$A$2:$G$51,6,FALSE)</f>
        <v>32800</v>
      </c>
      <c r="K37" s="12">
        <f t="shared" si="0"/>
        <v>1148000</v>
      </c>
    </row>
    <row r="38" spans="1:11" x14ac:dyDescent="0.35">
      <c r="A38" s="13" t="s">
        <v>54</v>
      </c>
      <c r="B38" s="14">
        <v>43104</v>
      </c>
      <c r="C38" s="15" t="str">
        <f>VLOOKUP(訂單銷售明細!$D38,廠商資料!$A$2:$E$12,5,FALSE)</f>
        <v>賴惠雯</v>
      </c>
      <c r="D38" s="13" t="s">
        <v>49</v>
      </c>
      <c r="E38" s="13" t="str">
        <f>VLOOKUP(D38,廠商資料!$A$2:$E$12,2,FALSE)</f>
        <v>大亨事業</v>
      </c>
      <c r="F38" s="13" t="s">
        <v>1600</v>
      </c>
      <c r="G38" s="16" t="str">
        <f>VLOOKUP($F38,產品資料!$A$2:$G$51,5,FALSE)</f>
        <v>蒸氣電熨斗</v>
      </c>
      <c r="H38" s="13" t="str">
        <f>VLOOKUP(訂單銷售明細!$F38,產品資料!$A$1:$G$51,2,FALSE)</f>
        <v>生活家電</v>
      </c>
      <c r="I38" s="13">
        <v>35</v>
      </c>
      <c r="J38" s="13">
        <f>VLOOKUP($F38,產品資料!$A$2:$G$51,6,FALSE)</f>
        <v>665</v>
      </c>
      <c r="K38" s="17">
        <f t="shared" si="0"/>
        <v>23275</v>
      </c>
    </row>
    <row r="39" spans="1:11" x14ac:dyDescent="0.35">
      <c r="A39" s="8" t="s">
        <v>55</v>
      </c>
      <c r="B39" s="9">
        <v>43104</v>
      </c>
      <c r="C39" s="10" t="str">
        <f>VLOOKUP(訂單銷售明細!$D39,廠商資料!$A$2:$E$12,5,FALSE)</f>
        <v>陳欣怡</v>
      </c>
      <c r="D39" s="8" t="s">
        <v>8</v>
      </c>
      <c r="E39" s="8" t="str">
        <f>VLOOKUP(D39,廠商資料!$A$2:$E$12,2,FALSE)</f>
        <v>高宏事業</v>
      </c>
      <c r="F39" s="8" t="s">
        <v>1632</v>
      </c>
      <c r="G39" s="11" t="str">
        <f>VLOOKUP($F39,產品資料!$A$2:$G$51,5,FALSE)</f>
        <v>蒸氣掛燙烘衣架</v>
      </c>
      <c r="H39" s="8" t="str">
        <f>VLOOKUP(訂單銷售明細!$F39,產品資料!$A$1:$G$51,2,FALSE)</f>
        <v>清靜除溼</v>
      </c>
      <c r="I39" s="8">
        <v>45</v>
      </c>
      <c r="J39" s="8">
        <f>VLOOKUP($F39,產品資料!$A$2:$G$51,6,FALSE)</f>
        <v>4280</v>
      </c>
      <c r="K39" s="12">
        <f t="shared" si="0"/>
        <v>192600</v>
      </c>
    </row>
    <row r="40" spans="1:11" x14ac:dyDescent="0.35">
      <c r="A40" s="13" t="s">
        <v>56</v>
      </c>
      <c r="B40" s="14">
        <v>43104</v>
      </c>
      <c r="C40" s="15" t="str">
        <f>VLOOKUP(訂單銷售明細!$D40,廠商資料!$A$2:$E$12,5,FALSE)</f>
        <v>陳欣怡</v>
      </c>
      <c r="D40" s="13" t="s">
        <v>14</v>
      </c>
      <c r="E40" s="13" t="str">
        <f>VLOOKUP(D40,廠商資料!$A$2:$E$12,2,FALSE)</f>
        <v>捷福事業</v>
      </c>
      <c r="F40" s="13" t="s">
        <v>1632</v>
      </c>
      <c r="G40" s="16" t="str">
        <f>VLOOKUP($F40,產品資料!$A$2:$G$51,5,FALSE)</f>
        <v>蒸氣掛燙烘衣架</v>
      </c>
      <c r="H40" s="13" t="str">
        <f>VLOOKUP(訂單銷售明細!$F40,產品資料!$A$1:$G$51,2,FALSE)</f>
        <v>清靜除溼</v>
      </c>
      <c r="I40" s="13">
        <v>25</v>
      </c>
      <c r="J40" s="13">
        <f>VLOOKUP($F40,產品資料!$A$2:$G$51,6,FALSE)</f>
        <v>4280</v>
      </c>
      <c r="K40" s="17">
        <f t="shared" si="0"/>
        <v>107000</v>
      </c>
    </row>
    <row r="41" spans="1:11" x14ac:dyDescent="0.35">
      <c r="A41" s="8" t="s">
        <v>57</v>
      </c>
      <c r="B41" s="9">
        <v>43104</v>
      </c>
      <c r="C41" s="10" t="str">
        <f>VLOOKUP(訂單銷售明細!$D41,廠商資料!$A$2:$E$12,5,FALSE)</f>
        <v>陳欣怡</v>
      </c>
      <c r="D41" s="8" t="s">
        <v>18</v>
      </c>
      <c r="E41" s="8" t="str">
        <f>VLOOKUP(D41,廠商資料!$A$2:$E$12,2,FALSE)</f>
        <v>興泰貿易</v>
      </c>
      <c r="F41" s="8" t="s">
        <v>1632</v>
      </c>
      <c r="G41" s="11" t="str">
        <f>VLOOKUP($F41,產品資料!$A$2:$G$51,5,FALSE)</f>
        <v>蒸氣掛燙烘衣架</v>
      </c>
      <c r="H41" s="8" t="str">
        <f>VLOOKUP(訂單銷售明細!$F41,產品資料!$A$1:$G$51,2,FALSE)</f>
        <v>清靜除溼</v>
      </c>
      <c r="I41" s="8">
        <v>25</v>
      </c>
      <c r="J41" s="8">
        <f>VLOOKUP($F41,產品資料!$A$2:$G$51,6,FALSE)</f>
        <v>4280</v>
      </c>
      <c r="K41" s="12">
        <f t="shared" si="0"/>
        <v>107000</v>
      </c>
    </row>
    <row r="42" spans="1:11" x14ac:dyDescent="0.35">
      <c r="A42" s="13" t="s">
        <v>58</v>
      </c>
      <c r="B42" s="14">
        <v>43104</v>
      </c>
      <c r="C42" s="15" t="str">
        <f>VLOOKUP(訂單銷售明細!$D42,廠商資料!$A$2:$E$12,5,FALSE)</f>
        <v>涂佩芳</v>
      </c>
      <c r="D42" s="13" t="s">
        <v>10</v>
      </c>
      <c r="E42" s="13" t="str">
        <f>VLOOKUP(D42,廠商資料!$A$2:$E$12,2,FALSE)</f>
        <v>永進事業</v>
      </c>
      <c r="F42" s="13" t="s">
        <v>1632</v>
      </c>
      <c r="G42" s="16" t="str">
        <f>VLOOKUP($F42,產品資料!$A$2:$G$51,5,FALSE)</f>
        <v>蒸氣掛燙烘衣架</v>
      </c>
      <c r="H42" s="13" t="str">
        <f>VLOOKUP(訂單銷售明細!$F42,產品資料!$A$1:$G$51,2,FALSE)</f>
        <v>清靜除溼</v>
      </c>
      <c r="I42" s="13">
        <v>35</v>
      </c>
      <c r="J42" s="13">
        <f>VLOOKUP($F42,產品資料!$A$2:$G$51,6,FALSE)</f>
        <v>4280</v>
      </c>
      <c r="K42" s="17">
        <f t="shared" si="0"/>
        <v>149800</v>
      </c>
    </row>
    <row r="43" spans="1:11" x14ac:dyDescent="0.35">
      <c r="A43" s="8" t="s">
        <v>59</v>
      </c>
      <c r="B43" s="9">
        <v>43104</v>
      </c>
      <c r="C43" s="10" t="str">
        <f>VLOOKUP(訂單銷售明細!$D43,廠商資料!$A$2:$E$12,5,FALSE)</f>
        <v>涂佩芳</v>
      </c>
      <c r="D43" s="8" t="s">
        <v>12</v>
      </c>
      <c r="E43" s="8" t="str">
        <f>VLOOKUP(D43,廠商資料!$A$2:$E$12,2,FALSE)</f>
        <v>洪盛貿易</v>
      </c>
      <c r="F43" s="8" t="s">
        <v>1600</v>
      </c>
      <c r="G43" s="11" t="str">
        <f>VLOOKUP($F43,產品資料!$A$2:$G$51,5,FALSE)</f>
        <v>蒸氣電熨斗</v>
      </c>
      <c r="H43" s="8" t="str">
        <f>VLOOKUP(訂單銷售明細!$F43,產品資料!$A$1:$G$51,2,FALSE)</f>
        <v>生活家電</v>
      </c>
      <c r="I43" s="8">
        <v>35</v>
      </c>
      <c r="J43" s="8">
        <f>VLOOKUP($F43,產品資料!$A$2:$G$51,6,FALSE)</f>
        <v>665</v>
      </c>
      <c r="K43" s="12">
        <f t="shared" si="0"/>
        <v>23275</v>
      </c>
    </row>
    <row r="44" spans="1:11" x14ac:dyDescent="0.35">
      <c r="A44" s="13" t="s">
        <v>60</v>
      </c>
      <c r="B44" s="14">
        <v>43104</v>
      </c>
      <c r="C44" s="15" t="str">
        <f>VLOOKUP(訂單銷售明細!$D44,廠商資料!$A$2:$E$12,5,FALSE)</f>
        <v>賴惠雯</v>
      </c>
      <c r="D44" s="13" t="s">
        <v>41</v>
      </c>
      <c r="E44" s="13" t="str">
        <f>VLOOKUP(D44,廠商資料!$A$2:$E$12,2,FALSE)</f>
        <v>欣榮貿易</v>
      </c>
      <c r="F44" s="13" t="s">
        <v>1632</v>
      </c>
      <c r="G44" s="16" t="str">
        <f>VLOOKUP($F44,產品資料!$A$2:$G$51,5,FALSE)</f>
        <v>蒸氣掛燙烘衣架</v>
      </c>
      <c r="H44" s="13" t="str">
        <f>VLOOKUP(訂單銷售明細!$F44,產品資料!$A$1:$G$51,2,FALSE)</f>
        <v>清靜除溼</v>
      </c>
      <c r="I44" s="13">
        <v>65</v>
      </c>
      <c r="J44" s="13">
        <f>VLOOKUP($F44,產品資料!$A$2:$G$51,6,FALSE)</f>
        <v>4280</v>
      </c>
      <c r="K44" s="17">
        <f t="shared" si="0"/>
        <v>278200</v>
      </c>
    </row>
    <row r="45" spans="1:11" x14ac:dyDescent="0.35">
      <c r="A45" s="8" t="s">
        <v>61</v>
      </c>
      <c r="B45" s="9">
        <v>43104</v>
      </c>
      <c r="C45" s="10" t="str">
        <f>VLOOKUP(訂單銷售明細!$D45,廠商資料!$A$2:$E$12,5,FALSE)</f>
        <v>蔡俊宏</v>
      </c>
      <c r="D45" s="8" t="s">
        <v>47</v>
      </c>
      <c r="E45" s="8" t="str">
        <f>VLOOKUP(D45,廠商資料!$A$2:$E$12,2,FALSE)</f>
        <v>信通事業</v>
      </c>
      <c r="F45" s="8" t="s">
        <v>1632</v>
      </c>
      <c r="G45" s="11" t="str">
        <f>VLOOKUP($F45,產品資料!$A$2:$G$51,5,FALSE)</f>
        <v>蒸氣掛燙烘衣架</v>
      </c>
      <c r="H45" s="8" t="str">
        <f>VLOOKUP(訂單銷售明細!$F45,產品資料!$A$1:$G$51,2,FALSE)</f>
        <v>清靜除溼</v>
      </c>
      <c r="I45" s="8">
        <v>65</v>
      </c>
      <c r="J45" s="8">
        <f>VLOOKUP($F45,產品資料!$A$2:$G$51,6,FALSE)</f>
        <v>4280</v>
      </c>
      <c r="K45" s="12">
        <f t="shared" si="0"/>
        <v>278200</v>
      </c>
    </row>
    <row r="46" spans="1:11" x14ac:dyDescent="0.35">
      <c r="A46" s="13" t="s">
        <v>62</v>
      </c>
      <c r="B46" s="14">
        <v>43104</v>
      </c>
      <c r="C46" s="15" t="str">
        <f>VLOOKUP(訂單銷售明細!$D46,廠商資料!$A$2:$E$12,5,FALSE)</f>
        <v>王家銘</v>
      </c>
      <c r="D46" s="13" t="s">
        <v>21</v>
      </c>
      <c r="E46" s="13" t="str">
        <f>VLOOKUP(D46,廠商資料!$A$2:$E$12,2,FALSE)</f>
        <v>裕發事業</v>
      </c>
      <c r="F46" s="13" t="s">
        <v>1627</v>
      </c>
      <c r="G46" s="16" t="str">
        <f>VLOOKUP($F46,產品資料!$A$2:$G$51,5,FALSE)</f>
        <v>暖手寶-粉+白</v>
      </c>
      <c r="H46" s="13" t="str">
        <f>VLOOKUP(訂單銷售明細!$F46,產品資料!$A$1:$G$51,2,FALSE)</f>
        <v>空調家電</v>
      </c>
      <c r="I46" s="13">
        <v>25</v>
      </c>
      <c r="J46" s="13">
        <f>VLOOKUP($F46,產品資料!$A$2:$G$51,6,FALSE)</f>
        <v>1330</v>
      </c>
      <c r="K46" s="17">
        <f t="shared" si="0"/>
        <v>33250</v>
      </c>
    </row>
    <row r="47" spans="1:11" x14ac:dyDescent="0.35">
      <c r="A47" s="8" t="s">
        <v>63</v>
      </c>
      <c r="B47" s="9">
        <v>43104</v>
      </c>
      <c r="C47" s="10" t="str">
        <f>VLOOKUP(訂單銷售明細!$D47,廠商資料!$A$2:$E$12,5,FALSE)</f>
        <v>王家銘</v>
      </c>
      <c r="D47" s="8" t="s">
        <v>24</v>
      </c>
      <c r="E47" s="8" t="str">
        <f>VLOOKUP(D47,廠商資料!$A$2:$E$12,2,FALSE)</f>
        <v>萬成事業</v>
      </c>
      <c r="F47" s="8" t="s">
        <v>1635</v>
      </c>
      <c r="G47" s="11" t="str">
        <f>VLOOKUP($F47,產品資料!$A$2:$G$51,5,FALSE)</f>
        <v>數位式無線電話-時尚黑</v>
      </c>
      <c r="H47" s="8" t="str">
        <f>VLOOKUP(訂單銷售明細!$F47,產品資料!$A$1:$G$51,2,FALSE)</f>
        <v>生活家電</v>
      </c>
      <c r="I47" s="8">
        <v>25</v>
      </c>
      <c r="J47" s="8">
        <f>VLOOKUP($F47,產品資料!$A$2:$G$51,6,FALSE)</f>
        <v>990</v>
      </c>
      <c r="K47" s="12">
        <f t="shared" si="0"/>
        <v>24750</v>
      </c>
    </row>
    <row r="48" spans="1:11" x14ac:dyDescent="0.35">
      <c r="A48" s="13" t="s">
        <v>64</v>
      </c>
      <c r="B48" s="14">
        <v>43104</v>
      </c>
      <c r="C48" s="15" t="str">
        <f>VLOOKUP(訂單銷售明細!$D48,廠商資料!$A$2:$E$12,5,FALSE)</f>
        <v>郭立新</v>
      </c>
      <c r="D48" s="13" t="s">
        <v>26</v>
      </c>
      <c r="E48" s="13" t="str">
        <f>VLOOKUP(D48,廠商資料!$A$2:$E$12,2,FALSE)</f>
        <v>華佳貿易</v>
      </c>
      <c r="F48" s="13" t="s">
        <v>1608</v>
      </c>
      <c r="G48" s="16" t="str">
        <f>VLOOKUP($F48,產品資料!$A$2:$G$51,5,FALSE)</f>
        <v>奈米水離子吹風機-粉金</v>
      </c>
      <c r="H48" s="13" t="str">
        <f>VLOOKUP(訂單銷售明細!$F48,產品資料!$A$1:$G$51,2,FALSE)</f>
        <v>美容家電</v>
      </c>
      <c r="I48" s="13">
        <v>25</v>
      </c>
      <c r="J48" s="13">
        <f>VLOOKUP($F48,產品資料!$A$2:$G$51,6,FALSE)</f>
        <v>5990</v>
      </c>
      <c r="K48" s="17">
        <f t="shared" si="0"/>
        <v>149750</v>
      </c>
    </row>
    <row r="49" spans="1:11" x14ac:dyDescent="0.35">
      <c r="A49" s="8" t="s">
        <v>65</v>
      </c>
      <c r="B49" s="9">
        <v>43105</v>
      </c>
      <c r="C49" s="10" t="str">
        <f>VLOOKUP(訂單銷售明細!$D49,廠商資料!$A$2:$E$12,5,FALSE)</f>
        <v>陳欣怡</v>
      </c>
      <c r="D49" s="8" t="s">
        <v>18</v>
      </c>
      <c r="E49" s="8" t="str">
        <f>VLOOKUP(D49,廠商資料!$A$2:$E$12,2,FALSE)</f>
        <v>興泰貿易</v>
      </c>
      <c r="F49" s="8" t="s">
        <v>1604</v>
      </c>
      <c r="G49" s="11" t="str">
        <f>VLOOKUP($F49,產品資料!$A$2:$G$51,5,FALSE)</f>
        <v>渦輪氣旋健康氣炸鍋</v>
      </c>
      <c r="H49" s="8" t="str">
        <f>VLOOKUP(訂單銷售明細!$F49,產品資料!$A$1:$G$51,2,FALSE)</f>
        <v>廚房家電</v>
      </c>
      <c r="I49" s="8">
        <v>25</v>
      </c>
      <c r="J49" s="8">
        <f>VLOOKUP($F49,產品資料!$A$2:$G$51,6,FALSE)</f>
        <v>8990</v>
      </c>
      <c r="K49" s="12">
        <f t="shared" si="0"/>
        <v>224750</v>
      </c>
    </row>
    <row r="50" spans="1:11" x14ac:dyDescent="0.35">
      <c r="A50" s="13" t="s">
        <v>66</v>
      </c>
      <c r="B50" s="14">
        <v>43105</v>
      </c>
      <c r="C50" s="15" t="str">
        <f>VLOOKUP(訂單銷售明細!$D50,廠商資料!$A$2:$E$12,5,FALSE)</f>
        <v>賴惠雯</v>
      </c>
      <c r="D50" s="13" t="s">
        <v>41</v>
      </c>
      <c r="E50" s="13" t="str">
        <f>VLOOKUP(D50,廠商資料!$A$2:$E$12,2,FALSE)</f>
        <v>欣榮貿易</v>
      </c>
      <c r="F50" s="13" t="s">
        <v>1607</v>
      </c>
      <c r="G50" s="16" t="str">
        <f>VLOOKUP($F50,產品資料!$A$2:$G$51,5,FALSE)</f>
        <v>40吋LED液晶顯示器</v>
      </c>
      <c r="H50" s="13" t="str">
        <f>VLOOKUP(訂單銷售明細!$F50,產品資料!$A$1:$G$51,2,FALSE)</f>
        <v>生活家電</v>
      </c>
      <c r="I50" s="13">
        <v>65</v>
      </c>
      <c r="J50" s="13">
        <f>VLOOKUP($F50,產品資料!$A$2:$G$51,6,FALSE)</f>
        <v>7490</v>
      </c>
      <c r="K50" s="17">
        <f t="shared" si="0"/>
        <v>486850</v>
      </c>
    </row>
    <row r="51" spans="1:11" x14ac:dyDescent="0.35">
      <c r="A51" s="8" t="s">
        <v>67</v>
      </c>
      <c r="B51" s="9">
        <v>43105</v>
      </c>
      <c r="C51" s="10" t="str">
        <f>VLOOKUP(訂單銷售明細!$D51,廠商資料!$A$2:$E$12,5,FALSE)</f>
        <v>王家銘</v>
      </c>
      <c r="D51" s="8" t="s">
        <v>21</v>
      </c>
      <c r="E51" s="8" t="str">
        <f>VLOOKUP(D51,廠商資料!$A$2:$E$12,2,FALSE)</f>
        <v>裕發事業</v>
      </c>
      <c r="F51" s="8" t="s">
        <v>1632</v>
      </c>
      <c r="G51" s="11" t="str">
        <f>VLOOKUP($F51,產品資料!$A$2:$G$51,5,FALSE)</f>
        <v>蒸氣掛燙烘衣架</v>
      </c>
      <c r="H51" s="8" t="str">
        <f>VLOOKUP(訂單銷售明細!$F51,產品資料!$A$1:$G$51,2,FALSE)</f>
        <v>清靜除溼</v>
      </c>
      <c r="I51" s="8">
        <v>25</v>
      </c>
      <c r="J51" s="8">
        <f>VLOOKUP($F51,產品資料!$A$2:$G$51,6,FALSE)</f>
        <v>4280</v>
      </c>
      <c r="K51" s="12">
        <f t="shared" si="0"/>
        <v>107000</v>
      </c>
    </row>
    <row r="52" spans="1:11" x14ac:dyDescent="0.35">
      <c r="A52" s="13" t="s">
        <v>68</v>
      </c>
      <c r="B52" s="14">
        <v>43105</v>
      </c>
      <c r="C52" s="15" t="str">
        <f>VLOOKUP(訂單銷售明細!$D52,廠商資料!$A$2:$E$12,5,FALSE)</f>
        <v>蔡俊宏</v>
      </c>
      <c r="D52" s="13" t="s">
        <v>47</v>
      </c>
      <c r="E52" s="13" t="str">
        <f>VLOOKUP(D52,廠商資料!$A$2:$E$12,2,FALSE)</f>
        <v>信通事業</v>
      </c>
      <c r="F52" s="13" t="s">
        <v>1632</v>
      </c>
      <c r="G52" s="16" t="str">
        <f>VLOOKUP($F52,產品資料!$A$2:$G$51,5,FALSE)</f>
        <v>蒸氣掛燙烘衣架</v>
      </c>
      <c r="H52" s="13" t="str">
        <f>VLOOKUP(訂單銷售明細!$F52,產品資料!$A$1:$G$51,2,FALSE)</f>
        <v>清靜除溼</v>
      </c>
      <c r="I52" s="13">
        <v>65</v>
      </c>
      <c r="J52" s="13">
        <f>VLOOKUP($F52,產品資料!$A$2:$G$51,6,FALSE)</f>
        <v>4280</v>
      </c>
      <c r="K52" s="17">
        <f t="shared" si="0"/>
        <v>278200</v>
      </c>
    </row>
    <row r="53" spans="1:11" x14ac:dyDescent="0.35">
      <c r="A53" s="8" t="s">
        <v>69</v>
      </c>
      <c r="B53" s="9">
        <v>43105</v>
      </c>
      <c r="C53" s="10" t="str">
        <f>VLOOKUP(訂單銷售明細!$D53,廠商資料!$A$2:$E$12,5,FALSE)</f>
        <v>王家銘</v>
      </c>
      <c r="D53" s="8" t="s">
        <v>24</v>
      </c>
      <c r="E53" s="8" t="str">
        <f>VLOOKUP(D53,廠商資料!$A$2:$E$12,2,FALSE)</f>
        <v>萬成事業</v>
      </c>
      <c r="F53" s="8" t="s">
        <v>1604</v>
      </c>
      <c r="G53" s="11" t="str">
        <f>VLOOKUP($F53,產品資料!$A$2:$G$51,5,FALSE)</f>
        <v>渦輪氣旋健康氣炸鍋</v>
      </c>
      <c r="H53" s="8" t="str">
        <f>VLOOKUP(訂單銷售明細!$F53,產品資料!$A$1:$G$51,2,FALSE)</f>
        <v>廚房家電</v>
      </c>
      <c r="I53" s="8">
        <v>25</v>
      </c>
      <c r="J53" s="8">
        <f>VLOOKUP($F53,產品資料!$A$2:$G$51,6,FALSE)</f>
        <v>8990</v>
      </c>
      <c r="K53" s="12">
        <f t="shared" si="0"/>
        <v>224750</v>
      </c>
    </row>
    <row r="54" spans="1:11" x14ac:dyDescent="0.35">
      <c r="A54" s="13" t="s">
        <v>70</v>
      </c>
      <c r="B54" s="14">
        <v>43105</v>
      </c>
      <c r="C54" s="15" t="str">
        <f>VLOOKUP(訂單銷售明細!$D54,廠商資料!$A$2:$E$12,5,FALSE)</f>
        <v>賴惠雯</v>
      </c>
      <c r="D54" s="13" t="s">
        <v>49</v>
      </c>
      <c r="E54" s="13" t="str">
        <f>VLOOKUP(D54,廠商資料!$A$2:$E$12,2,FALSE)</f>
        <v>大亨事業</v>
      </c>
      <c r="F54" s="13" t="s">
        <v>1607</v>
      </c>
      <c r="G54" s="16" t="str">
        <f>VLOOKUP($F54,產品資料!$A$2:$G$51,5,FALSE)</f>
        <v>40吋LED液晶顯示器</v>
      </c>
      <c r="H54" s="13" t="str">
        <f>VLOOKUP(訂單銷售明細!$F54,產品資料!$A$1:$G$51,2,FALSE)</f>
        <v>生活家電</v>
      </c>
      <c r="I54" s="13">
        <v>65</v>
      </c>
      <c r="J54" s="13">
        <f>VLOOKUP($F54,產品資料!$A$2:$G$51,6,FALSE)</f>
        <v>7490</v>
      </c>
      <c r="K54" s="17">
        <f t="shared" si="0"/>
        <v>486850</v>
      </c>
    </row>
    <row r="55" spans="1:11" x14ac:dyDescent="0.35">
      <c r="A55" s="8" t="s">
        <v>71</v>
      </c>
      <c r="B55" s="9">
        <v>43105</v>
      </c>
      <c r="C55" s="10" t="str">
        <f>VLOOKUP(訂單銷售明細!$D55,廠商資料!$A$2:$E$12,5,FALSE)</f>
        <v>郭立新</v>
      </c>
      <c r="D55" s="8" t="s">
        <v>26</v>
      </c>
      <c r="E55" s="8" t="str">
        <f>VLOOKUP(D55,廠商資料!$A$2:$E$12,2,FALSE)</f>
        <v>華佳貿易</v>
      </c>
      <c r="F55" s="8" t="s">
        <v>1632</v>
      </c>
      <c r="G55" s="11" t="str">
        <f>VLOOKUP($F55,產品資料!$A$2:$G$51,5,FALSE)</f>
        <v>蒸氣掛燙烘衣架</v>
      </c>
      <c r="H55" s="8" t="str">
        <f>VLOOKUP(訂單銷售明細!$F55,產品資料!$A$1:$G$51,2,FALSE)</f>
        <v>清靜除溼</v>
      </c>
      <c r="I55" s="8">
        <v>25</v>
      </c>
      <c r="J55" s="8">
        <f>VLOOKUP($F55,產品資料!$A$2:$G$51,6,FALSE)</f>
        <v>4280</v>
      </c>
      <c r="K55" s="12">
        <f t="shared" si="0"/>
        <v>107000</v>
      </c>
    </row>
    <row r="56" spans="1:11" x14ac:dyDescent="0.35">
      <c r="A56" s="13" t="s">
        <v>72</v>
      </c>
      <c r="B56" s="14">
        <v>43105</v>
      </c>
      <c r="C56" s="15" t="str">
        <f>VLOOKUP(訂單銷售明細!$D56,廠商資料!$A$2:$E$12,5,FALSE)</f>
        <v>涂佩芳</v>
      </c>
      <c r="D56" s="13" t="s">
        <v>10</v>
      </c>
      <c r="E56" s="13" t="str">
        <f>VLOOKUP(D56,廠商資料!$A$2:$E$12,2,FALSE)</f>
        <v>永進事業</v>
      </c>
      <c r="F56" s="13" t="s">
        <v>1632</v>
      </c>
      <c r="G56" s="16" t="str">
        <f>VLOOKUP($F56,產品資料!$A$2:$G$51,5,FALSE)</f>
        <v>蒸氣掛燙烘衣架</v>
      </c>
      <c r="H56" s="13" t="str">
        <f>VLOOKUP(訂單銷售明細!$F56,產品資料!$A$1:$G$51,2,FALSE)</f>
        <v>清靜除溼</v>
      </c>
      <c r="I56" s="13">
        <v>65</v>
      </c>
      <c r="J56" s="13">
        <f>VLOOKUP($F56,產品資料!$A$2:$G$51,6,FALSE)</f>
        <v>4280</v>
      </c>
      <c r="K56" s="17">
        <f t="shared" si="0"/>
        <v>278200</v>
      </c>
    </row>
    <row r="57" spans="1:11" x14ac:dyDescent="0.35">
      <c r="A57" s="8" t="s">
        <v>73</v>
      </c>
      <c r="B57" s="9">
        <v>43105</v>
      </c>
      <c r="C57" s="10" t="str">
        <f>VLOOKUP(訂單銷售明細!$D57,廠商資料!$A$2:$E$12,5,FALSE)</f>
        <v>賴惠雯</v>
      </c>
      <c r="D57" s="8" t="s">
        <v>41</v>
      </c>
      <c r="E57" s="8" t="str">
        <f>VLOOKUP(D57,廠商資料!$A$2:$E$12,2,FALSE)</f>
        <v>欣榮貿易</v>
      </c>
      <c r="F57" s="8" t="s">
        <v>1604</v>
      </c>
      <c r="G57" s="11" t="str">
        <f>VLOOKUP($F57,產品資料!$A$2:$G$51,5,FALSE)</f>
        <v>渦輪氣旋健康氣炸鍋</v>
      </c>
      <c r="H57" s="8" t="str">
        <f>VLOOKUP(訂單銷售明細!$F57,產品資料!$A$1:$G$51,2,FALSE)</f>
        <v>廚房家電</v>
      </c>
      <c r="I57" s="8">
        <v>25</v>
      </c>
      <c r="J57" s="8">
        <f>VLOOKUP($F57,產品資料!$A$2:$G$51,6,FALSE)</f>
        <v>8990</v>
      </c>
      <c r="K57" s="12">
        <f t="shared" si="0"/>
        <v>224750</v>
      </c>
    </row>
    <row r="58" spans="1:11" x14ac:dyDescent="0.35">
      <c r="A58" s="13" t="s">
        <v>74</v>
      </c>
      <c r="B58" s="14">
        <v>43105</v>
      </c>
      <c r="C58" s="15" t="str">
        <f>VLOOKUP(訂單銷售明細!$D58,廠商資料!$A$2:$E$12,5,FALSE)</f>
        <v>涂佩芳</v>
      </c>
      <c r="D58" s="13" t="s">
        <v>12</v>
      </c>
      <c r="E58" s="13" t="str">
        <f>VLOOKUP(D58,廠商資料!$A$2:$E$12,2,FALSE)</f>
        <v>洪盛貿易</v>
      </c>
      <c r="F58" s="13" t="s">
        <v>1607</v>
      </c>
      <c r="G58" s="16" t="str">
        <f>VLOOKUP($F58,產品資料!$A$2:$G$51,5,FALSE)</f>
        <v>40吋LED液晶顯示器</v>
      </c>
      <c r="H58" s="13" t="str">
        <f>VLOOKUP(訂單銷售明細!$F58,產品資料!$A$1:$G$51,2,FALSE)</f>
        <v>生活家電</v>
      </c>
      <c r="I58" s="13">
        <v>65</v>
      </c>
      <c r="J58" s="13">
        <f>VLOOKUP($F58,產品資料!$A$2:$G$51,6,FALSE)</f>
        <v>7490</v>
      </c>
      <c r="K58" s="17">
        <f t="shared" si="0"/>
        <v>486850</v>
      </c>
    </row>
    <row r="59" spans="1:11" x14ac:dyDescent="0.35">
      <c r="A59" s="8" t="s">
        <v>75</v>
      </c>
      <c r="B59" s="9">
        <v>43107</v>
      </c>
      <c r="C59" s="10" t="str">
        <f>VLOOKUP(訂單銷售明細!$D59,廠商資料!$A$2:$E$12,5,FALSE)</f>
        <v>王家銘</v>
      </c>
      <c r="D59" s="8" t="s">
        <v>21</v>
      </c>
      <c r="E59" s="8" t="str">
        <f>VLOOKUP(D59,廠商資料!$A$2:$E$12,2,FALSE)</f>
        <v>裕發事業</v>
      </c>
      <c r="F59" s="8" t="s">
        <v>1632</v>
      </c>
      <c r="G59" s="11" t="str">
        <f>VLOOKUP($F59,產品資料!$A$2:$G$51,5,FALSE)</f>
        <v>蒸氣掛燙烘衣架</v>
      </c>
      <c r="H59" s="8" t="str">
        <f>VLOOKUP(訂單銷售明細!$F59,產品資料!$A$1:$G$51,2,FALSE)</f>
        <v>清靜除溼</v>
      </c>
      <c r="I59" s="8">
        <v>25</v>
      </c>
      <c r="J59" s="8">
        <f>VLOOKUP($F59,產品資料!$A$2:$G$51,6,FALSE)</f>
        <v>4280</v>
      </c>
      <c r="K59" s="12">
        <f t="shared" si="0"/>
        <v>107000</v>
      </c>
    </row>
    <row r="60" spans="1:11" x14ac:dyDescent="0.35">
      <c r="A60" s="13" t="s">
        <v>76</v>
      </c>
      <c r="B60" s="14">
        <v>43107</v>
      </c>
      <c r="C60" s="15" t="str">
        <f>VLOOKUP(訂單銷售明細!$D60,廠商資料!$A$2:$E$12,5,FALSE)</f>
        <v>蔡俊宏</v>
      </c>
      <c r="D60" s="13" t="s">
        <v>47</v>
      </c>
      <c r="E60" s="13" t="str">
        <f>VLOOKUP(D60,廠商資料!$A$2:$E$12,2,FALSE)</f>
        <v>信通事業</v>
      </c>
      <c r="F60" s="13" t="s">
        <v>1632</v>
      </c>
      <c r="G60" s="16" t="str">
        <f>VLOOKUP($F60,產品資料!$A$2:$G$51,5,FALSE)</f>
        <v>蒸氣掛燙烘衣架</v>
      </c>
      <c r="H60" s="13" t="str">
        <f>VLOOKUP(訂單銷售明細!$F60,產品資料!$A$1:$G$51,2,FALSE)</f>
        <v>清靜除溼</v>
      </c>
      <c r="I60" s="13">
        <v>65</v>
      </c>
      <c r="J60" s="13">
        <f>VLOOKUP($F60,產品資料!$A$2:$G$51,6,FALSE)</f>
        <v>4280</v>
      </c>
      <c r="K60" s="17">
        <f t="shared" si="0"/>
        <v>278200</v>
      </c>
    </row>
    <row r="61" spans="1:11" x14ac:dyDescent="0.35">
      <c r="A61" s="8" t="s">
        <v>77</v>
      </c>
      <c r="B61" s="9">
        <v>43107</v>
      </c>
      <c r="C61" s="10" t="str">
        <f>VLOOKUP(訂單銷售明細!$D61,廠商資料!$A$2:$E$12,5,FALSE)</f>
        <v>王家銘</v>
      </c>
      <c r="D61" s="8" t="s">
        <v>24</v>
      </c>
      <c r="E61" s="8" t="str">
        <f>VLOOKUP(D61,廠商資料!$A$2:$E$12,2,FALSE)</f>
        <v>萬成事業</v>
      </c>
      <c r="F61" s="8" t="s">
        <v>1608</v>
      </c>
      <c r="G61" s="11" t="str">
        <f>VLOOKUP($F61,產品資料!$A$2:$G$51,5,FALSE)</f>
        <v>奈米水離子吹風機-粉金</v>
      </c>
      <c r="H61" s="8" t="str">
        <f>VLOOKUP(訂單銷售明細!$F61,產品資料!$A$1:$G$51,2,FALSE)</f>
        <v>美容家電</v>
      </c>
      <c r="I61" s="8">
        <v>25</v>
      </c>
      <c r="J61" s="8">
        <f>VLOOKUP($F61,產品資料!$A$2:$G$51,6,FALSE)</f>
        <v>5990</v>
      </c>
      <c r="K61" s="12">
        <f t="shared" si="0"/>
        <v>149750</v>
      </c>
    </row>
    <row r="62" spans="1:11" x14ac:dyDescent="0.35">
      <c r="A62" s="13" t="s">
        <v>78</v>
      </c>
      <c r="B62" s="14">
        <v>43107</v>
      </c>
      <c r="C62" s="15" t="str">
        <f>VLOOKUP(訂單銷售明細!$D62,廠商資料!$A$2:$E$12,5,FALSE)</f>
        <v>賴惠雯</v>
      </c>
      <c r="D62" s="13" t="s">
        <v>49</v>
      </c>
      <c r="E62" s="13" t="str">
        <f>VLOOKUP(D62,廠商資料!$A$2:$E$12,2,FALSE)</f>
        <v>大亨事業</v>
      </c>
      <c r="F62" s="13" t="s">
        <v>1607</v>
      </c>
      <c r="G62" s="16" t="str">
        <f>VLOOKUP($F62,產品資料!$A$2:$G$51,5,FALSE)</f>
        <v>40吋LED液晶顯示器</v>
      </c>
      <c r="H62" s="13" t="str">
        <f>VLOOKUP(訂單銷售明細!$F62,產品資料!$A$1:$G$51,2,FALSE)</f>
        <v>生活家電</v>
      </c>
      <c r="I62" s="13">
        <v>65</v>
      </c>
      <c r="J62" s="13">
        <f>VLOOKUP($F62,產品資料!$A$2:$G$51,6,FALSE)</f>
        <v>7490</v>
      </c>
      <c r="K62" s="17">
        <f t="shared" si="0"/>
        <v>486850</v>
      </c>
    </row>
    <row r="63" spans="1:11" x14ac:dyDescent="0.35">
      <c r="A63" s="8" t="s">
        <v>79</v>
      </c>
      <c r="B63" s="9">
        <v>43107</v>
      </c>
      <c r="C63" s="10" t="str">
        <f>VLOOKUP(訂單銷售明細!$D63,廠商資料!$A$2:$E$12,5,FALSE)</f>
        <v>郭立新</v>
      </c>
      <c r="D63" s="8" t="s">
        <v>26</v>
      </c>
      <c r="E63" s="8" t="str">
        <f>VLOOKUP(D63,廠商資料!$A$2:$E$12,2,FALSE)</f>
        <v>華佳貿易</v>
      </c>
      <c r="F63" s="8" t="s">
        <v>1632</v>
      </c>
      <c r="G63" s="11" t="str">
        <f>VLOOKUP($F63,產品資料!$A$2:$G$51,5,FALSE)</f>
        <v>蒸氣掛燙烘衣架</v>
      </c>
      <c r="H63" s="8" t="str">
        <f>VLOOKUP(訂單銷售明細!$F63,產品資料!$A$1:$G$51,2,FALSE)</f>
        <v>清靜除溼</v>
      </c>
      <c r="I63" s="8">
        <v>25</v>
      </c>
      <c r="J63" s="8">
        <f>VLOOKUP($F63,產品資料!$A$2:$G$51,6,FALSE)</f>
        <v>4280</v>
      </c>
      <c r="K63" s="12">
        <f t="shared" si="0"/>
        <v>107000</v>
      </c>
    </row>
    <row r="64" spans="1:11" x14ac:dyDescent="0.35">
      <c r="A64" s="13" t="s">
        <v>80</v>
      </c>
      <c r="B64" s="14">
        <v>43107</v>
      </c>
      <c r="C64" s="15" t="str">
        <f>VLOOKUP(訂單銷售明細!$D64,廠商資料!$A$2:$E$12,5,FALSE)</f>
        <v>涂佩芳</v>
      </c>
      <c r="D64" s="13" t="s">
        <v>10</v>
      </c>
      <c r="E64" s="13" t="str">
        <f>VLOOKUP(D64,廠商資料!$A$2:$E$12,2,FALSE)</f>
        <v>永進事業</v>
      </c>
      <c r="F64" s="13" t="s">
        <v>1632</v>
      </c>
      <c r="G64" s="16" t="str">
        <f>VLOOKUP($F64,產品資料!$A$2:$G$51,5,FALSE)</f>
        <v>蒸氣掛燙烘衣架</v>
      </c>
      <c r="H64" s="13" t="str">
        <f>VLOOKUP(訂單銷售明細!$F64,產品資料!$A$1:$G$51,2,FALSE)</f>
        <v>清靜除溼</v>
      </c>
      <c r="I64" s="13">
        <v>65</v>
      </c>
      <c r="J64" s="13">
        <f>VLOOKUP($F64,產品資料!$A$2:$G$51,6,FALSE)</f>
        <v>4280</v>
      </c>
      <c r="K64" s="17">
        <f t="shared" si="0"/>
        <v>278200</v>
      </c>
    </row>
    <row r="65" spans="1:11" x14ac:dyDescent="0.35">
      <c r="A65" s="8" t="s">
        <v>81</v>
      </c>
      <c r="B65" s="9">
        <v>43109</v>
      </c>
      <c r="C65" s="10" t="str">
        <f>VLOOKUP(訂單銷售明細!$D65,廠商資料!$A$2:$E$12,5,FALSE)</f>
        <v>陳欣怡</v>
      </c>
      <c r="D65" s="8" t="s">
        <v>8</v>
      </c>
      <c r="E65" s="8" t="str">
        <f>VLOOKUP(D65,廠商資料!$A$2:$E$12,2,FALSE)</f>
        <v>高宏事業</v>
      </c>
      <c r="F65" s="8" t="s">
        <v>1636</v>
      </c>
      <c r="G65" s="11" t="str">
        <f>VLOOKUP($F65,產品資料!$A$2:$G$51,5,FALSE)</f>
        <v>除菌除臭空氣清淨機-14坪</v>
      </c>
      <c r="H65" s="8" t="str">
        <f>VLOOKUP(訂單銷售明細!$F65,產品資料!$A$1:$G$51,2,FALSE)</f>
        <v>清靜除溼</v>
      </c>
      <c r="I65" s="8">
        <v>25</v>
      </c>
      <c r="J65" s="8">
        <f>VLOOKUP($F65,產品資料!$A$2:$G$51,6,FALSE)</f>
        <v>7988</v>
      </c>
      <c r="K65" s="12">
        <f t="shared" si="0"/>
        <v>199700</v>
      </c>
    </row>
    <row r="66" spans="1:11" x14ac:dyDescent="0.35">
      <c r="A66" s="13" t="s">
        <v>82</v>
      </c>
      <c r="B66" s="14">
        <v>43109</v>
      </c>
      <c r="C66" s="15" t="str">
        <f>VLOOKUP(訂單銷售明細!$D66,廠商資料!$A$2:$E$12,5,FALSE)</f>
        <v>陳欣怡</v>
      </c>
      <c r="D66" s="13" t="s">
        <v>14</v>
      </c>
      <c r="E66" s="13" t="str">
        <f>VLOOKUP(D66,廠商資料!$A$2:$E$12,2,FALSE)</f>
        <v>捷福事業</v>
      </c>
      <c r="F66" s="13" t="s">
        <v>1637</v>
      </c>
      <c r="G66" s="16" t="str">
        <f>VLOOKUP($F66,產品資料!$A$2:$G$51,5,FALSE)</f>
        <v>數位式無線電話-經典白</v>
      </c>
      <c r="H66" s="13" t="str">
        <f>VLOOKUP(訂單銷售明細!$F66,產品資料!$A$1:$G$51,2,FALSE)</f>
        <v>生活家電</v>
      </c>
      <c r="I66" s="13">
        <v>25</v>
      </c>
      <c r="J66" s="13">
        <f>VLOOKUP($F66,產品資料!$A$2:$G$51,6,FALSE)</f>
        <v>990</v>
      </c>
      <c r="K66" s="17">
        <f t="shared" si="0"/>
        <v>24750</v>
      </c>
    </row>
    <row r="67" spans="1:11" x14ac:dyDescent="0.35">
      <c r="A67" s="8" t="s">
        <v>83</v>
      </c>
      <c r="B67" s="9">
        <v>43109</v>
      </c>
      <c r="C67" s="10" t="str">
        <f>VLOOKUP(訂單銷售明細!$D67,廠商資料!$A$2:$E$12,5,FALSE)</f>
        <v>陳欣怡</v>
      </c>
      <c r="D67" s="8" t="s">
        <v>18</v>
      </c>
      <c r="E67" s="8" t="str">
        <f>VLOOKUP(D67,廠商資料!$A$2:$E$12,2,FALSE)</f>
        <v>興泰貿易</v>
      </c>
      <c r="F67" s="8" t="s">
        <v>1607</v>
      </c>
      <c r="G67" s="11" t="str">
        <f>VLOOKUP($F67,產品資料!$A$2:$G$51,5,FALSE)</f>
        <v>40吋LED液晶顯示器</v>
      </c>
      <c r="H67" s="8" t="str">
        <f>VLOOKUP(訂單銷售明細!$F67,產品資料!$A$1:$G$51,2,FALSE)</f>
        <v>生活家電</v>
      </c>
      <c r="I67" s="8">
        <v>25</v>
      </c>
      <c r="J67" s="8">
        <f>VLOOKUP($F67,產品資料!$A$2:$G$51,6,FALSE)</f>
        <v>7490</v>
      </c>
      <c r="K67" s="12">
        <f t="shared" ref="K67:K130" si="1">I67*J67</f>
        <v>187250</v>
      </c>
    </row>
    <row r="68" spans="1:11" x14ac:dyDescent="0.35">
      <c r="A68" s="13" t="s">
        <v>84</v>
      </c>
      <c r="B68" s="14">
        <v>43109</v>
      </c>
      <c r="C68" s="15" t="str">
        <f>VLOOKUP(訂單銷售明細!$D68,廠商資料!$A$2:$E$12,5,FALSE)</f>
        <v>王家銘</v>
      </c>
      <c r="D68" s="13" t="s">
        <v>21</v>
      </c>
      <c r="E68" s="13" t="str">
        <f>VLOOKUP(D68,廠商資料!$A$2:$E$12,2,FALSE)</f>
        <v>裕發事業</v>
      </c>
      <c r="F68" s="13" t="s">
        <v>1611</v>
      </c>
      <c r="G68" s="16" t="str">
        <f>VLOOKUP($F68,產品資料!$A$2:$G$51,5,FALSE)</f>
        <v>美白電動牙刷-美白刷頭+多動向交叉刷頭</v>
      </c>
      <c r="H68" s="13" t="str">
        <f>VLOOKUP(訂單銷售明細!$F68,產品資料!$A$1:$G$51,2,FALSE)</f>
        <v>美容家電</v>
      </c>
      <c r="I68" s="13">
        <v>25</v>
      </c>
      <c r="J68" s="13">
        <f>VLOOKUP($F68,產品資料!$A$2:$G$51,6,FALSE)</f>
        <v>1200</v>
      </c>
      <c r="K68" s="17">
        <f t="shared" si="1"/>
        <v>30000</v>
      </c>
    </row>
    <row r="69" spans="1:11" x14ac:dyDescent="0.35">
      <c r="A69" s="8" t="s">
        <v>85</v>
      </c>
      <c r="B69" s="9">
        <v>43109</v>
      </c>
      <c r="C69" s="10" t="str">
        <f>VLOOKUP(訂單銷售明細!$D69,廠商資料!$A$2:$E$12,5,FALSE)</f>
        <v>王家銘</v>
      </c>
      <c r="D69" s="8" t="s">
        <v>24</v>
      </c>
      <c r="E69" s="8" t="str">
        <f>VLOOKUP(D69,廠商資料!$A$2:$E$12,2,FALSE)</f>
        <v>萬成事業</v>
      </c>
      <c r="F69" s="8" t="s">
        <v>1636</v>
      </c>
      <c r="G69" s="11" t="str">
        <f>VLOOKUP($F69,產品資料!$A$2:$G$51,5,FALSE)</f>
        <v>除菌除臭空氣清淨機-14坪</v>
      </c>
      <c r="H69" s="8" t="str">
        <f>VLOOKUP(訂單銷售明細!$F69,產品資料!$A$1:$G$51,2,FALSE)</f>
        <v>清靜除溼</v>
      </c>
      <c r="I69" s="8">
        <v>25</v>
      </c>
      <c r="J69" s="8">
        <f>VLOOKUP($F69,產品資料!$A$2:$G$51,6,FALSE)</f>
        <v>7988</v>
      </c>
      <c r="K69" s="12">
        <f t="shared" si="1"/>
        <v>199700</v>
      </c>
    </row>
    <row r="70" spans="1:11" x14ac:dyDescent="0.35">
      <c r="A70" s="13" t="s">
        <v>86</v>
      </c>
      <c r="B70" s="14">
        <v>43109</v>
      </c>
      <c r="C70" s="15" t="str">
        <f>VLOOKUP(訂單銷售明細!$D70,廠商資料!$A$2:$E$12,5,FALSE)</f>
        <v>郭立新</v>
      </c>
      <c r="D70" s="13" t="s">
        <v>26</v>
      </c>
      <c r="E70" s="13" t="str">
        <f>VLOOKUP(D70,廠商資料!$A$2:$E$12,2,FALSE)</f>
        <v>華佳貿易</v>
      </c>
      <c r="F70" s="13" t="s">
        <v>1637</v>
      </c>
      <c r="G70" s="16" t="str">
        <f>VLOOKUP($F70,產品資料!$A$2:$G$51,5,FALSE)</f>
        <v>數位式無線電話-經典白</v>
      </c>
      <c r="H70" s="13" t="str">
        <f>VLOOKUP(訂單銷售明細!$F70,產品資料!$A$1:$G$51,2,FALSE)</f>
        <v>生活家電</v>
      </c>
      <c r="I70" s="13">
        <v>25</v>
      </c>
      <c r="J70" s="13">
        <f>VLOOKUP($F70,產品資料!$A$2:$G$51,6,FALSE)</f>
        <v>990</v>
      </c>
      <c r="K70" s="17">
        <f t="shared" si="1"/>
        <v>24750</v>
      </c>
    </row>
    <row r="71" spans="1:11" x14ac:dyDescent="0.35">
      <c r="A71" s="8" t="s">
        <v>87</v>
      </c>
      <c r="B71" s="9">
        <v>43109</v>
      </c>
      <c r="C71" s="10" t="str">
        <f>VLOOKUP(訂單銷售明細!$D71,廠商資料!$A$2:$E$12,5,FALSE)</f>
        <v>賴惠雯</v>
      </c>
      <c r="D71" s="8" t="s">
        <v>41</v>
      </c>
      <c r="E71" s="8" t="str">
        <f>VLOOKUP(D71,廠商資料!$A$2:$E$12,2,FALSE)</f>
        <v>欣榮貿易</v>
      </c>
      <c r="F71" s="8" t="s">
        <v>1607</v>
      </c>
      <c r="G71" s="11" t="str">
        <f>VLOOKUP($F71,產品資料!$A$2:$G$51,5,FALSE)</f>
        <v>40吋LED液晶顯示器</v>
      </c>
      <c r="H71" s="8" t="str">
        <f>VLOOKUP(訂單銷售明細!$F71,產品資料!$A$1:$G$51,2,FALSE)</f>
        <v>生活家電</v>
      </c>
      <c r="I71" s="8">
        <v>25</v>
      </c>
      <c r="J71" s="8">
        <f>VLOOKUP($F71,產品資料!$A$2:$G$51,6,FALSE)</f>
        <v>7490</v>
      </c>
      <c r="K71" s="12">
        <f t="shared" si="1"/>
        <v>187250</v>
      </c>
    </row>
    <row r="72" spans="1:11" x14ac:dyDescent="0.35">
      <c r="A72" s="13" t="s">
        <v>88</v>
      </c>
      <c r="B72" s="14">
        <v>43109</v>
      </c>
      <c r="C72" s="15" t="str">
        <f>VLOOKUP(訂單銷售明細!$D72,廠商資料!$A$2:$E$12,5,FALSE)</f>
        <v>蔡俊宏</v>
      </c>
      <c r="D72" s="13" t="s">
        <v>47</v>
      </c>
      <c r="E72" s="13" t="str">
        <f>VLOOKUP(D72,廠商資料!$A$2:$E$12,2,FALSE)</f>
        <v>信通事業</v>
      </c>
      <c r="F72" s="13" t="s">
        <v>1611</v>
      </c>
      <c r="G72" s="16" t="str">
        <f>VLOOKUP($F72,產品資料!$A$2:$G$51,5,FALSE)</f>
        <v>美白電動牙刷-美白刷頭+多動向交叉刷頭</v>
      </c>
      <c r="H72" s="13" t="str">
        <f>VLOOKUP(訂單銷售明細!$F72,產品資料!$A$1:$G$51,2,FALSE)</f>
        <v>美容家電</v>
      </c>
      <c r="I72" s="13">
        <v>25</v>
      </c>
      <c r="J72" s="13">
        <f>VLOOKUP($F72,產品資料!$A$2:$G$51,6,FALSE)</f>
        <v>1200</v>
      </c>
      <c r="K72" s="17">
        <f t="shared" si="1"/>
        <v>30000</v>
      </c>
    </row>
    <row r="73" spans="1:11" x14ac:dyDescent="0.35">
      <c r="A73" s="8" t="s">
        <v>89</v>
      </c>
      <c r="B73" s="9">
        <v>43109</v>
      </c>
      <c r="C73" s="10" t="str">
        <f>VLOOKUP(訂單銷售明細!$D73,廠商資料!$A$2:$E$12,5,FALSE)</f>
        <v>賴惠雯</v>
      </c>
      <c r="D73" s="8" t="s">
        <v>49</v>
      </c>
      <c r="E73" s="8" t="str">
        <f>VLOOKUP(D73,廠商資料!$A$2:$E$12,2,FALSE)</f>
        <v>大亨事業</v>
      </c>
      <c r="F73" s="8" t="s">
        <v>1600</v>
      </c>
      <c r="G73" s="11" t="str">
        <f>VLOOKUP($F73,產品資料!$A$2:$G$51,5,FALSE)</f>
        <v>蒸氣電熨斗</v>
      </c>
      <c r="H73" s="8" t="str">
        <f>VLOOKUP(訂單銷售明細!$F73,產品資料!$A$1:$G$51,2,FALSE)</f>
        <v>生活家電</v>
      </c>
      <c r="I73" s="8">
        <v>25</v>
      </c>
      <c r="J73" s="8">
        <f>VLOOKUP($F73,產品資料!$A$2:$G$51,6,FALSE)</f>
        <v>665</v>
      </c>
      <c r="K73" s="12">
        <f t="shared" si="1"/>
        <v>16625</v>
      </c>
    </row>
    <row r="74" spans="1:11" x14ac:dyDescent="0.35">
      <c r="A74" s="13" t="s">
        <v>90</v>
      </c>
      <c r="B74" s="14">
        <v>43109</v>
      </c>
      <c r="C74" s="15" t="str">
        <f>VLOOKUP(訂單銷售明細!$D74,廠商資料!$A$2:$E$12,5,FALSE)</f>
        <v>涂佩芳</v>
      </c>
      <c r="D74" s="13" t="s">
        <v>10</v>
      </c>
      <c r="E74" s="13" t="str">
        <f>VLOOKUP(D74,廠商資料!$A$2:$E$12,2,FALSE)</f>
        <v>永進事業</v>
      </c>
      <c r="F74" s="13" t="s">
        <v>1637</v>
      </c>
      <c r="G74" s="16" t="str">
        <f>VLOOKUP($F74,產品資料!$A$2:$G$51,5,FALSE)</f>
        <v>數位式無線電話-經典白</v>
      </c>
      <c r="H74" s="13" t="str">
        <f>VLOOKUP(訂單銷售明細!$F74,產品資料!$A$1:$G$51,2,FALSE)</f>
        <v>生活家電</v>
      </c>
      <c r="I74" s="13">
        <v>25</v>
      </c>
      <c r="J74" s="13">
        <f>VLOOKUP($F74,產品資料!$A$2:$G$51,6,FALSE)</f>
        <v>990</v>
      </c>
      <c r="K74" s="17">
        <f t="shared" si="1"/>
        <v>24750</v>
      </c>
    </row>
    <row r="75" spans="1:11" x14ac:dyDescent="0.35">
      <c r="A75" s="8" t="s">
        <v>91</v>
      </c>
      <c r="B75" s="9">
        <v>43109</v>
      </c>
      <c r="C75" s="10" t="str">
        <f>VLOOKUP(訂單銷售明細!$D75,廠商資料!$A$2:$E$12,5,FALSE)</f>
        <v>涂佩芳</v>
      </c>
      <c r="D75" s="8" t="s">
        <v>12</v>
      </c>
      <c r="E75" s="8" t="str">
        <f>VLOOKUP(D75,廠商資料!$A$2:$E$12,2,FALSE)</f>
        <v>洪盛貿易</v>
      </c>
      <c r="F75" s="8" t="s">
        <v>1607</v>
      </c>
      <c r="G75" s="11" t="str">
        <f>VLOOKUP($F75,產品資料!$A$2:$G$51,5,FALSE)</f>
        <v>40吋LED液晶顯示器</v>
      </c>
      <c r="H75" s="8" t="str">
        <f>VLOOKUP(訂單銷售明細!$F75,產品資料!$A$1:$G$51,2,FALSE)</f>
        <v>生活家電</v>
      </c>
      <c r="I75" s="8">
        <v>25</v>
      </c>
      <c r="J75" s="8">
        <f>VLOOKUP($F75,產品資料!$A$2:$G$51,6,FALSE)</f>
        <v>7490</v>
      </c>
      <c r="K75" s="12">
        <f t="shared" si="1"/>
        <v>187250</v>
      </c>
    </row>
    <row r="76" spans="1:11" x14ac:dyDescent="0.35">
      <c r="A76" s="13" t="s">
        <v>92</v>
      </c>
      <c r="B76" s="14">
        <v>43109</v>
      </c>
      <c r="C76" s="15" t="str">
        <f>VLOOKUP(訂單銷售明細!$D76,廠商資料!$A$2:$E$12,5,FALSE)</f>
        <v>陳欣怡</v>
      </c>
      <c r="D76" s="13" t="s">
        <v>8</v>
      </c>
      <c r="E76" s="13" t="str">
        <f>VLOOKUP(D76,廠商資料!$A$2:$E$12,2,FALSE)</f>
        <v>高宏事業</v>
      </c>
      <c r="F76" s="13" t="s">
        <v>1611</v>
      </c>
      <c r="G76" s="16" t="str">
        <f>VLOOKUP($F76,產品資料!$A$2:$G$51,5,FALSE)</f>
        <v>美白電動牙刷-美白刷頭+多動向交叉刷頭</v>
      </c>
      <c r="H76" s="13" t="str">
        <f>VLOOKUP(訂單銷售明細!$F76,產品資料!$A$1:$G$51,2,FALSE)</f>
        <v>美容家電</v>
      </c>
      <c r="I76" s="13">
        <v>25</v>
      </c>
      <c r="J76" s="13">
        <f>VLOOKUP($F76,產品資料!$A$2:$G$51,6,FALSE)</f>
        <v>1200</v>
      </c>
      <c r="K76" s="17">
        <f t="shared" si="1"/>
        <v>30000</v>
      </c>
    </row>
    <row r="77" spans="1:11" x14ac:dyDescent="0.35">
      <c r="A77" s="8" t="s">
        <v>93</v>
      </c>
      <c r="B77" s="9">
        <v>43110</v>
      </c>
      <c r="C77" s="10" t="str">
        <f>VLOOKUP(訂單銷售明細!$D77,廠商資料!$A$2:$E$12,5,FALSE)</f>
        <v>陳欣怡</v>
      </c>
      <c r="D77" s="8" t="s">
        <v>14</v>
      </c>
      <c r="E77" s="8" t="str">
        <f>VLOOKUP(D77,廠商資料!$A$2:$E$12,2,FALSE)</f>
        <v>捷福事業</v>
      </c>
      <c r="F77" s="8" t="s">
        <v>1613</v>
      </c>
      <c r="G77" s="11" t="str">
        <f>VLOOKUP($F77,產品資料!$A$2:$G$51,5,FALSE)</f>
        <v>水洗三刀頭電動刮鬍刀-黑</v>
      </c>
      <c r="H77" s="8" t="str">
        <f>VLOOKUP(訂單銷售明細!$F77,產品資料!$A$1:$G$51,2,FALSE)</f>
        <v>美容家電</v>
      </c>
      <c r="I77" s="8">
        <v>25</v>
      </c>
      <c r="J77" s="8">
        <f>VLOOKUP($F77,產品資料!$A$2:$G$51,6,FALSE)</f>
        <v>980</v>
      </c>
      <c r="K77" s="12">
        <f t="shared" si="1"/>
        <v>24500</v>
      </c>
    </row>
    <row r="78" spans="1:11" x14ac:dyDescent="0.35">
      <c r="A78" s="13" t="s">
        <v>94</v>
      </c>
      <c r="B78" s="14">
        <v>43110</v>
      </c>
      <c r="C78" s="15" t="str">
        <f>VLOOKUP(訂單銷售明細!$D78,廠商資料!$A$2:$E$12,5,FALSE)</f>
        <v>陳欣怡</v>
      </c>
      <c r="D78" s="13" t="s">
        <v>18</v>
      </c>
      <c r="E78" s="13" t="str">
        <f>VLOOKUP(D78,廠商資料!$A$2:$E$12,2,FALSE)</f>
        <v>興泰貿易</v>
      </c>
      <c r="F78" s="13" t="s">
        <v>1638</v>
      </c>
      <c r="G78" s="16" t="str">
        <f>VLOOKUP($F78,產品資料!$A$2:$G$51,5,FALSE)</f>
        <v>迷你隨身空氣負離子清淨機-紅</v>
      </c>
      <c r="H78" s="13" t="str">
        <f>VLOOKUP(訂單銷售明細!$F78,產品資料!$A$1:$G$51,2,FALSE)</f>
        <v>清靜除溼</v>
      </c>
      <c r="I78" s="13">
        <v>25</v>
      </c>
      <c r="J78" s="13">
        <f>VLOOKUP($F78,產品資料!$A$2:$G$51,6,FALSE)</f>
        <v>999</v>
      </c>
      <c r="K78" s="17">
        <f t="shared" si="1"/>
        <v>24975</v>
      </c>
    </row>
    <row r="79" spans="1:11" x14ac:dyDescent="0.35">
      <c r="A79" s="8" t="s">
        <v>95</v>
      </c>
      <c r="B79" s="9">
        <v>43110</v>
      </c>
      <c r="C79" s="10" t="str">
        <f>VLOOKUP(訂單銷售明細!$D79,廠商資料!$A$2:$E$12,5,FALSE)</f>
        <v>王家銘</v>
      </c>
      <c r="D79" s="8" t="s">
        <v>21</v>
      </c>
      <c r="E79" s="8" t="str">
        <f>VLOOKUP(D79,廠商資料!$A$2:$E$12,2,FALSE)</f>
        <v>裕發事業</v>
      </c>
      <c r="F79" s="8" t="s">
        <v>1639</v>
      </c>
      <c r="G79" s="11" t="str">
        <f>VLOOKUP($F79,產品資料!$A$2:$G$51,5,FALSE)</f>
        <v>直立擺頭陶瓷電暖器-灰</v>
      </c>
      <c r="H79" s="8" t="str">
        <f>VLOOKUP(訂單銷售明細!$F79,產品資料!$A$1:$G$51,2,FALSE)</f>
        <v>空調家電</v>
      </c>
      <c r="I79" s="8">
        <v>25</v>
      </c>
      <c r="J79" s="8">
        <f>VLOOKUP($F79,產品資料!$A$2:$G$51,6,FALSE)</f>
        <v>2690</v>
      </c>
      <c r="K79" s="12">
        <f t="shared" si="1"/>
        <v>67250</v>
      </c>
    </row>
    <row r="80" spans="1:11" x14ac:dyDescent="0.35">
      <c r="A80" s="13" t="s">
        <v>96</v>
      </c>
      <c r="B80" s="14">
        <v>43110</v>
      </c>
      <c r="C80" s="15" t="str">
        <f>VLOOKUP(訂單銷售明細!$D80,廠商資料!$A$2:$E$12,5,FALSE)</f>
        <v>王家銘</v>
      </c>
      <c r="D80" s="13" t="s">
        <v>24</v>
      </c>
      <c r="E80" s="13" t="str">
        <f>VLOOKUP(D80,廠商資料!$A$2:$E$12,2,FALSE)</f>
        <v>萬成事業</v>
      </c>
      <c r="F80" s="13" t="s">
        <v>1611</v>
      </c>
      <c r="G80" s="16" t="str">
        <f>VLOOKUP($F80,產品資料!$A$2:$G$51,5,FALSE)</f>
        <v>美白電動牙刷-美白刷頭+多動向交叉刷頭</v>
      </c>
      <c r="H80" s="13" t="str">
        <f>VLOOKUP(訂單銷售明細!$F80,產品資料!$A$1:$G$51,2,FALSE)</f>
        <v>美容家電</v>
      </c>
      <c r="I80" s="13">
        <v>25</v>
      </c>
      <c r="J80" s="13">
        <f>VLOOKUP($F80,產品資料!$A$2:$G$51,6,FALSE)</f>
        <v>1200</v>
      </c>
      <c r="K80" s="17">
        <f t="shared" si="1"/>
        <v>30000</v>
      </c>
    </row>
    <row r="81" spans="1:11" x14ac:dyDescent="0.35">
      <c r="A81" s="8" t="s">
        <v>97</v>
      </c>
      <c r="B81" s="9">
        <v>43110</v>
      </c>
      <c r="C81" s="10" t="str">
        <f>VLOOKUP(訂單銷售明細!$D81,廠商資料!$A$2:$E$12,5,FALSE)</f>
        <v>郭立新</v>
      </c>
      <c r="D81" s="8" t="s">
        <v>26</v>
      </c>
      <c r="E81" s="8" t="str">
        <f>VLOOKUP(D81,廠商資料!$A$2:$E$12,2,FALSE)</f>
        <v>華佳貿易</v>
      </c>
      <c r="F81" s="8" t="s">
        <v>1613</v>
      </c>
      <c r="G81" s="11" t="str">
        <f>VLOOKUP($F81,產品資料!$A$2:$G$51,5,FALSE)</f>
        <v>水洗三刀頭電動刮鬍刀-黑</v>
      </c>
      <c r="H81" s="8" t="str">
        <f>VLOOKUP(訂單銷售明細!$F81,產品資料!$A$1:$G$51,2,FALSE)</f>
        <v>美容家電</v>
      </c>
      <c r="I81" s="8">
        <v>25</v>
      </c>
      <c r="J81" s="8">
        <f>VLOOKUP($F81,產品資料!$A$2:$G$51,6,FALSE)</f>
        <v>980</v>
      </c>
      <c r="K81" s="12">
        <f t="shared" si="1"/>
        <v>24500</v>
      </c>
    </row>
    <row r="82" spans="1:11" x14ac:dyDescent="0.35">
      <c r="A82" s="13" t="s">
        <v>98</v>
      </c>
      <c r="B82" s="14">
        <v>43110</v>
      </c>
      <c r="C82" s="15" t="str">
        <f>VLOOKUP(訂單銷售明細!$D82,廠商資料!$A$2:$E$12,5,FALSE)</f>
        <v>賴惠雯</v>
      </c>
      <c r="D82" s="13" t="s">
        <v>41</v>
      </c>
      <c r="E82" s="13" t="str">
        <f>VLOOKUP(D82,廠商資料!$A$2:$E$12,2,FALSE)</f>
        <v>欣榮貿易</v>
      </c>
      <c r="F82" s="13" t="s">
        <v>1638</v>
      </c>
      <c r="G82" s="16" t="str">
        <f>VLOOKUP($F82,產品資料!$A$2:$G$51,5,FALSE)</f>
        <v>迷你隨身空氣負離子清淨機-紅</v>
      </c>
      <c r="H82" s="13" t="str">
        <f>VLOOKUP(訂單銷售明細!$F82,產品資料!$A$1:$G$51,2,FALSE)</f>
        <v>清靜除溼</v>
      </c>
      <c r="I82" s="13">
        <v>25</v>
      </c>
      <c r="J82" s="13">
        <f>VLOOKUP($F82,產品資料!$A$2:$G$51,6,FALSE)</f>
        <v>999</v>
      </c>
      <c r="K82" s="17">
        <f t="shared" si="1"/>
        <v>24975</v>
      </c>
    </row>
    <row r="83" spans="1:11" x14ac:dyDescent="0.35">
      <c r="A83" s="8" t="s">
        <v>99</v>
      </c>
      <c r="B83" s="9">
        <v>43110</v>
      </c>
      <c r="C83" s="10" t="str">
        <f>VLOOKUP(訂單銷售明細!$D83,廠商資料!$A$2:$E$12,5,FALSE)</f>
        <v>蔡俊宏</v>
      </c>
      <c r="D83" s="8" t="s">
        <v>47</v>
      </c>
      <c r="E83" s="8" t="str">
        <f>VLOOKUP(D83,廠商資料!$A$2:$E$12,2,FALSE)</f>
        <v>信通事業</v>
      </c>
      <c r="F83" s="8" t="s">
        <v>1639</v>
      </c>
      <c r="G83" s="11" t="str">
        <f>VLOOKUP($F83,產品資料!$A$2:$G$51,5,FALSE)</f>
        <v>直立擺頭陶瓷電暖器-灰</v>
      </c>
      <c r="H83" s="8" t="str">
        <f>VLOOKUP(訂單銷售明細!$F83,產品資料!$A$1:$G$51,2,FALSE)</f>
        <v>空調家電</v>
      </c>
      <c r="I83" s="8">
        <v>25</v>
      </c>
      <c r="J83" s="8">
        <f>VLOOKUP($F83,產品資料!$A$2:$G$51,6,FALSE)</f>
        <v>2690</v>
      </c>
      <c r="K83" s="12">
        <f t="shared" si="1"/>
        <v>67250</v>
      </c>
    </row>
    <row r="84" spans="1:11" x14ac:dyDescent="0.35">
      <c r="A84" s="13" t="s">
        <v>100</v>
      </c>
      <c r="B84" s="14">
        <v>43110</v>
      </c>
      <c r="C84" s="15" t="str">
        <f>VLOOKUP(訂單銷售明細!$D84,廠商資料!$A$2:$E$12,5,FALSE)</f>
        <v>賴惠雯</v>
      </c>
      <c r="D84" s="13" t="s">
        <v>49</v>
      </c>
      <c r="E84" s="13" t="str">
        <f>VLOOKUP(D84,廠商資料!$A$2:$E$12,2,FALSE)</f>
        <v>大亨事業</v>
      </c>
      <c r="F84" s="13" t="s">
        <v>1611</v>
      </c>
      <c r="G84" s="16" t="str">
        <f>VLOOKUP($F84,產品資料!$A$2:$G$51,5,FALSE)</f>
        <v>美白電動牙刷-美白刷頭+多動向交叉刷頭</v>
      </c>
      <c r="H84" s="13" t="str">
        <f>VLOOKUP(訂單銷售明細!$F84,產品資料!$A$1:$G$51,2,FALSE)</f>
        <v>美容家電</v>
      </c>
      <c r="I84" s="13">
        <v>25</v>
      </c>
      <c r="J84" s="13">
        <f>VLOOKUP($F84,產品資料!$A$2:$G$51,6,FALSE)</f>
        <v>1200</v>
      </c>
      <c r="K84" s="17">
        <f t="shared" si="1"/>
        <v>30000</v>
      </c>
    </row>
    <row r="85" spans="1:11" x14ac:dyDescent="0.35">
      <c r="A85" s="8" t="s">
        <v>101</v>
      </c>
      <c r="B85" s="9">
        <v>43110</v>
      </c>
      <c r="C85" s="10" t="str">
        <f>VLOOKUP(訂單銷售明細!$D85,廠商資料!$A$2:$E$12,5,FALSE)</f>
        <v>涂佩芳</v>
      </c>
      <c r="D85" s="8" t="s">
        <v>10</v>
      </c>
      <c r="E85" s="8" t="str">
        <f>VLOOKUP(D85,廠商資料!$A$2:$E$12,2,FALSE)</f>
        <v>永進事業</v>
      </c>
      <c r="F85" s="8" t="s">
        <v>1613</v>
      </c>
      <c r="G85" s="11" t="str">
        <f>VLOOKUP($F85,產品資料!$A$2:$G$51,5,FALSE)</f>
        <v>水洗三刀頭電動刮鬍刀-黑</v>
      </c>
      <c r="H85" s="8" t="str">
        <f>VLOOKUP(訂單銷售明細!$F85,產品資料!$A$1:$G$51,2,FALSE)</f>
        <v>美容家電</v>
      </c>
      <c r="I85" s="8">
        <v>25</v>
      </c>
      <c r="J85" s="8">
        <f>VLOOKUP($F85,產品資料!$A$2:$G$51,6,FALSE)</f>
        <v>980</v>
      </c>
      <c r="K85" s="12">
        <f t="shared" si="1"/>
        <v>24500</v>
      </c>
    </row>
    <row r="86" spans="1:11" x14ac:dyDescent="0.35">
      <c r="A86" s="13" t="s">
        <v>102</v>
      </c>
      <c r="B86" s="14">
        <v>43110</v>
      </c>
      <c r="C86" s="15" t="str">
        <f>VLOOKUP(訂單銷售明細!$D86,廠商資料!$A$2:$E$12,5,FALSE)</f>
        <v>涂佩芳</v>
      </c>
      <c r="D86" s="13" t="s">
        <v>12</v>
      </c>
      <c r="E86" s="13" t="str">
        <f>VLOOKUP(D86,廠商資料!$A$2:$E$12,2,FALSE)</f>
        <v>洪盛貿易</v>
      </c>
      <c r="F86" s="13" t="s">
        <v>1600</v>
      </c>
      <c r="G86" s="16" t="str">
        <f>VLOOKUP($F86,產品資料!$A$2:$G$51,5,FALSE)</f>
        <v>蒸氣電熨斗</v>
      </c>
      <c r="H86" s="13" t="str">
        <f>VLOOKUP(訂單銷售明細!$F86,產品資料!$A$1:$G$51,2,FALSE)</f>
        <v>生活家電</v>
      </c>
      <c r="I86" s="13">
        <v>25</v>
      </c>
      <c r="J86" s="13">
        <f>VLOOKUP($F86,產品資料!$A$2:$G$51,6,FALSE)</f>
        <v>665</v>
      </c>
      <c r="K86" s="17">
        <f t="shared" si="1"/>
        <v>16625</v>
      </c>
    </row>
    <row r="87" spans="1:11" x14ac:dyDescent="0.35">
      <c r="A87" s="8" t="s">
        <v>103</v>
      </c>
      <c r="B87" s="9">
        <v>43110</v>
      </c>
      <c r="C87" s="10" t="str">
        <f>VLOOKUP(訂單銷售明細!$D87,廠商資料!$A$2:$E$12,5,FALSE)</f>
        <v>陳欣怡</v>
      </c>
      <c r="D87" s="8" t="s">
        <v>8</v>
      </c>
      <c r="E87" s="8" t="str">
        <f>VLOOKUP(D87,廠商資料!$A$2:$E$12,2,FALSE)</f>
        <v>高宏事業</v>
      </c>
      <c r="F87" s="8" t="s">
        <v>1639</v>
      </c>
      <c r="G87" s="11" t="str">
        <f>VLOOKUP($F87,產品資料!$A$2:$G$51,5,FALSE)</f>
        <v>直立擺頭陶瓷電暖器-灰</v>
      </c>
      <c r="H87" s="8" t="str">
        <f>VLOOKUP(訂單銷售明細!$F87,產品資料!$A$1:$G$51,2,FALSE)</f>
        <v>空調家電</v>
      </c>
      <c r="I87" s="8">
        <v>25</v>
      </c>
      <c r="J87" s="8">
        <f>VLOOKUP($F87,產品資料!$A$2:$G$51,6,FALSE)</f>
        <v>2690</v>
      </c>
      <c r="K87" s="12">
        <f t="shared" si="1"/>
        <v>67250</v>
      </c>
    </row>
    <row r="88" spans="1:11" x14ac:dyDescent="0.35">
      <c r="A88" s="13" t="s">
        <v>104</v>
      </c>
      <c r="B88" s="14">
        <v>43111</v>
      </c>
      <c r="C88" s="15" t="str">
        <f>VLOOKUP(訂單銷售明細!$D88,廠商資料!$A$2:$E$12,5,FALSE)</f>
        <v>陳欣怡</v>
      </c>
      <c r="D88" s="13" t="s">
        <v>14</v>
      </c>
      <c r="E88" s="13" t="str">
        <f>VLOOKUP(D88,廠商資料!$A$2:$E$12,2,FALSE)</f>
        <v>捷福事業</v>
      </c>
      <c r="F88" s="13" t="s">
        <v>1607</v>
      </c>
      <c r="G88" s="16" t="str">
        <f>VLOOKUP($F88,產品資料!$A$2:$G$51,5,FALSE)</f>
        <v>40吋LED液晶顯示器</v>
      </c>
      <c r="H88" s="13" t="str">
        <f>VLOOKUP(訂單銷售明細!$F88,產品資料!$A$1:$G$51,2,FALSE)</f>
        <v>生活家電</v>
      </c>
      <c r="I88" s="13">
        <v>25</v>
      </c>
      <c r="J88" s="13">
        <f>VLOOKUP($F88,產品資料!$A$2:$G$51,6,FALSE)</f>
        <v>7490</v>
      </c>
      <c r="K88" s="17">
        <f t="shared" si="1"/>
        <v>187250</v>
      </c>
    </row>
    <row r="89" spans="1:11" x14ac:dyDescent="0.35">
      <c r="A89" s="8" t="s">
        <v>105</v>
      </c>
      <c r="B89" s="9">
        <v>43111</v>
      </c>
      <c r="C89" s="10" t="str">
        <f>VLOOKUP(訂單銷售明細!$D89,廠商資料!$A$2:$E$12,5,FALSE)</f>
        <v>陳欣怡</v>
      </c>
      <c r="D89" s="8" t="s">
        <v>18</v>
      </c>
      <c r="E89" s="8" t="str">
        <f>VLOOKUP(D89,廠商資料!$A$2:$E$12,2,FALSE)</f>
        <v>興泰貿易</v>
      </c>
      <c r="F89" s="8" t="s">
        <v>1608</v>
      </c>
      <c r="G89" s="11" t="str">
        <f>VLOOKUP($F89,產品資料!$A$2:$G$51,5,FALSE)</f>
        <v>奈米水離子吹風機-粉金</v>
      </c>
      <c r="H89" s="8" t="str">
        <f>VLOOKUP(訂單銷售明細!$F89,產品資料!$A$1:$G$51,2,FALSE)</f>
        <v>美容家電</v>
      </c>
      <c r="I89" s="8">
        <v>25</v>
      </c>
      <c r="J89" s="8">
        <f>VLOOKUP($F89,產品資料!$A$2:$G$51,6,FALSE)</f>
        <v>5990</v>
      </c>
      <c r="K89" s="12">
        <f t="shared" si="1"/>
        <v>149750</v>
      </c>
    </row>
    <row r="90" spans="1:11" x14ac:dyDescent="0.35">
      <c r="A90" s="13" t="s">
        <v>106</v>
      </c>
      <c r="B90" s="14">
        <v>43111</v>
      </c>
      <c r="C90" s="15" t="str">
        <f>VLOOKUP(訂單銷售明細!$D90,廠商資料!$A$2:$E$12,5,FALSE)</f>
        <v>王家銘</v>
      </c>
      <c r="D90" s="13" t="s">
        <v>21</v>
      </c>
      <c r="E90" s="13" t="str">
        <f>VLOOKUP(D90,廠商資料!$A$2:$E$12,2,FALSE)</f>
        <v>裕發事業</v>
      </c>
      <c r="F90" s="13" t="s">
        <v>1640</v>
      </c>
      <c r="G90" s="16" t="str">
        <f>VLOOKUP($F90,產品資料!$A$2:$G$51,5,FALSE)</f>
        <v>迷你隨身空氣負離子清淨機-白</v>
      </c>
      <c r="H90" s="13" t="str">
        <f>VLOOKUP(訂單銷售明細!$F90,產品資料!$A$1:$G$51,2,FALSE)</f>
        <v>清靜除溼</v>
      </c>
      <c r="I90" s="13">
        <v>25</v>
      </c>
      <c r="J90" s="13">
        <f>VLOOKUP($F90,產品資料!$A$2:$G$51,6,FALSE)</f>
        <v>999</v>
      </c>
      <c r="K90" s="17">
        <f t="shared" si="1"/>
        <v>24975</v>
      </c>
    </row>
    <row r="91" spans="1:11" x14ac:dyDescent="0.35">
      <c r="A91" s="8" t="s">
        <v>107</v>
      </c>
      <c r="B91" s="9">
        <v>43111</v>
      </c>
      <c r="C91" s="10" t="str">
        <f>VLOOKUP(訂單銷售明細!$D91,廠商資料!$A$2:$E$12,5,FALSE)</f>
        <v>王家銘</v>
      </c>
      <c r="D91" s="8" t="s">
        <v>24</v>
      </c>
      <c r="E91" s="8" t="str">
        <f>VLOOKUP(D91,廠商資料!$A$2:$E$12,2,FALSE)</f>
        <v>萬成事業</v>
      </c>
      <c r="F91" s="8" t="s">
        <v>1641</v>
      </c>
      <c r="G91" s="11" t="str">
        <f>VLOOKUP($F91,產品資料!$A$2:$G$51,5,FALSE)</f>
        <v>暖手寶-白</v>
      </c>
      <c r="H91" s="8" t="str">
        <f>VLOOKUP(訂單銷售明細!$F91,產品資料!$A$1:$G$51,2,FALSE)</f>
        <v>空調家電</v>
      </c>
      <c r="I91" s="8">
        <v>25</v>
      </c>
      <c r="J91" s="8">
        <f>VLOOKUP($F91,產品資料!$A$2:$G$51,6,FALSE)</f>
        <v>690</v>
      </c>
      <c r="K91" s="12">
        <f t="shared" si="1"/>
        <v>17250</v>
      </c>
    </row>
    <row r="92" spans="1:11" x14ac:dyDescent="0.35">
      <c r="A92" s="13" t="s">
        <v>108</v>
      </c>
      <c r="B92" s="14">
        <v>43111</v>
      </c>
      <c r="C92" s="15" t="str">
        <f>VLOOKUP(訂單銷售明細!$D92,廠商資料!$A$2:$E$12,5,FALSE)</f>
        <v>郭立新</v>
      </c>
      <c r="D92" s="13" t="s">
        <v>26</v>
      </c>
      <c r="E92" s="13" t="str">
        <f>VLOOKUP(D92,廠商資料!$A$2:$E$12,2,FALSE)</f>
        <v>華佳貿易</v>
      </c>
      <c r="F92" s="13" t="s">
        <v>1607</v>
      </c>
      <c r="G92" s="16" t="str">
        <f>VLOOKUP($F92,產品資料!$A$2:$G$51,5,FALSE)</f>
        <v>40吋LED液晶顯示器</v>
      </c>
      <c r="H92" s="13" t="str">
        <f>VLOOKUP(訂單銷售明細!$F92,產品資料!$A$1:$G$51,2,FALSE)</f>
        <v>生活家電</v>
      </c>
      <c r="I92" s="13">
        <v>25</v>
      </c>
      <c r="J92" s="13">
        <f>VLOOKUP($F92,產品資料!$A$2:$G$51,6,FALSE)</f>
        <v>7490</v>
      </c>
      <c r="K92" s="17">
        <f t="shared" si="1"/>
        <v>187250</v>
      </c>
    </row>
    <row r="93" spans="1:11" x14ac:dyDescent="0.35">
      <c r="A93" s="8" t="s">
        <v>109</v>
      </c>
      <c r="B93" s="9">
        <v>43111</v>
      </c>
      <c r="C93" s="10" t="str">
        <f>VLOOKUP(訂單銷售明細!$D93,廠商資料!$A$2:$E$12,5,FALSE)</f>
        <v>賴惠雯</v>
      </c>
      <c r="D93" s="8" t="s">
        <v>41</v>
      </c>
      <c r="E93" s="8" t="str">
        <f>VLOOKUP(D93,廠商資料!$A$2:$E$12,2,FALSE)</f>
        <v>欣榮貿易</v>
      </c>
      <c r="F93" s="8" t="s">
        <v>1608</v>
      </c>
      <c r="G93" s="11" t="str">
        <f>VLOOKUP($F93,產品資料!$A$2:$G$51,5,FALSE)</f>
        <v>奈米水離子吹風機-粉金</v>
      </c>
      <c r="H93" s="8" t="str">
        <f>VLOOKUP(訂單銷售明細!$F93,產品資料!$A$1:$G$51,2,FALSE)</f>
        <v>美容家電</v>
      </c>
      <c r="I93" s="8">
        <v>25</v>
      </c>
      <c r="J93" s="8">
        <f>VLOOKUP($F93,產品資料!$A$2:$G$51,6,FALSE)</f>
        <v>5990</v>
      </c>
      <c r="K93" s="12">
        <f t="shared" si="1"/>
        <v>149750</v>
      </c>
    </row>
    <row r="94" spans="1:11" x14ac:dyDescent="0.35">
      <c r="A94" s="13" t="s">
        <v>110</v>
      </c>
      <c r="B94" s="14">
        <v>43111</v>
      </c>
      <c r="C94" s="15" t="str">
        <f>VLOOKUP(訂單銷售明細!$D94,廠商資料!$A$2:$E$12,5,FALSE)</f>
        <v>蔡俊宏</v>
      </c>
      <c r="D94" s="13" t="s">
        <v>47</v>
      </c>
      <c r="E94" s="13" t="str">
        <f>VLOOKUP(D94,廠商資料!$A$2:$E$12,2,FALSE)</f>
        <v>信通事業</v>
      </c>
      <c r="F94" s="13" t="s">
        <v>1640</v>
      </c>
      <c r="G94" s="16" t="str">
        <f>VLOOKUP($F94,產品資料!$A$2:$G$51,5,FALSE)</f>
        <v>迷你隨身空氣負離子清淨機-白</v>
      </c>
      <c r="H94" s="13" t="str">
        <f>VLOOKUP(訂單銷售明細!$F94,產品資料!$A$1:$G$51,2,FALSE)</f>
        <v>清靜除溼</v>
      </c>
      <c r="I94" s="13">
        <v>25</v>
      </c>
      <c r="J94" s="13">
        <f>VLOOKUP($F94,產品資料!$A$2:$G$51,6,FALSE)</f>
        <v>999</v>
      </c>
      <c r="K94" s="17">
        <f t="shared" si="1"/>
        <v>24975</v>
      </c>
    </row>
    <row r="95" spans="1:11" x14ac:dyDescent="0.35">
      <c r="A95" s="8" t="s">
        <v>111</v>
      </c>
      <c r="B95" s="9">
        <v>43111</v>
      </c>
      <c r="C95" s="10" t="str">
        <f>VLOOKUP(訂單銷售明細!$D95,廠商資料!$A$2:$E$12,5,FALSE)</f>
        <v>賴惠雯</v>
      </c>
      <c r="D95" s="8" t="s">
        <v>49</v>
      </c>
      <c r="E95" s="8" t="str">
        <f>VLOOKUP(D95,廠商資料!$A$2:$E$12,2,FALSE)</f>
        <v>大亨事業</v>
      </c>
      <c r="F95" s="8" t="s">
        <v>1641</v>
      </c>
      <c r="G95" s="11" t="str">
        <f>VLOOKUP($F95,產品資料!$A$2:$G$51,5,FALSE)</f>
        <v>暖手寶-白</v>
      </c>
      <c r="H95" s="8" t="str">
        <f>VLOOKUP(訂單銷售明細!$F95,產品資料!$A$1:$G$51,2,FALSE)</f>
        <v>空調家電</v>
      </c>
      <c r="I95" s="8">
        <v>25</v>
      </c>
      <c r="J95" s="8">
        <f>VLOOKUP($F95,產品資料!$A$2:$G$51,6,FALSE)</f>
        <v>690</v>
      </c>
      <c r="K95" s="12">
        <f t="shared" si="1"/>
        <v>17250</v>
      </c>
    </row>
    <row r="96" spans="1:11" x14ac:dyDescent="0.35">
      <c r="A96" s="13" t="s">
        <v>112</v>
      </c>
      <c r="B96" s="14">
        <v>43111</v>
      </c>
      <c r="C96" s="15" t="str">
        <f>VLOOKUP(訂單銷售明細!$D96,廠商資料!$A$2:$E$12,5,FALSE)</f>
        <v>涂佩芳</v>
      </c>
      <c r="D96" s="13" t="s">
        <v>10</v>
      </c>
      <c r="E96" s="13" t="str">
        <f>VLOOKUP(D96,廠商資料!$A$2:$E$12,2,FALSE)</f>
        <v>永進事業</v>
      </c>
      <c r="F96" s="13" t="s">
        <v>1607</v>
      </c>
      <c r="G96" s="16" t="str">
        <f>VLOOKUP($F96,產品資料!$A$2:$G$51,5,FALSE)</f>
        <v>40吋LED液晶顯示器</v>
      </c>
      <c r="H96" s="13" t="str">
        <f>VLOOKUP(訂單銷售明細!$F96,產品資料!$A$1:$G$51,2,FALSE)</f>
        <v>生活家電</v>
      </c>
      <c r="I96" s="13">
        <v>25</v>
      </c>
      <c r="J96" s="13">
        <f>VLOOKUP($F96,產品資料!$A$2:$G$51,6,FALSE)</f>
        <v>7490</v>
      </c>
      <c r="K96" s="17">
        <f t="shared" si="1"/>
        <v>187250</v>
      </c>
    </row>
    <row r="97" spans="1:11" x14ac:dyDescent="0.35">
      <c r="A97" s="8" t="s">
        <v>113</v>
      </c>
      <c r="B97" s="9">
        <v>43111</v>
      </c>
      <c r="C97" s="10" t="str">
        <f>VLOOKUP(訂單銷售明細!$D97,廠商資料!$A$2:$E$12,5,FALSE)</f>
        <v>涂佩芳</v>
      </c>
      <c r="D97" s="8" t="s">
        <v>12</v>
      </c>
      <c r="E97" s="8" t="str">
        <f>VLOOKUP(D97,廠商資料!$A$2:$E$12,2,FALSE)</f>
        <v>洪盛貿易</v>
      </c>
      <c r="F97" s="8" t="s">
        <v>1608</v>
      </c>
      <c r="G97" s="11" t="str">
        <f>VLOOKUP($F97,產品資料!$A$2:$G$51,5,FALSE)</f>
        <v>奈米水離子吹風機-粉金</v>
      </c>
      <c r="H97" s="8" t="str">
        <f>VLOOKUP(訂單銷售明細!$F97,產品資料!$A$1:$G$51,2,FALSE)</f>
        <v>美容家電</v>
      </c>
      <c r="I97" s="8">
        <v>25</v>
      </c>
      <c r="J97" s="8">
        <f>VLOOKUP($F97,產品資料!$A$2:$G$51,6,FALSE)</f>
        <v>5990</v>
      </c>
      <c r="K97" s="12">
        <f t="shared" si="1"/>
        <v>149750</v>
      </c>
    </row>
    <row r="98" spans="1:11" x14ac:dyDescent="0.35">
      <c r="A98" s="13" t="s">
        <v>114</v>
      </c>
      <c r="B98" s="14">
        <v>43111</v>
      </c>
      <c r="C98" s="15" t="str">
        <f>VLOOKUP(訂單銷售明細!$D98,廠商資料!$A$2:$E$12,5,FALSE)</f>
        <v>陳欣怡</v>
      </c>
      <c r="D98" s="13" t="s">
        <v>8</v>
      </c>
      <c r="E98" s="13" t="str">
        <f>VLOOKUP(D98,廠商資料!$A$2:$E$12,2,FALSE)</f>
        <v>高宏事業</v>
      </c>
      <c r="F98" s="13" t="s">
        <v>1640</v>
      </c>
      <c r="G98" s="16" t="str">
        <f>VLOOKUP($F98,產品資料!$A$2:$G$51,5,FALSE)</f>
        <v>迷你隨身空氣負離子清淨機-白</v>
      </c>
      <c r="H98" s="13" t="str">
        <f>VLOOKUP(訂單銷售明細!$F98,產品資料!$A$1:$G$51,2,FALSE)</f>
        <v>清靜除溼</v>
      </c>
      <c r="I98" s="13">
        <v>25</v>
      </c>
      <c r="J98" s="13">
        <f>VLOOKUP($F98,產品資料!$A$2:$G$51,6,FALSE)</f>
        <v>999</v>
      </c>
      <c r="K98" s="17">
        <f t="shared" si="1"/>
        <v>24975</v>
      </c>
    </row>
    <row r="99" spans="1:11" x14ac:dyDescent="0.35">
      <c r="A99" s="8" t="s">
        <v>115</v>
      </c>
      <c r="B99" s="9">
        <v>43111</v>
      </c>
      <c r="C99" s="10" t="str">
        <f>VLOOKUP(訂單銷售明細!$D99,廠商資料!$A$2:$E$12,5,FALSE)</f>
        <v>陳欣怡</v>
      </c>
      <c r="D99" s="8" t="s">
        <v>14</v>
      </c>
      <c r="E99" s="8" t="str">
        <f>VLOOKUP(D99,廠商資料!$A$2:$E$12,2,FALSE)</f>
        <v>捷福事業</v>
      </c>
      <c r="F99" s="8" t="s">
        <v>1641</v>
      </c>
      <c r="G99" s="11" t="str">
        <f>VLOOKUP($F99,產品資料!$A$2:$G$51,5,FALSE)</f>
        <v>暖手寶-白</v>
      </c>
      <c r="H99" s="8" t="str">
        <f>VLOOKUP(訂單銷售明細!$F99,產品資料!$A$1:$G$51,2,FALSE)</f>
        <v>空調家電</v>
      </c>
      <c r="I99" s="8">
        <v>25</v>
      </c>
      <c r="J99" s="8">
        <f>VLOOKUP($F99,產品資料!$A$2:$G$51,6,FALSE)</f>
        <v>690</v>
      </c>
      <c r="K99" s="12">
        <f t="shared" si="1"/>
        <v>17250</v>
      </c>
    </row>
    <row r="100" spans="1:11" x14ac:dyDescent="0.35">
      <c r="A100" s="13" t="s">
        <v>116</v>
      </c>
      <c r="B100" s="14">
        <v>43111</v>
      </c>
      <c r="C100" s="15" t="str">
        <f>VLOOKUP(訂單銷售明細!$D100,廠商資料!$A$2:$E$12,5,FALSE)</f>
        <v>陳欣怡</v>
      </c>
      <c r="D100" s="13" t="s">
        <v>18</v>
      </c>
      <c r="E100" s="13" t="str">
        <f>VLOOKUP(D100,廠商資料!$A$2:$E$12,2,FALSE)</f>
        <v>興泰貿易</v>
      </c>
      <c r="F100" s="13" t="s">
        <v>1607</v>
      </c>
      <c r="G100" s="16" t="str">
        <f>VLOOKUP($F100,產品資料!$A$2:$G$51,5,FALSE)</f>
        <v>40吋LED液晶顯示器</v>
      </c>
      <c r="H100" s="13" t="str">
        <f>VLOOKUP(訂單銷售明細!$F100,產品資料!$A$1:$G$51,2,FALSE)</f>
        <v>生活家電</v>
      </c>
      <c r="I100" s="13">
        <v>25</v>
      </c>
      <c r="J100" s="13">
        <f>VLOOKUP($F100,產品資料!$A$2:$G$51,6,FALSE)</f>
        <v>7490</v>
      </c>
      <c r="K100" s="17">
        <f t="shared" si="1"/>
        <v>187250</v>
      </c>
    </row>
    <row r="101" spans="1:11" x14ac:dyDescent="0.35">
      <c r="A101" s="8" t="s">
        <v>117</v>
      </c>
      <c r="B101" s="9">
        <v>43111</v>
      </c>
      <c r="C101" s="10" t="str">
        <f>VLOOKUP(訂單銷售明細!$D101,廠商資料!$A$2:$E$12,5,FALSE)</f>
        <v>王家銘</v>
      </c>
      <c r="D101" s="8" t="s">
        <v>21</v>
      </c>
      <c r="E101" s="8" t="str">
        <f>VLOOKUP(D101,廠商資料!$A$2:$E$12,2,FALSE)</f>
        <v>裕發事業</v>
      </c>
      <c r="F101" s="8" t="s">
        <v>1608</v>
      </c>
      <c r="G101" s="11" t="str">
        <f>VLOOKUP($F101,產品資料!$A$2:$G$51,5,FALSE)</f>
        <v>奈米水離子吹風機-粉金</v>
      </c>
      <c r="H101" s="8" t="str">
        <f>VLOOKUP(訂單銷售明細!$F101,產品資料!$A$1:$G$51,2,FALSE)</f>
        <v>美容家電</v>
      </c>
      <c r="I101" s="8">
        <v>25</v>
      </c>
      <c r="J101" s="8">
        <f>VLOOKUP($F101,產品資料!$A$2:$G$51,6,FALSE)</f>
        <v>5990</v>
      </c>
      <c r="K101" s="12">
        <f t="shared" si="1"/>
        <v>149750</v>
      </c>
    </row>
    <row r="102" spans="1:11" x14ac:dyDescent="0.35">
      <c r="A102" s="13" t="s">
        <v>118</v>
      </c>
      <c r="B102" s="14">
        <v>43111</v>
      </c>
      <c r="C102" s="15" t="str">
        <f>VLOOKUP(訂單銷售明細!$D102,廠商資料!$A$2:$E$12,5,FALSE)</f>
        <v>王家銘</v>
      </c>
      <c r="D102" s="13" t="s">
        <v>24</v>
      </c>
      <c r="E102" s="13" t="str">
        <f>VLOOKUP(D102,廠商資料!$A$2:$E$12,2,FALSE)</f>
        <v>萬成事業</v>
      </c>
      <c r="F102" s="13" t="s">
        <v>1640</v>
      </c>
      <c r="G102" s="16" t="str">
        <f>VLOOKUP($F102,產品資料!$A$2:$G$51,5,FALSE)</f>
        <v>迷你隨身空氣負離子清淨機-白</v>
      </c>
      <c r="H102" s="13" t="str">
        <f>VLOOKUP(訂單銷售明細!$F102,產品資料!$A$1:$G$51,2,FALSE)</f>
        <v>清靜除溼</v>
      </c>
      <c r="I102" s="13">
        <v>25</v>
      </c>
      <c r="J102" s="13">
        <f>VLOOKUP($F102,產品資料!$A$2:$G$51,6,FALSE)</f>
        <v>999</v>
      </c>
      <c r="K102" s="17">
        <f t="shared" si="1"/>
        <v>24975</v>
      </c>
    </row>
    <row r="103" spans="1:11" x14ac:dyDescent="0.35">
      <c r="A103" s="8" t="s">
        <v>119</v>
      </c>
      <c r="B103" s="9">
        <v>43111</v>
      </c>
      <c r="C103" s="10" t="str">
        <f>VLOOKUP(訂單銷售明細!$D103,廠商資料!$A$2:$E$12,5,FALSE)</f>
        <v>郭立新</v>
      </c>
      <c r="D103" s="8" t="s">
        <v>26</v>
      </c>
      <c r="E103" s="8" t="str">
        <f>VLOOKUP(D103,廠商資料!$A$2:$E$12,2,FALSE)</f>
        <v>華佳貿易</v>
      </c>
      <c r="F103" s="8" t="s">
        <v>1641</v>
      </c>
      <c r="G103" s="11" t="str">
        <f>VLOOKUP($F103,產品資料!$A$2:$G$51,5,FALSE)</f>
        <v>暖手寶-白</v>
      </c>
      <c r="H103" s="8" t="str">
        <f>VLOOKUP(訂單銷售明細!$F103,產品資料!$A$1:$G$51,2,FALSE)</f>
        <v>空調家電</v>
      </c>
      <c r="I103" s="8">
        <v>25</v>
      </c>
      <c r="J103" s="8">
        <f>VLOOKUP($F103,產品資料!$A$2:$G$51,6,FALSE)</f>
        <v>690</v>
      </c>
      <c r="K103" s="12">
        <f t="shared" si="1"/>
        <v>17250</v>
      </c>
    </row>
    <row r="104" spans="1:11" x14ac:dyDescent="0.35">
      <c r="A104" s="13" t="s">
        <v>120</v>
      </c>
      <c r="B104" s="14">
        <v>43111</v>
      </c>
      <c r="C104" s="15" t="str">
        <f>VLOOKUP(訂單銷售明細!$D104,廠商資料!$A$2:$E$12,5,FALSE)</f>
        <v>賴惠雯</v>
      </c>
      <c r="D104" s="13" t="s">
        <v>41</v>
      </c>
      <c r="E104" s="13" t="str">
        <f>VLOOKUP(D104,廠商資料!$A$2:$E$12,2,FALSE)</f>
        <v>欣榮貿易</v>
      </c>
      <c r="F104" s="13" t="s">
        <v>1607</v>
      </c>
      <c r="G104" s="16" t="str">
        <f>VLOOKUP($F104,產品資料!$A$2:$G$51,5,FALSE)</f>
        <v>40吋LED液晶顯示器</v>
      </c>
      <c r="H104" s="13" t="str">
        <f>VLOOKUP(訂單銷售明細!$F104,產品資料!$A$1:$G$51,2,FALSE)</f>
        <v>生活家電</v>
      </c>
      <c r="I104" s="13">
        <v>25</v>
      </c>
      <c r="J104" s="13">
        <f>VLOOKUP($F104,產品資料!$A$2:$G$51,6,FALSE)</f>
        <v>7490</v>
      </c>
      <c r="K104" s="17">
        <f t="shared" si="1"/>
        <v>187250</v>
      </c>
    </row>
    <row r="105" spans="1:11" x14ac:dyDescent="0.35">
      <c r="A105" s="8" t="s">
        <v>121</v>
      </c>
      <c r="B105" s="9">
        <v>43111</v>
      </c>
      <c r="C105" s="10" t="str">
        <f>VLOOKUP(訂單銷售明細!$D105,廠商資料!$A$2:$E$12,5,FALSE)</f>
        <v>蔡俊宏</v>
      </c>
      <c r="D105" s="8" t="s">
        <v>47</v>
      </c>
      <c r="E105" s="8" t="str">
        <f>VLOOKUP(D105,廠商資料!$A$2:$E$12,2,FALSE)</f>
        <v>信通事業</v>
      </c>
      <c r="F105" s="8" t="s">
        <v>1608</v>
      </c>
      <c r="G105" s="11" t="str">
        <f>VLOOKUP($F105,產品資料!$A$2:$G$51,5,FALSE)</f>
        <v>奈米水離子吹風機-粉金</v>
      </c>
      <c r="H105" s="8" t="str">
        <f>VLOOKUP(訂單銷售明細!$F105,產品資料!$A$1:$G$51,2,FALSE)</f>
        <v>美容家電</v>
      </c>
      <c r="I105" s="8">
        <v>25</v>
      </c>
      <c r="J105" s="8">
        <f>VLOOKUP($F105,產品資料!$A$2:$G$51,6,FALSE)</f>
        <v>5990</v>
      </c>
      <c r="K105" s="12">
        <f t="shared" si="1"/>
        <v>149750</v>
      </c>
    </row>
    <row r="106" spans="1:11" x14ac:dyDescent="0.35">
      <c r="A106" s="13" t="s">
        <v>122</v>
      </c>
      <c r="B106" s="14">
        <v>43113</v>
      </c>
      <c r="C106" s="15" t="str">
        <f>VLOOKUP(訂單銷售明細!$D106,廠商資料!$A$2:$E$12,5,FALSE)</f>
        <v>陳欣怡</v>
      </c>
      <c r="D106" s="13" t="s">
        <v>8</v>
      </c>
      <c r="E106" s="13" t="str">
        <f>VLOOKUP(D106,廠商資料!$A$2:$E$12,2,FALSE)</f>
        <v>高宏事業</v>
      </c>
      <c r="F106" s="13" t="s">
        <v>1632</v>
      </c>
      <c r="G106" s="16" t="str">
        <f>VLOOKUP($F106,產品資料!$A$2:$G$51,5,FALSE)</f>
        <v>蒸氣掛燙烘衣架</v>
      </c>
      <c r="H106" s="13" t="str">
        <f>VLOOKUP(訂單銷售明細!$F106,產品資料!$A$1:$G$51,2,FALSE)</f>
        <v>清靜除溼</v>
      </c>
      <c r="I106" s="13">
        <v>25</v>
      </c>
      <c r="J106" s="13">
        <f>VLOOKUP($F106,產品資料!$A$2:$G$51,6,FALSE)</f>
        <v>4280</v>
      </c>
      <c r="K106" s="17">
        <f t="shared" si="1"/>
        <v>107000</v>
      </c>
    </row>
    <row r="107" spans="1:11" x14ac:dyDescent="0.35">
      <c r="A107" s="8" t="s">
        <v>123</v>
      </c>
      <c r="B107" s="9">
        <v>43113</v>
      </c>
      <c r="C107" s="10" t="str">
        <f>VLOOKUP(訂單銷售明細!$D107,廠商資料!$A$2:$E$12,5,FALSE)</f>
        <v>陳欣怡</v>
      </c>
      <c r="D107" s="8" t="s">
        <v>14</v>
      </c>
      <c r="E107" s="8" t="str">
        <f>VLOOKUP(D107,廠商資料!$A$2:$E$12,2,FALSE)</f>
        <v>捷福事業</v>
      </c>
      <c r="F107" s="8" t="s">
        <v>1632</v>
      </c>
      <c r="G107" s="11" t="str">
        <f>VLOOKUP($F107,產品資料!$A$2:$G$51,5,FALSE)</f>
        <v>蒸氣掛燙烘衣架</v>
      </c>
      <c r="H107" s="8" t="str">
        <f>VLOOKUP(訂單銷售明細!$F107,產品資料!$A$1:$G$51,2,FALSE)</f>
        <v>清靜除溼</v>
      </c>
      <c r="I107" s="8">
        <v>25</v>
      </c>
      <c r="J107" s="8">
        <f>VLOOKUP($F107,產品資料!$A$2:$G$51,6,FALSE)</f>
        <v>4280</v>
      </c>
      <c r="K107" s="12">
        <f t="shared" si="1"/>
        <v>107000</v>
      </c>
    </row>
    <row r="108" spans="1:11" x14ac:dyDescent="0.35">
      <c r="A108" s="13" t="s">
        <v>124</v>
      </c>
      <c r="B108" s="14">
        <v>43113</v>
      </c>
      <c r="C108" s="15" t="str">
        <f>VLOOKUP(訂單銷售明細!$D108,廠商資料!$A$2:$E$12,5,FALSE)</f>
        <v>王家銘</v>
      </c>
      <c r="D108" s="13" t="s">
        <v>21</v>
      </c>
      <c r="E108" s="13" t="str">
        <f>VLOOKUP(D108,廠商資料!$A$2:$E$12,2,FALSE)</f>
        <v>裕發事業</v>
      </c>
      <c r="F108" s="13" t="s">
        <v>1632</v>
      </c>
      <c r="G108" s="16" t="str">
        <f>VLOOKUP($F108,產品資料!$A$2:$G$51,5,FALSE)</f>
        <v>蒸氣掛燙烘衣架</v>
      </c>
      <c r="H108" s="13" t="str">
        <f>VLOOKUP(訂單銷售明細!$F108,產品資料!$A$1:$G$51,2,FALSE)</f>
        <v>清靜除溼</v>
      </c>
      <c r="I108" s="13">
        <v>45</v>
      </c>
      <c r="J108" s="13">
        <f>VLOOKUP($F108,產品資料!$A$2:$G$51,6,FALSE)</f>
        <v>4280</v>
      </c>
      <c r="K108" s="17">
        <f t="shared" si="1"/>
        <v>192600</v>
      </c>
    </row>
    <row r="109" spans="1:11" x14ac:dyDescent="0.35">
      <c r="A109" s="8" t="s">
        <v>125</v>
      </c>
      <c r="B109" s="9">
        <v>43113</v>
      </c>
      <c r="C109" s="10" t="str">
        <f>VLOOKUP(訂單銷售明細!$D109,廠商資料!$A$2:$E$12,5,FALSE)</f>
        <v>王家銘</v>
      </c>
      <c r="D109" s="8" t="s">
        <v>24</v>
      </c>
      <c r="E109" s="8" t="str">
        <f>VLOOKUP(D109,廠商資料!$A$2:$E$12,2,FALSE)</f>
        <v>萬成事業</v>
      </c>
      <c r="F109" s="8" t="s">
        <v>1632</v>
      </c>
      <c r="G109" s="11" t="str">
        <f>VLOOKUP($F109,產品資料!$A$2:$G$51,5,FALSE)</f>
        <v>蒸氣掛燙烘衣架</v>
      </c>
      <c r="H109" s="8" t="str">
        <f>VLOOKUP(訂單銷售明細!$F109,產品資料!$A$1:$G$51,2,FALSE)</f>
        <v>清靜除溼</v>
      </c>
      <c r="I109" s="8">
        <v>45</v>
      </c>
      <c r="J109" s="8">
        <f>VLOOKUP($F109,產品資料!$A$2:$G$51,6,FALSE)</f>
        <v>4280</v>
      </c>
      <c r="K109" s="12">
        <f t="shared" si="1"/>
        <v>192600</v>
      </c>
    </row>
    <row r="110" spans="1:11" x14ac:dyDescent="0.35">
      <c r="A110" s="13" t="s">
        <v>126</v>
      </c>
      <c r="B110" s="14">
        <v>43113</v>
      </c>
      <c r="C110" s="15" t="str">
        <f>VLOOKUP(訂單銷售明細!$D110,廠商資料!$A$2:$E$12,5,FALSE)</f>
        <v>郭立新</v>
      </c>
      <c r="D110" s="13" t="s">
        <v>26</v>
      </c>
      <c r="E110" s="13" t="str">
        <f>VLOOKUP(D110,廠商資料!$A$2:$E$12,2,FALSE)</f>
        <v>華佳貿易</v>
      </c>
      <c r="F110" s="13" t="s">
        <v>1632</v>
      </c>
      <c r="G110" s="16" t="str">
        <f>VLOOKUP($F110,產品資料!$A$2:$G$51,5,FALSE)</f>
        <v>蒸氣掛燙烘衣架</v>
      </c>
      <c r="H110" s="13" t="str">
        <f>VLOOKUP(訂單銷售明細!$F110,產品資料!$A$1:$G$51,2,FALSE)</f>
        <v>清靜除溼</v>
      </c>
      <c r="I110" s="13">
        <v>45</v>
      </c>
      <c r="J110" s="13">
        <f>VLOOKUP($F110,產品資料!$A$2:$G$51,6,FALSE)</f>
        <v>4280</v>
      </c>
      <c r="K110" s="17">
        <f t="shared" si="1"/>
        <v>192600</v>
      </c>
    </row>
    <row r="111" spans="1:11" x14ac:dyDescent="0.35">
      <c r="A111" s="8" t="s">
        <v>127</v>
      </c>
      <c r="B111" s="9">
        <v>43113</v>
      </c>
      <c r="C111" s="10" t="str">
        <f>VLOOKUP(訂單銷售明細!$D111,廠商資料!$A$2:$E$12,5,FALSE)</f>
        <v>賴惠雯</v>
      </c>
      <c r="D111" s="8" t="s">
        <v>41</v>
      </c>
      <c r="E111" s="8" t="str">
        <f>VLOOKUP(D111,廠商資料!$A$2:$E$12,2,FALSE)</f>
        <v>欣榮貿易</v>
      </c>
      <c r="F111" s="8" t="s">
        <v>1632</v>
      </c>
      <c r="G111" s="11" t="str">
        <f>VLOOKUP($F111,產品資料!$A$2:$G$51,5,FALSE)</f>
        <v>蒸氣掛燙烘衣架</v>
      </c>
      <c r="H111" s="8" t="str">
        <f>VLOOKUP(訂單銷售明細!$F111,產品資料!$A$1:$G$51,2,FALSE)</f>
        <v>清靜除溼</v>
      </c>
      <c r="I111" s="8">
        <v>45</v>
      </c>
      <c r="J111" s="8">
        <f>VLOOKUP($F111,產品資料!$A$2:$G$51,6,FALSE)</f>
        <v>4280</v>
      </c>
      <c r="K111" s="12">
        <f t="shared" si="1"/>
        <v>192600</v>
      </c>
    </row>
    <row r="112" spans="1:11" x14ac:dyDescent="0.35">
      <c r="A112" s="13" t="s">
        <v>128</v>
      </c>
      <c r="B112" s="14">
        <v>43113</v>
      </c>
      <c r="C112" s="15" t="str">
        <f>VLOOKUP(訂單銷售明細!$D112,廠商資料!$A$2:$E$12,5,FALSE)</f>
        <v>蔡俊宏</v>
      </c>
      <c r="D112" s="13" t="s">
        <v>47</v>
      </c>
      <c r="E112" s="13" t="str">
        <f>VLOOKUP(D112,廠商資料!$A$2:$E$12,2,FALSE)</f>
        <v>信通事業</v>
      </c>
      <c r="F112" s="13" t="s">
        <v>1632</v>
      </c>
      <c r="G112" s="16" t="str">
        <f>VLOOKUP($F112,產品資料!$A$2:$G$51,5,FALSE)</f>
        <v>蒸氣掛燙烘衣架</v>
      </c>
      <c r="H112" s="13" t="str">
        <f>VLOOKUP(訂單銷售明細!$F112,產品資料!$A$1:$G$51,2,FALSE)</f>
        <v>清靜除溼</v>
      </c>
      <c r="I112" s="13">
        <v>45</v>
      </c>
      <c r="J112" s="13">
        <f>VLOOKUP($F112,產品資料!$A$2:$G$51,6,FALSE)</f>
        <v>4280</v>
      </c>
      <c r="K112" s="17">
        <f t="shared" si="1"/>
        <v>192600</v>
      </c>
    </row>
    <row r="113" spans="1:11" x14ac:dyDescent="0.35">
      <c r="A113" s="8" t="s">
        <v>129</v>
      </c>
      <c r="B113" s="9">
        <v>43113</v>
      </c>
      <c r="C113" s="10" t="str">
        <f>VLOOKUP(訂單銷售明細!$D113,廠商資料!$A$2:$E$12,5,FALSE)</f>
        <v>陳欣怡</v>
      </c>
      <c r="D113" s="8" t="s">
        <v>18</v>
      </c>
      <c r="E113" s="8" t="str">
        <f>VLOOKUP(D113,廠商資料!$A$2:$E$12,2,FALSE)</f>
        <v>興泰貿易</v>
      </c>
      <c r="F113" s="8" t="s">
        <v>1607</v>
      </c>
      <c r="G113" s="11" t="str">
        <f>VLOOKUP($F113,產品資料!$A$2:$G$51,5,FALSE)</f>
        <v>40吋LED液晶顯示器</v>
      </c>
      <c r="H113" s="8" t="str">
        <f>VLOOKUP(訂單銷售明細!$F113,產品資料!$A$1:$G$51,2,FALSE)</f>
        <v>生活家電</v>
      </c>
      <c r="I113" s="8">
        <v>25</v>
      </c>
      <c r="J113" s="8">
        <f>VLOOKUP($F113,產品資料!$A$2:$G$51,6,FALSE)</f>
        <v>7490</v>
      </c>
      <c r="K113" s="12">
        <f t="shared" si="1"/>
        <v>187250</v>
      </c>
    </row>
    <row r="114" spans="1:11" x14ac:dyDescent="0.35">
      <c r="A114" s="13" t="s">
        <v>130</v>
      </c>
      <c r="B114" s="14">
        <v>43113</v>
      </c>
      <c r="C114" s="15" t="str">
        <f>VLOOKUP(訂單銷售明細!$D114,廠商資料!$A$2:$E$12,5,FALSE)</f>
        <v>涂佩芳</v>
      </c>
      <c r="D114" s="13" t="s">
        <v>10</v>
      </c>
      <c r="E114" s="13" t="str">
        <f>VLOOKUP(D114,廠商資料!$A$2:$E$12,2,FALSE)</f>
        <v>永進事業</v>
      </c>
      <c r="F114" s="13" t="s">
        <v>1608</v>
      </c>
      <c r="G114" s="16" t="str">
        <f>VLOOKUP($F114,產品資料!$A$2:$G$51,5,FALSE)</f>
        <v>奈米水離子吹風機-粉金</v>
      </c>
      <c r="H114" s="13" t="str">
        <f>VLOOKUP(訂單銷售明細!$F114,產品資料!$A$1:$G$51,2,FALSE)</f>
        <v>美容家電</v>
      </c>
      <c r="I114" s="13">
        <v>25</v>
      </c>
      <c r="J114" s="13">
        <f>VLOOKUP($F114,產品資料!$A$2:$G$51,6,FALSE)</f>
        <v>5990</v>
      </c>
      <c r="K114" s="17">
        <f t="shared" si="1"/>
        <v>149750</v>
      </c>
    </row>
    <row r="115" spans="1:11" x14ac:dyDescent="0.35">
      <c r="A115" s="8" t="s">
        <v>131</v>
      </c>
      <c r="B115" s="9">
        <v>43113</v>
      </c>
      <c r="C115" s="10" t="str">
        <f>VLOOKUP(訂單銷售明細!$D115,廠商資料!$A$2:$E$12,5,FALSE)</f>
        <v>賴惠雯</v>
      </c>
      <c r="D115" s="8" t="s">
        <v>49</v>
      </c>
      <c r="E115" s="8" t="str">
        <f>VLOOKUP(D115,廠商資料!$A$2:$E$12,2,FALSE)</f>
        <v>大亨事業</v>
      </c>
      <c r="F115" s="8" t="s">
        <v>1603</v>
      </c>
      <c r="G115" s="11" t="str">
        <f>VLOOKUP($F115,產品資料!$A$2:$G$51,5,FALSE)</f>
        <v>奈米水離子吹風機-桃紅</v>
      </c>
      <c r="H115" s="8" t="str">
        <f>VLOOKUP(訂單銷售明細!$F115,產品資料!$A$1:$G$51,2,FALSE)</f>
        <v>美容家電</v>
      </c>
      <c r="I115" s="8">
        <v>45</v>
      </c>
      <c r="J115" s="8">
        <f>VLOOKUP($F115,產品資料!$A$2:$G$51,6,FALSE)</f>
        <v>5990</v>
      </c>
      <c r="K115" s="12">
        <f t="shared" si="1"/>
        <v>269550</v>
      </c>
    </row>
    <row r="116" spans="1:11" x14ac:dyDescent="0.35">
      <c r="A116" s="13" t="s">
        <v>132</v>
      </c>
      <c r="B116" s="14">
        <v>43113</v>
      </c>
      <c r="C116" s="15" t="str">
        <f>VLOOKUP(訂單銷售明細!$D116,廠商資料!$A$2:$E$12,5,FALSE)</f>
        <v>涂佩芳</v>
      </c>
      <c r="D116" s="13" t="s">
        <v>10</v>
      </c>
      <c r="E116" s="13" t="str">
        <f>VLOOKUP(D116,廠商資料!$A$2:$E$12,2,FALSE)</f>
        <v>永進事業</v>
      </c>
      <c r="F116" s="13" t="s">
        <v>1607</v>
      </c>
      <c r="G116" s="16" t="str">
        <f>VLOOKUP($F116,產品資料!$A$2:$G$51,5,FALSE)</f>
        <v>40吋LED液晶顯示器</v>
      </c>
      <c r="H116" s="13" t="str">
        <f>VLOOKUP(訂單銷售明細!$F116,產品資料!$A$1:$G$51,2,FALSE)</f>
        <v>生活家電</v>
      </c>
      <c r="I116" s="13">
        <v>45</v>
      </c>
      <c r="J116" s="13">
        <f>VLOOKUP($F116,產品資料!$A$2:$G$51,6,FALSE)</f>
        <v>7490</v>
      </c>
      <c r="K116" s="17">
        <f t="shared" si="1"/>
        <v>337050</v>
      </c>
    </row>
    <row r="117" spans="1:11" x14ac:dyDescent="0.35">
      <c r="A117" s="8" t="s">
        <v>133</v>
      </c>
      <c r="B117" s="9">
        <v>43113</v>
      </c>
      <c r="C117" s="10" t="str">
        <f>VLOOKUP(訂單銷售明細!$D117,廠商資料!$A$2:$E$12,5,FALSE)</f>
        <v>涂佩芳</v>
      </c>
      <c r="D117" s="8" t="s">
        <v>12</v>
      </c>
      <c r="E117" s="8" t="str">
        <f>VLOOKUP(D117,廠商資料!$A$2:$E$12,2,FALSE)</f>
        <v>洪盛貿易</v>
      </c>
      <c r="F117" s="8" t="s">
        <v>1627</v>
      </c>
      <c r="G117" s="11" t="str">
        <f>VLOOKUP($F117,產品資料!$A$2:$G$51,5,FALSE)</f>
        <v>暖手寶-粉+白</v>
      </c>
      <c r="H117" s="8" t="str">
        <f>VLOOKUP(訂單銷售明細!$F117,產品資料!$A$1:$G$51,2,FALSE)</f>
        <v>空調家電</v>
      </c>
      <c r="I117" s="8">
        <v>45</v>
      </c>
      <c r="J117" s="8">
        <f>VLOOKUP($F117,產品資料!$A$2:$G$51,6,FALSE)</f>
        <v>1330</v>
      </c>
      <c r="K117" s="12">
        <f t="shared" si="1"/>
        <v>59850</v>
      </c>
    </row>
    <row r="118" spans="1:11" x14ac:dyDescent="0.35">
      <c r="A118" s="13" t="s">
        <v>134</v>
      </c>
      <c r="B118" s="14">
        <v>43113</v>
      </c>
      <c r="C118" s="15" t="str">
        <f>VLOOKUP(訂單銷售明細!$D118,廠商資料!$A$2:$E$12,5,FALSE)</f>
        <v>陳欣怡</v>
      </c>
      <c r="D118" s="13" t="s">
        <v>8</v>
      </c>
      <c r="E118" s="13" t="str">
        <f>VLOOKUP(D118,廠商資料!$A$2:$E$12,2,FALSE)</f>
        <v>高宏事業</v>
      </c>
      <c r="F118" s="13" t="s">
        <v>1607</v>
      </c>
      <c r="G118" s="16" t="str">
        <f>VLOOKUP($F118,產品資料!$A$2:$G$51,5,FALSE)</f>
        <v>40吋LED液晶顯示器</v>
      </c>
      <c r="H118" s="13" t="str">
        <f>VLOOKUP(訂單銷售明細!$F118,產品資料!$A$1:$G$51,2,FALSE)</f>
        <v>生活家電</v>
      </c>
      <c r="I118" s="13">
        <v>45</v>
      </c>
      <c r="J118" s="13">
        <f>VLOOKUP($F118,產品資料!$A$2:$G$51,6,FALSE)</f>
        <v>7490</v>
      </c>
      <c r="K118" s="17">
        <f t="shared" si="1"/>
        <v>337050</v>
      </c>
    </row>
    <row r="119" spans="1:11" x14ac:dyDescent="0.35">
      <c r="A119" s="8" t="s">
        <v>135</v>
      </c>
      <c r="B119" s="9">
        <v>43113</v>
      </c>
      <c r="C119" s="10" t="str">
        <f>VLOOKUP(訂單銷售明細!$D119,廠商資料!$A$2:$E$12,5,FALSE)</f>
        <v>陳欣怡</v>
      </c>
      <c r="D119" s="8" t="s">
        <v>14</v>
      </c>
      <c r="E119" s="8" t="str">
        <f>VLOOKUP(D119,廠商資料!$A$2:$E$12,2,FALSE)</f>
        <v>捷福事業</v>
      </c>
      <c r="F119" s="8" t="s">
        <v>1607</v>
      </c>
      <c r="G119" s="11" t="str">
        <f>VLOOKUP($F119,產品資料!$A$2:$G$51,5,FALSE)</f>
        <v>40吋LED液晶顯示器</v>
      </c>
      <c r="H119" s="8" t="str">
        <f>VLOOKUP(訂單銷售明細!$F119,產品資料!$A$1:$G$51,2,FALSE)</f>
        <v>生活家電</v>
      </c>
      <c r="I119" s="8">
        <v>45</v>
      </c>
      <c r="J119" s="8">
        <f>VLOOKUP($F119,產品資料!$A$2:$G$51,6,FALSE)</f>
        <v>7490</v>
      </c>
      <c r="K119" s="12">
        <f t="shared" si="1"/>
        <v>337050</v>
      </c>
    </row>
    <row r="120" spans="1:11" x14ac:dyDescent="0.35">
      <c r="A120" s="13" t="s">
        <v>136</v>
      </c>
      <c r="B120" s="14">
        <v>43113</v>
      </c>
      <c r="C120" s="15" t="str">
        <f>VLOOKUP(訂單銷售明細!$D120,廠商資料!$A$2:$E$12,5,FALSE)</f>
        <v>涂佩芳</v>
      </c>
      <c r="D120" s="13" t="s">
        <v>12</v>
      </c>
      <c r="E120" s="13" t="str">
        <f>VLOOKUP(D120,廠商資料!$A$2:$E$12,2,FALSE)</f>
        <v>洪盛貿易</v>
      </c>
      <c r="F120" s="13" t="s">
        <v>1600</v>
      </c>
      <c r="G120" s="16" t="str">
        <f>VLOOKUP($F120,產品資料!$A$2:$G$51,5,FALSE)</f>
        <v>蒸氣電熨斗</v>
      </c>
      <c r="H120" s="13" t="str">
        <f>VLOOKUP(訂單銷售明細!$F120,產品資料!$A$1:$G$51,2,FALSE)</f>
        <v>生活家電</v>
      </c>
      <c r="I120" s="13">
        <v>25</v>
      </c>
      <c r="J120" s="13">
        <f>VLOOKUP($F120,產品資料!$A$2:$G$51,6,FALSE)</f>
        <v>665</v>
      </c>
      <c r="K120" s="17">
        <f t="shared" si="1"/>
        <v>16625</v>
      </c>
    </row>
    <row r="121" spans="1:11" x14ac:dyDescent="0.35">
      <c r="A121" s="8" t="s">
        <v>137</v>
      </c>
      <c r="B121" s="9">
        <v>43113</v>
      </c>
      <c r="C121" s="10" t="str">
        <f>VLOOKUP(訂單銷售明細!$D121,廠商資料!$A$2:$E$12,5,FALSE)</f>
        <v>陳欣怡</v>
      </c>
      <c r="D121" s="8" t="s">
        <v>8</v>
      </c>
      <c r="E121" s="8" t="str">
        <f>VLOOKUP(D121,廠商資料!$A$2:$E$12,2,FALSE)</f>
        <v>高宏事業</v>
      </c>
      <c r="F121" s="8" t="s">
        <v>1632</v>
      </c>
      <c r="G121" s="11" t="str">
        <f>VLOOKUP($F121,產品資料!$A$2:$G$51,5,FALSE)</f>
        <v>蒸氣掛燙烘衣架</v>
      </c>
      <c r="H121" s="8" t="str">
        <f>VLOOKUP(訂單銷售明細!$F121,產品資料!$A$1:$G$51,2,FALSE)</f>
        <v>清靜除溼</v>
      </c>
      <c r="I121" s="8">
        <v>25</v>
      </c>
      <c r="J121" s="8">
        <f>VLOOKUP($F121,產品資料!$A$2:$G$51,6,FALSE)</f>
        <v>4280</v>
      </c>
      <c r="K121" s="12">
        <f t="shared" si="1"/>
        <v>107000</v>
      </c>
    </row>
    <row r="122" spans="1:11" x14ac:dyDescent="0.35">
      <c r="A122" s="13" t="s">
        <v>138</v>
      </c>
      <c r="B122" s="14">
        <v>43113</v>
      </c>
      <c r="C122" s="15" t="str">
        <f>VLOOKUP(訂單銷售明細!$D122,廠商資料!$A$2:$E$12,5,FALSE)</f>
        <v>陳欣怡</v>
      </c>
      <c r="D122" s="13" t="s">
        <v>18</v>
      </c>
      <c r="E122" s="13" t="str">
        <f>VLOOKUP(D122,廠商資料!$A$2:$E$12,2,FALSE)</f>
        <v>興泰貿易</v>
      </c>
      <c r="F122" s="13" t="s">
        <v>1632</v>
      </c>
      <c r="G122" s="16" t="str">
        <f>VLOOKUP($F122,產品資料!$A$2:$G$51,5,FALSE)</f>
        <v>蒸氣掛燙烘衣架</v>
      </c>
      <c r="H122" s="13" t="str">
        <f>VLOOKUP(訂單銷售明細!$F122,產品資料!$A$1:$G$51,2,FALSE)</f>
        <v>清靜除溼</v>
      </c>
      <c r="I122" s="13">
        <v>45</v>
      </c>
      <c r="J122" s="13">
        <f>VLOOKUP($F122,產品資料!$A$2:$G$51,6,FALSE)</f>
        <v>4280</v>
      </c>
      <c r="K122" s="17">
        <f t="shared" si="1"/>
        <v>192600</v>
      </c>
    </row>
    <row r="123" spans="1:11" x14ac:dyDescent="0.35">
      <c r="A123" s="8" t="s">
        <v>139</v>
      </c>
      <c r="B123" s="9">
        <v>43113</v>
      </c>
      <c r="C123" s="10" t="str">
        <f>VLOOKUP(訂單銷售明細!$D123,廠商資料!$A$2:$E$12,5,FALSE)</f>
        <v>王家銘</v>
      </c>
      <c r="D123" s="8" t="s">
        <v>21</v>
      </c>
      <c r="E123" s="8" t="str">
        <f>VLOOKUP(D123,廠商資料!$A$2:$E$12,2,FALSE)</f>
        <v>裕發事業</v>
      </c>
      <c r="F123" s="8" t="s">
        <v>1632</v>
      </c>
      <c r="G123" s="11" t="str">
        <f>VLOOKUP($F123,產品資料!$A$2:$G$51,5,FALSE)</f>
        <v>蒸氣掛燙烘衣架</v>
      </c>
      <c r="H123" s="8" t="str">
        <f>VLOOKUP(訂單銷售明細!$F123,產品資料!$A$1:$G$51,2,FALSE)</f>
        <v>清靜除溼</v>
      </c>
      <c r="I123" s="8">
        <v>45</v>
      </c>
      <c r="J123" s="8">
        <f>VLOOKUP($F123,產品資料!$A$2:$G$51,6,FALSE)</f>
        <v>4280</v>
      </c>
      <c r="K123" s="12">
        <f t="shared" si="1"/>
        <v>192600</v>
      </c>
    </row>
    <row r="124" spans="1:11" x14ac:dyDescent="0.35">
      <c r="A124" s="13" t="s">
        <v>140</v>
      </c>
      <c r="B124" s="14">
        <v>43113</v>
      </c>
      <c r="C124" s="15" t="str">
        <f>VLOOKUP(訂單銷售明細!$D124,廠商資料!$A$2:$E$12,5,FALSE)</f>
        <v>王家銘</v>
      </c>
      <c r="D124" s="13" t="s">
        <v>24</v>
      </c>
      <c r="E124" s="13" t="str">
        <f>VLOOKUP(D124,廠商資料!$A$2:$E$12,2,FALSE)</f>
        <v>萬成事業</v>
      </c>
      <c r="F124" s="13" t="s">
        <v>1632</v>
      </c>
      <c r="G124" s="16" t="str">
        <f>VLOOKUP($F124,產品資料!$A$2:$G$51,5,FALSE)</f>
        <v>蒸氣掛燙烘衣架</v>
      </c>
      <c r="H124" s="13" t="str">
        <f>VLOOKUP(訂單銷售明細!$F124,產品資料!$A$1:$G$51,2,FALSE)</f>
        <v>清靜除溼</v>
      </c>
      <c r="I124" s="13">
        <v>45</v>
      </c>
      <c r="J124" s="13">
        <f>VLOOKUP($F124,產品資料!$A$2:$G$51,6,FALSE)</f>
        <v>4280</v>
      </c>
      <c r="K124" s="17">
        <f t="shared" si="1"/>
        <v>192600</v>
      </c>
    </row>
    <row r="125" spans="1:11" x14ac:dyDescent="0.35">
      <c r="A125" s="8" t="s">
        <v>141</v>
      </c>
      <c r="B125" s="9">
        <v>43113</v>
      </c>
      <c r="C125" s="10" t="str">
        <f>VLOOKUP(訂單銷售明細!$D125,廠商資料!$A$2:$E$12,5,FALSE)</f>
        <v>郭立新</v>
      </c>
      <c r="D125" s="8" t="s">
        <v>26</v>
      </c>
      <c r="E125" s="8" t="str">
        <f>VLOOKUP(D125,廠商資料!$A$2:$E$12,2,FALSE)</f>
        <v>華佳貿易</v>
      </c>
      <c r="F125" s="8" t="s">
        <v>1632</v>
      </c>
      <c r="G125" s="11" t="str">
        <f>VLOOKUP($F125,產品資料!$A$2:$G$51,5,FALSE)</f>
        <v>蒸氣掛燙烘衣架</v>
      </c>
      <c r="H125" s="8" t="str">
        <f>VLOOKUP(訂單銷售明細!$F125,產品資料!$A$1:$G$51,2,FALSE)</f>
        <v>清靜除溼</v>
      </c>
      <c r="I125" s="8">
        <v>45</v>
      </c>
      <c r="J125" s="8">
        <f>VLOOKUP($F125,產品資料!$A$2:$G$51,6,FALSE)</f>
        <v>4280</v>
      </c>
      <c r="K125" s="12">
        <f t="shared" si="1"/>
        <v>192600</v>
      </c>
    </row>
    <row r="126" spans="1:11" x14ac:dyDescent="0.35">
      <c r="A126" s="13" t="s">
        <v>142</v>
      </c>
      <c r="B126" s="14">
        <v>43113</v>
      </c>
      <c r="C126" s="15" t="str">
        <f>VLOOKUP(訂單銷售明細!$D126,廠商資料!$A$2:$E$12,5,FALSE)</f>
        <v>賴惠雯</v>
      </c>
      <c r="D126" s="13" t="s">
        <v>41</v>
      </c>
      <c r="E126" s="13" t="str">
        <f>VLOOKUP(D126,廠商資料!$A$2:$E$12,2,FALSE)</f>
        <v>欣榮貿易</v>
      </c>
      <c r="F126" s="13" t="s">
        <v>1632</v>
      </c>
      <c r="G126" s="16" t="str">
        <f>VLOOKUP($F126,產品資料!$A$2:$G$51,5,FALSE)</f>
        <v>蒸氣掛燙烘衣架</v>
      </c>
      <c r="H126" s="13" t="str">
        <f>VLOOKUP(訂單銷售明細!$F126,產品資料!$A$1:$G$51,2,FALSE)</f>
        <v>清靜除溼</v>
      </c>
      <c r="I126" s="13">
        <v>45</v>
      </c>
      <c r="J126" s="13">
        <f>VLOOKUP($F126,產品資料!$A$2:$G$51,6,FALSE)</f>
        <v>4280</v>
      </c>
      <c r="K126" s="17">
        <f t="shared" si="1"/>
        <v>192600</v>
      </c>
    </row>
    <row r="127" spans="1:11" x14ac:dyDescent="0.35">
      <c r="A127" s="8" t="s">
        <v>143</v>
      </c>
      <c r="B127" s="9">
        <v>43113</v>
      </c>
      <c r="C127" s="10" t="str">
        <f>VLOOKUP(訂單銷售明細!$D127,廠商資料!$A$2:$E$12,5,FALSE)</f>
        <v>賴惠雯</v>
      </c>
      <c r="D127" s="8" t="s">
        <v>41</v>
      </c>
      <c r="E127" s="8" t="str">
        <f>VLOOKUP(D127,廠商資料!$A$2:$E$12,2,FALSE)</f>
        <v>欣榮貿易</v>
      </c>
      <c r="F127" s="8" t="s">
        <v>1607</v>
      </c>
      <c r="G127" s="11" t="str">
        <f>VLOOKUP($F127,產品資料!$A$2:$G$51,5,FALSE)</f>
        <v>40吋LED液晶顯示器</v>
      </c>
      <c r="H127" s="8" t="str">
        <f>VLOOKUP(訂單銷售明細!$F127,產品資料!$A$1:$G$51,2,FALSE)</f>
        <v>生活家電</v>
      </c>
      <c r="I127" s="8">
        <v>25</v>
      </c>
      <c r="J127" s="8">
        <f>VLOOKUP($F127,產品資料!$A$2:$G$51,6,FALSE)</f>
        <v>7490</v>
      </c>
      <c r="K127" s="12">
        <f t="shared" si="1"/>
        <v>187250</v>
      </c>
    </row>
    <row r="128" spans="1:11" x14ac:dyDescent="0.35">
      <c r="A128" s="13" t="s">
        <v>144</v>
      </c>
      <c r="B128" s="14">
        <v>43113</v>
      </c>
      <c r="C128" s="15" t="str">
        <f>VLOOKUP(訂單銷售明細!$D128,廠商資料!$A$2:$E$12,5,FALSE)</f>
        <v>蔡俊宏</v>
      </c>
      <c r="D128" s="13" t="s">
        <v>47</v>
      </c>
      <c r="E128" s="13" t="str">
        <f>VLOOKUP(D128,廠商資料!$A$2:$E$12,2,FALSE)</f>
        <v>信通事業</v>
      </c>
      <c r="F128" s="13" t="s">
        <v>1608</v>
      </c>
      <c r="G128" s="16" t="str">
        <f>VLOOKUP($F128,產品資料!$A$2:$G$51,5,FALSE)</f>
        <v>奈米水離子吹風機-粉金</v>
      </c>
      <c r="H128" s="13" t="str">
        <f>VLOOKUP(訂單銷售明細!$F128,產品資料!$A$1:$G$51,2,FALSE)</f>
        <v>美容家電</v>
      </c>
      <c r="I128" s="13">
        <v>25</v>
      </c>
      <c r="J128" s="13">
        <f>VLOOKUP($F128,產品資料!$A$2:$G$51,6,FALSE)</f>
        <v>5990</v>
      </c>
      <c r="K128" s="17">
        <f t="shared" si="1"/>
        <v>149750</v>
      </c>
    </row>
    <row r="129" spans="1:11" x14ac:dyDescent="0.35">
      <c r="A129" s="8" t="s">
        <v>145</v>
      </c>
      <c r="B129" s="9">
        <v>43113</v>
      </c>
      <c r="C129" s="10" t="str">
        <f>VLOOKUP(訂單銷售明細!$D129,廠商資料!$A$2:$E$12,5,FALSE)</f>
        <v>蔡俊宏</v>
      </c>
      <c r="D129" s="8" t="s">
        <v>47</v>
      </c>
      <c r="E129" s="8" t="str">
        <f>VLOOKUP(D129,廠商資料!$A$2:$E$12,2,FALSE)</f>
        <v>信通事業</v>
      </c>
      <c r="F129" s="8" t="s">
        <v>1603</v>
      </c>
      <c r="G129" s="11" t="str">
        <f>VLOOKUP($F129,產品資料!$A$2:$G$51,5,FALSE)</f>
        <v>奈米水離子吹風機-桃紅</v>
      </c>
      <c r="H129" s="8" t="str">
        <f>VLOOKUP(訂單銷售明細!$F129,產品資料!$A$1:$G$51,2,FALSE)</f>
        <v>美容家電</v>
      </c>
      <c r="I129" s="8">
        <v>45</v>
      </c>
      <c r="J129" s="8">
        <f>VLOOKUP($F129,產品資料!$A$2:$G$51,6,FALSE)</f>
        <v>5990</v>
      </c>
      <c r="K129" s="12">
        <f t="shared" si="1"/>
        <v>269550</v>
      </c>
    </row>
    <row r="130" spans="1:11" x14ac:dyDescent="0.35">
      <c r="A130" s="13" t="s">
        <v>146</v>
      </c>
      <c r="B130" s="14">
        <v>43113</v>
      </c>
      <c r="C130" s="15" t="str">
        <f>VLOOKUP(訂單銷售明細!$D130,廠商資料!$A$2:$E$12,5,FALSE)</f>
        <v>賴惠雯</v>
      </c>
      <c r="D130" s="13" t="s">
        <v>49</v>
      </c>
      <c r="E130" s="13" t="str">
        <f>VLOOKUP(D130,廠商資料!$A$2:$E$12,2,FALSE)</f>
        <v>大亨事業</v>
      </c>
      <c r="F130" s="13" t="s">
        <v>1607</v>
      </c>
      <c r="G130" s="16" t="str">
        <f>VLOOKUP($F130,產品資料!$A$2:$G$51,5,FALSE)</f>
        <v>40吋LED液晶顯示器</v>
      </c>
      <c r="H130" s="13" t="str">
        <f>VLOOKUP(訂單銷售明細!$F130,產品資料!$A$1:$G$51,2,FALSE)</f>
        <v>生活家電</v>
      </c>
      <c r="I130" s="13">
        <v>45</v>
      </c>
      <c r="J130" s="13">
        <f>VLOOKUP($F130,產品資料!$A$2:$G$51,6,FALSE)</f>
        <v>7490</v>
      </c>
      <c r="K130" s="17">
        <f t="shared" si="1"/>
        <v>337050</v>
      </c>
    </row>
    <row r="131" spans="1:11" x14ac:dyDescent="0.35">
      <c r="A131" s="8" t="s">
        <v>147</v>
      </c>
      <c r="B131" s="9">
        <v>43113</v>
      </c>
      <c r="C131" s="10" t="str">
        <f>VLOOKUP(訂單銷售明細!$D131,廠商資料!$A$2:$E$12,5,FALSE)</f>
        <v>涂佩芳</v>
      </c>
      <c r="D131" s="8" t="s">
        <v>10</v>
      </c>
      <c r="E131" s="8" t="str">
        <f>VLOOKUP(D131,廠商資料!$A$2:$E$12,2,FALSE)</f>
        <v>永進事業</v>
      </c>
      <c r="F131" s="8" t="s">
        <v>1627</v>
      </c>
      <c r="G131" s="11" t="str">
        <f>VLOOKUP($F131,產品資料!$A$2:$G$51,5,FALSE)</f>
        <v>暖手寶-粉+白</v>
      </c>
      <c r="H131" s="8" t="str">
        <f>VLOOKUP(訂單銷售明細!$F131,產品資料!$A$1:$G$51,2,FALSE)</f>
        <v>空調家電</v>
      </c>
      <c r="I131" s="8">
        <v>45</v>
      </c>
      <c r="J131" s="8">
        <f>VLOOKUP($F131,產品資料!$A$2:$G$51,6,FALSE)</f>
        <v>1330</v>
      </c>
      <c r="K131" s="12">
        <f t="shared" ref="K131:K194" si="2">I131*J131</f>
        <v>59850</v>
      </c>
    </row>
    <row r="132" spans="1:11" x14ac:dyDescent="0.35">
      <c r="A132" s="13" t="s">
        <v>148</v>
      </c>
      <c r="B132" s="14">
        <v>43113</v>
      </c>
      <c r="C132" s="15" t="str">
        <f>VLOOKUP(訂單銷售明細!$D132,廠商資料!$A$2:$E$12,5,FALSE)</f>
        <v>涂佩芳</v>
      </c>
      <c r="D132" s="13" t="s">
        <v>12</v>
      </c>
      <c r="E132" s="13" t="str">
        <f>VLOOKUP(D132,廠商資料!$A$2:$E$12,2,FALSE)</f>
        <v>洪盛貿易</v>
      </c>
      <c r="F132" s="13" t="s">
        <v>1607</v>
      </c>
      <c r="G132" s="16" t="str">
        <f>VLOOKUP($F132,產品資料!$A$2:$G$51,5,FALSE)</f>
        <v>40吋LED液晶顯示器</v>
      </c>
      <c r="H132" s="13" t="str">
        <f>VLOOKUP(訂單銷售明細!$F132,產品資料!$A$1:$G$51,2,FALSE)</f>
        <v>生活家電</v>
      </c>
      <c r="I132" s="13">
        <v>45</v>
      </c>
      <c r="J132" s="13">
        <f>VLOOKUP($F132,產品資料!$A$2:$G$51,6,FALSE)</f>
        <v>7490</v>
      </c>
      <c r="K132" s="17">
        <f t="shared" si="2"/>
        <v>337050</v>
      </c>
    </row>
    <row r="133" spans="1:11" x14ac:dyDescent="0.35">
      <c r="A133" s="8" t="s">
        <v>149</v>
      </c>
      <c r="B133" s="9">
        <v>43113</v>
      </c>
      <c r="C133" s="10" t="str">
        <f>VLOOKUP(訂單銷售明細!$D133,廠商資料!$A$2:$E$12,5,FALSE)</f>
        <v>陳欣怡</v>
      </c>
      <c r="D133" s="8" t="s">
        <v>8</v>
      </c>
      <c r="E133" s="8" t="str">
        <f>VLOOKUP(D133,廠商資料!$A$2:$E$12,2,FALSE)</f>
        <v>高宏事業</v>
      </c>
      <c r="F133" s="8" t="s">
        <v>1607</v>
      </c>
      <c r="G133" s="11" t="str">
        <f>VLOOKUP($F133,產品資料!$A$2:$G$51,5,FALSE)</f>
        <v>40吋LED液晶顯示器</v>
      </c>
      <c r="H133" s="8" t="str">
        <f>VLOOKUP(訂單銷售明細!$F133,產品資料!$A$1:$G$51,2,FALSE)</f>
        <v>生活家電</v>
      </c>
      <c r="I133" s="8">
        <v>45</v>
      </c>
      <c r="J133" s="8">
        <f>VLOOKUP($F133,產品資料!$A$2:$G$51,6,FALSE)</f>
        <v>7490</v>
      </c>
      <c r="K133" s="12">
        <f t="shared" si="2"/>
        <v>337050</v>
      </c>
    </row>
    <row r="134" spans="1:11" x14ac:dyDescent="0.35">
      <c r="A134" s="13" t="s">
        <v>150</v>
      </c>
      <c r="B134" s="14">
        <v>43133</v>
      </c>
      <c r="C134" s="15" t="str">
        <f>VLOOKUP(訂單銷售明細!$D134,廠商資料!$A$2:$E$12,5,FALSE)</f>
        <v>蔡俊宏</v>
      </c>
      <c r="D134" s="13" t="s">
        <v>47</v>
      </c>
      <c r="E134" s="13" t="str">
        <f>VLOOKUP(D134,廠商資料!$A$2:$E$12,2,FALSE)</f>
        <v>信通事業</v>
      </c>
      <c r="F134" s="13" t="s">
        <v>1640</v>
      </c>
      <c r="G134" s="16" t="str">
        <f>VLOOKUP($F134,產品資料!$A$2:$G$51,5,FALSE)</f>
        <v>迷你隨身空氣負離子清淨機-白</v>
      </c>
      <c r="H134" s="13" t="str">
        <f>VLOOKUP(訂單銷售明細!$F134,產品資料!$A$1:$G$51,2,FALSE)</f>
        <v>清靜除溼</v>
      </c>
      <c r="I134" s="13">
        <v>25</v>
      </c>
      <c r="J134" s="13">
        <f>VLOOKUP($F134,產品資料!$A$2:$G$51,6,FALSE)</f>
        <v>999</v>
      </c>
      <c r="K134" s="17">
        <f t="shared" si="2"/>
        <v>24975</v>
      </c>
    </row>
    <row r="135" spans="1:11" x14ac:dyDescent="0.35">
      <c r="A135" s="8" t="s">
        <v>151</v>
      </c>
      <c r="B135" s="9">
        <v>43133</v>
      </c>
      <c r="C135" s="10" t="str">
        <f>VLOOKUP(訂單銷售明細!$D135,廠商資料!$A$2:$E$12,5,FALSE)</f>
        <v>賴惠雯</v>
      </c>
      <c r="D135" s="8" t="s">
        <v>49</v>
      </c>
      <c r="E135" s="8" t="str">
        <f>VLOOKUP(D135,廠商資料!$A$2:$E$12,2,FALSE)</f>
        <v>大亨事業</v>
      </c>
      <c r="F135" s="8" t="s">
        <v>1615</v>
      </c>
      <c r="G135" s="11" t="str">
        <f>VLOOKUP($F135,產品資料!$A$2:$G$51,5,FALSE)</f>
        <v>迷你淨顏潔膚儀-送刷頭</v>
      </c>
      <c r="H135" s="8" t="str">
        <f>VLOOKUP(訂單銷售明細!$F135,產品資料!$A$1:$G$51,2,FALSE)</f>
        <v>美容家電</v>
      </c>
      <c r="I135" s="8">
        <v>25</v>
      </c>
      <c r="J135" s="8">
        <f>VLOOKUP($F135,產品資料!$A$2:$G$51,6,FALSE)</f>
        <v>2600</v>
      </c>
      <c r="K135" s="12">
        <f t="shared" si="2"/>
        <v>65000</v>
      </c>
    </row>
    <row r="136" spans="1:11" x14ac:dyDescent="0.35">
      <c r="A136" s="13" t="s">
        <v>152</v>
      </c>
      <c r="B136" s="14">
        <v>43133</v>
      </c>
      <c r="C136" s="15" t="str">
        <f>VLOOKUP(訂單銷售明細!$D136,廠商資料!$A$2:$E$12,5,FALSE)</f>
        <v>涂佩芳</v>
      </c>
      <c r="D136" s="13" t="s">
        <v>12</v>
      </c>
      <c r="E136" s="13" t="str">
        <f>VLOOKUP(D136,廠商資料!$A$2:$E$12,2,FALSE)</f>
        <v>洪盛貿易</v>
      </c>
      <c r="F136" s="13" t="s">
        <v>1616</v>
      </c>
      <c r="G136" s="16" t="str">
        <f>VLOOKUP($F136,產品資料!$A$2:$G$51,5,FALSE)</f>
        <v>日本原裝變頻六門冰箱</v>
      </c>
      <c r="H136" s="13" t="str">
        <f>VLOOKUP(訂單銷售明細!$F136,產品資料!$A$1:$G$51,2,FALSE)</f>
        <v>廚房家電</v>
      </c>
      <c r="I136" s="13">
        <v>35</v>
      </c>
      <c r="J136" s="13">
        <f>VLOOKUP($F136,產品資料!$A$2:$G$51,6,FALSE)</f>
        <v>69210</v>
      </c>
      <c r="K136" s="17">
        <f t="shared" si="2"/>
        <v>2422350</v>
      </c>
    </row>
    <row r="137" spans="1:11" x14ac:dyDescent="0.35">
      <c r="A137" s="8" t="s">
        <v>153</v>
      </c>
      <c r="B137" s="9">
        <v>43133</v>
      </c>
      <c r="C137" s="10" t="str">
        <f>VLOOKUP(訂單銷售明細!$D137,廠商資料!$A$2:$E$12,5,FALSE)</f>
        <v>涂佩芳</v>
      </c>
      <c r="D137" s="8" t="s">
        <v>10</v>
      </c>
      <c r="E137" s="8" t="str">
        <f>VLOOKUP(D137,廠商資料!$A$2:$E$12,2,FALSE)</f>
        <v>永進事業</v>
      </c>
      <c r="F137" s="8" t="s">
        <v>1624</v>
      </c>
      <c r="G137" s="11" t="str">
        <f>VLOOKUP($F137,產品資料!$A$2:$G$51,5,FALSE)</f>
        <v>11L 1級ECONAVI清淨除濕機</v>
      </c>
      <c r="H137" s="8" t="str">
        <f>VLOOKUP(訂單銷售明細!$F137,產品資料!$A$1:$G$51,2,FALSE)</f>
        <v>清靜除溼</v>
      </c>
      <c r="I137" s="8">
        <v>25</v>
      </c>
      <c r="J137" s="8">
        <f>VLOOKUP($F137,產品資料!$A$2:$G$51,6,FALSE)</f>
        <v>8990</v>
      </c>
      <c r="K137" s="12">
        <f t="shared" si="2"/>
        <v>224750</v>
      </c>
    </row>
    <row r="138" spans="1:11" x14ac:dyDescent="0.35">
      <c r="A138" s="13" t="s">
        <v>154</v>
      </c>
      <c r="B138" s="14">
        <v>43133</v>
      </c>
      <c r="C138" s="15" t="str">
        <f>VLOOKUP(訂單銷售明細!$D138,廠商資料!$A$2:$E$12,5,FALSE)</f>
        <v>陳欣怡</v>
      </c>
      <c r="D138" s="13" t="s">
        <v>8</v>
      </c>
      <c r="E138" s="13" t="str">
        <f>VLOOKUP(D138,廠商資料!$A$2:$E$12,2,FALSE)</f>
        <v>高宏事業</v>
      </c>
      <c r="F138" s="13" t="s">
        <v>1608</v>
      </c>
      <c r="G138" s="16" t="str">
        <f>VLOOKUP($F138,產品資料!$A$2:$G$51,5,FALSE)</f>
        <v>奈米水離子吹風機-粉金</v>
      </c>
      <c r="H138" s="13" t="str">
        <f>VLOOKUP(訂單銷售明細!$F138,產品資料!$A$1:$G$51,2,FALSE)</f>
        <v>美容家電</v>
      </c>
      <c r="I138" s="13">
        <v>35</v>
      </c>
      <c r="J138" s="13">
        <f>VLOOKUP($F138,產品資料!$A$2:$G$51,6,FALSE)</f>
        <v>5990</v>
      </c>
      <c r="K138" s="17">
        <f t="shared" si="2"/>
        <v>209650</v>
      </c>
    </row>
    <row r="139" spans="1:11" x14ac:dyDescent="0.35">
      <c r="A139" s="8" t="s">
        <v>155</v>
      </c>
      <c r="B139" s="9">
        <v>43133</v>
      </c>
      <c r="C139" s="10" t="str">
        <f>VLOOKUP(訂單銷售明細!$D139,廠商資料!$A$2:$E$12,5,FALSE)</f>
        <v>涂佩芳</v>
      </c>
      <c r="D139" s="8" t="s">
        <v>10</v>
      </c>
      <c r="E139" s="8" t="str">
        <f>VLOOKUP(D139,廠商資料!$A$2:$E$12,2,FALSE)</f>
        <v>永進事業</v>
      </c>
      <c r="F139" s="8" t="s">
        <v>1611</v>
      </c>
      <c r="G139" s="11" t="str">
        <f>VLOOKUP($F139,產品資料!$A$2:$G$51,5,FALSE)</f>
        <v>美白電動牙刷-美白刷頭+多動向交叉刷頭</v>
      </c>
      <c r="H139" s="8" t="str">
        <f>VLOOKUP(訂單銷售明細!$F139,產品資料!$A$1:$G$51,2,FALSE)</f>
        <v>美容家電</v>
      </c>
      <c r="I139" s="8">
        <v>45</v>
      </c>
      <c r="J139" s="8">
        <f>VLOOKUP($F139,產品資料!$A$2:$G$51,6,FALSE)</f>
        <v>1200</v>
      </c>
      <c r="K139" s="12">
        <f t="shared" si="2"/>
        <v>54000</v>
      </c>
    </row>
    <row r="140" spans="1:11" x14ac:dyDescent="0.35">
      <c r="A140" s="13" t="s">
        <v>156</v>
      </c>
      <c r="B140" s="14">
        <v>43133</v>
      </c>
      <c r="C140" s="15" t="str">
        <f>VLOOKUP(訂單銷售明細!$D140,廠商資料!$A$2:$E$12,5,FALSE)</f>
        <v>涂佩芳</v>
      </c>
      <c r="D140" s="13" t="s">
        <v>12</v>
      </c>
      <c r="E140" s="13" t="str">
        <f>VLOOKUP(D140,廠商資料!$A$2:$E$12,2,FALSE)</f>
        <v>洪盛貿易</v>
      </c>
      <c r="F140" s="13" t="s">
        <v>1600</v>
      </c>
      <c r="G140" s="16" t="str">
        <f>VLOOKUP($F140,產品資料!$A$2:$G$51,5,FALSE)</f>
        <v>蒸氣電熨斗</v>
      </c>
      <c r="H140" s="13" t="str">
        <f>VLOOKUP(訂單銷售明細!$F140,產品資料!$A$1:$G$51,2,FALSE)</f>
        <v>生活家電</v>
      </c>
      <c r="I140" s="13">
        <v>25</v>
      </c>
      <c r="J140" s="13">
        <f>VLOOKUP($F140,產品資料!$A$2:$G$51,6,FALSE)</f>
        <v>665</v>
      </c>
      <c r="K140" s="17">
        <f t="shared" si="2"/>
        <v>16625</v>
      </c>
    </row>
    <row r="141" spans="1:11" x14ac:dyDescent="0.35">
      <c r="A141" s="8" t="s">
        <v>157</v>
      </c>
      <c r="B141" s="9">
        <v>43133</v>
      </c>
      <c r="C141" s="10" t="str">
        <f>VLOOKUP(訂單銷售明細!$D141,廠商資料!$A$2:$E$12,5,FALSE)</f>
        <v>陳欣怡</v>
      </c>
      <c r="D141" s="8" t="s">
        <v>8</v>
      </c>
      <c r="E141" s="8" t="str">
        <f>VLOOKUP(D141,廠商資料!$A$2:$E$12,2,FALSE)</f>
        <v>高宏事業</v>
      </c>
      <c r="F141" s="8" t="s">
        <v>1615</v>
      </c>
      <c r="G141" s="11" t="str">
        <f>VLOOKUP($F141,產品資料!$A$2:$G$51,5,FALSE)</f>
        <v>迷你淨顏潔膚儀-送刷頭</v>
      </c>
      <c r="H141" s="8" t="str">
        <f>VLOOKUP(訂單銷售明細!$F141,產品資料!$A$1:$G$51,2,FALSE)</f>
        <v>美容家電</v>
      </c>
      <c r="I141" s="8">
        <v>25</v>
      </c>
      <c r="J141" s="8">
        <f>VLOOKUP($F141,產品資料!$A$2:$G$51,6,FALSE)</f>
        <v>2600</v>
      </c>
      <c r="K141" s="12">
        <f t="shared" si="2"/>
        <v>65000</v>
      </c>
    </row>
    <row r="142" spans="1:11" x14ac:dyDescent="0.35">
      <c r="A142" s="13" t="s">
        <v>158</v>
      </c>
      <c r="B142" s="14">
        <v>43133</v>
      </c>
      <c r="C142" s="15" t="str">
        <f>VLOOKUP(訂單銷售明細!$D142,廠商資料!$A$2:$E$12,5,FALSE)</f>
        <v>陳欣怡</v>
      </c>
      <c r="D142" s="13" t="s">
        <v>14</v>
      </c>
      <c r="E142" s="13" t="str">
        <f>VLOOKUP(D142,廠商資料!$A$2:$E$12,2,FALSE)</f>
        <v>捷福事業</v>
      </c>
      <c r="F142" s="13" t="s">
        <v>1616</v>
      </c>
      <c r="G142" s="16" t="str">
        <f>VLOOKUP($F142,產品資料!$A$2:$G$51,5,FALSE)</f>
        <v>日本原裝變頻六門冰箱</v>
      </c>
      <c r="H142" s="13" t="str">
        <f>VLOOKUP(訂單銷售明細!$F142,產品資料!$A$1:$G$51,2,FALSE)</f>
        <v>廚房家電</v>
      </c>
      <c r="I142" s="13">
        <v>35</v>
      </c>
      <c r="J142" s="13">
        <f>VLOOKUP($F142,產品資料!$A$2:$G$51,6,FALSE)</f>
        <v>69210</v>
      </c>
      <c r="K142" s="17">
        <f t="shared" si="2"/>
        <v>2422350</v>
      </c>
    </row>
    <row r="143" spans="1:11" x14ac:dyDescent="0.35">
      <c r="A143" s="8" t="s">
        <v>159</v>
      </c>
      <c r="B143" s="9">
        <v>43133</v>
      </c>
      <c r="C143" s="10" t="str">
        <f>VLOOKUP(訂單銷售明細!$D143,廠商資料!$A$2:$E$12,5,FALSE)</f>
        <v>陳欣怡</v>
      </c>
      <c r="D143" s="8" t="s">
        <v>14</v>
      </c>
      <c r="E143" s="8" t="str">
        <f>VLOOKUP(D143,廠商資料!$A$2:$E$12,2,FALSE)</f>
        <v>捷福事業</v>
      </c>
      <c r="F143" s="8" t="s">
        <v>1624</v>
      </c>
      <c r="G143" s="11" t="str">
        <f>VLOOKUP($F143,產品資料!$A$2:$G$51,5,FALSE)</f>
        <v>11L 1級ECONAVI清淨除濕機</v>
      </c>
      <c r="H143" s="8" t="str">
        <f>VLOOKUP(訂單銷售明細!$F143,產品資料!$A$1:$G$51,2,FALSE)</f>
        <v>清靜除溼</v>
      </c>
      <c r="I143" s="8">
        <v>25</v>
      </c>
      <c r="J143" s="8">
        <f>VLOOKUP($F143,產品資料!$A$2:$G$51,6,FALSE)</f>
        <v>8990</v>
      </c>
      <c r="K143" s="12">
        <f t="shared" si="2"/>
        <v>224750</v>
      </c>
    </row>
    <row r="144" spans="1:11" x14ac:dyDescent="0.35">
      <c r="A144" s="13" t="s">
        <v>160</v>
      </c>
      <c r="B144" s="14">
        <v>43133</v>
      </c>
      <c r="C144" s="15" t="str">
        <f>VLOOKUP(訂單銷售明細!$D144,廠商資料!$A$2:$E$12,5,FALSE)</f>
        <v>陳欣怡</v>
      </c>
      <c r="D144" s="13" t="s">
        <v>18</v>
      </c>
      <c r="E144" s="13" t="str">
        <f>VLOOKUP(D144,廠商資料!$A$2:$E$12,2,FALSE)</f>
        <v>興泰貿易</v>
      </c>
      <c r="F144" s="13" t="s">
        <v>1608</v>
      </c>
      <c r="G144" s="16" t="str">
        <f>VLOOKUP($F144,產品資料!$A$2:$G$51,5,FALSE)</f>
        <v>奈米水離子吹風機-粉金</v>
      </c>
      <c r="H144" s="13" t="str">
        <f>VLOOKUP(訂單銷售明細!$F144,產品資料!$A$1:$G$51,2,FALSE)</f>
        <v>美容家電</v>
      </c>
      <c r="I144" s="13">
        <v>35</v>
      </c>
      <c r="J144" s="13">
        <f>VLOOKUP($F144,產品資料!$A$2:$G$51,6,FALSE)</f>
        <v>5990</v>
      </c>
      <c r="K144" s="17">
        <f t="shared" si="2"/>
        <v>209650</v>
      </c>
    </row>
    <row r="145" spans="1:11" x14ac:dyDescent="0.35">
      <c r="A145" s="8" t="s">
        <v>161</v>
      </c>
      <c r="B145" s="9">
        <v>43133</v>
      </c>
      <c r="C145" s="10" t="str">
        <f>VLOOKUP(訂單銷售明細!$D145,廠商資料!$A$2:$E$12,5,FALSE)</f>
        <v>涂佩芳</v>
      </c>
      <c r="D145" s="8" t="s">
        <v>12</v>
      </c>
      <c r="E145" s="8" t="str">
        <f>VLOOKUP(D145,廠商資料!$A$2:$E$12,2,FALSE)</f>
        <v>洪盛貿易</v>
      </c>
      <c r="F145" s="8" t="s">
        <v>1611</v>
      </c>
      <c r="G145" s="11" t="str">
        <f>VLOOKUP($F145,產品資料!$A$2:$G$51,5,FALSE)</f>
        <v>美白電動牙刷-美白刷頭+多動向交叉刷頭</v>
      </c>
      <c r="H145" s="8" t="str">
        <f>VLOOKUP(訂單銷售明細!$F145,產品資料!$A$1:$G$51,2,FALSE)</f>
        <v>美容家電</v>
      </c>
      <c r="I145" s="8">
        <v>45</v>
      </c>
      <c r="J145" s="8">
        <f>VLOOKUP($F145,產品資料!$A$2:$G$51,6,FALSE)</f>
        <v>1200</v>
      </c>
      <c r="K145" s="12">
        <f t="shared" si="2"/>
        <v>54000</v>
      </c>
    </row>
    <row r="146" spans="1:11" x14ac:dyDescent="0.35">
      <c r="A146" s="13" t="s">
        <v>162</v>
      </c>
      <c r="B146" s="14">
        <v>43133</v>
      </c>
      <c r="C146" s="15" t="str">
        <f>VLOOKUP(訂單銷售明細!$D146,廠商資料!$A$2:$E$12,5,FALSE)</f>
        <v>陳欣怡</v>
      </c>
      <c r="D146" s="13" t="s">
        <v>18</v>
      </c>
      <c r="E146" s="13" t="str">
        <f>VLOOKUP(D146,廠商資料!$A$2:$E$12,2,FALSE)</f>
        <v>興泰貿易</v>
      </c>
      <c r="F146" s="13" t="s">
        <v>1640</v>
      </c>
      <c r="G146" s="16" t="str">
        <f>VLOOKUP($F146,產品資料!$A$2:$G$51,5,FALSE)</f>
        <v>迷你隨身空氣負離子清淨機-白</v>
      </c>
      <c r="H146" s="13" t="str">
        <f>VLOOKUP(訂單銷售明細!$F146,產品資料!$A$1:$G$51,2,FALSE)</f>
        <v>清靜除溼</v>
      </c>
      <c r="I146" s="13">
        <v>25</v>
      </c>
      <c r="J146" s="13">
        <f>VLOOKUP($F146,產品資料!$A$2:$G$51,6,FALSE)</f>
        <v>999</v>
      </c>
      <c r="K146" s="17">
        <f t="shared" si="2"/>
        <v>24975</v>
      </c>
    </row>
    <row r="147" spans="1:11" x14ac:dyDescent="0.35">
      <c r="A147" s="8" t="s">
        <v>163</v>
      </c>
      <c r="B147" s="9">
        <v>43133</v>
      </c>
      <c r="C147" s="10" t="str">
        <f>VLOOKUP(訂單銷售明細!$D147,廠商資料!$A$2:$E$12,5,FALSE)</f>
        <v>涂佩芳</v>
      </c>
      <c r="D147" s="8" t="s">
        <v>10</v>
      </c>
      <c r="E147" s="8" t="str">
        <f>VLOOKUP(D147,廠商資料!$A$2:$E$12,2,FALSE)</f>
        <v>永進事業</v>
      </c>
      <c r="F147" s="8" t="s">
        <v>1615</v>
      </c>
      <c r="G147" s="11" t="str">
        <f>VLOOKUP($F147,產品資料!$A$2:$G$51,5,FALSE)</f>
        <v>迷你淨顏潔膚儀-送刷頭</v>
      </c>
      <c r="H147" s="8" t="str">
        <f>VLOOKUP(訂單銷售明細!$F147,產品資料!$A$1:$G$51,2,FALSE)</f>
        <v>美容家電</v>
      </c>
      <c r="I147" s="8">
        <v>25</v>
      </c>
      <c r="J147" s="8">
        <f>VLOOKUP($F147,產品資料!$A$2:$G$51,6,FALSE)</f>
        <v>2600</v>
      </c>
      <c r="K147" s="12">
        <f t="shared" si="2"/>
        <v>65000</v>
      </c>
    </row>
    <row r="148" spans="1:11" x14ac:dyDescent="0.35">
      <c r="A148" s="13" t="s">
        <v>164</v>
      </c>
      <c r="B148" s="14">
        <v>43133</v>
      </c>
      <c r="C148" s="15" t="str">
        <f>VLOOKUP(訂單銷售明細!$D148,廠商資料!$A$2:$E$12,5,FALSE)</f>
        <v>王家銘</v>
      </c>
      <c r="D148" s="13" t="s">
        <v>21</v>
      </c>
      <c r="E148" s="13" t="str">
        <f>VLOOKUP(D148,廠商資料!$A$2:$E$12,2,FALSE)</f>
        <v>裕發事業</v>
      </c>
      <c r="F148" s="13" t="s">
        <v>1616</v>
      </c>
      <c r="G148" s="16" t="str">
        <f>VLOOKUP($F148,產品資料!$A$2:$G$51,5,FALSE)</f>
        <v>日本原裝變頻六門冰箱</v>
      </c>
      <c r="H148" s="13" t="str">
        <f>VLOOKUP(訂單銷售明細!$F148,產品資料!$A$1:$G$51,2,FALSE)</f>
        <v>廚房家電</v>
      </c>
      <c r="I148" s="13">
        <v>35</v>
      </c>
      <c r="J148" s="13">
        <f>VLOOKUP($F148,產品資料!$A$2:$G$51,6,FALSE)</f>
        <v>69210</v>
      </c>
      <c r="K148" s="17">
        <f t="shared" si="2"/>
        <v>2422350</v>
      </c>
    </row>
    <row r="149" spans="1:11" x14ac:dyDescent="0.35">
      <c r="A149" s="8" t="s">
        <v>165</v>
      </c>
      <c r="B149" s="9">
        <v>43133</v>
      </c>
      <c r="C149" s="10" t="str">
        <f>VLOOKUP(訂單銷售明細!$D149,廠商資料!$A$2:$E$12,5,FALSE)</f>
        <v>涂佩芳</v>
      </c>
      <c r="D149" s="8" t="s">
        <v>12</v>
      </c>
      <c r="E149" s="8" t="str">
        <f>VLOOKUP(D149,廠商資料!$A$2:$E$12,2,FALSE)</f>
        <v>洪盛貿易</v>
      </c>
      <c r="F149" s="8" t="s">
        <v>1600</v>
      </c>
      <c r="G149" s="11" t="str">
        <f>VLOOKUP($F149,產品資料!$A$2:$G$51,5,FALSE)</f>
        <v>蒸氣電熨斗</v>
      </c>
      <c r="H149" s="8" t="str">
        <f>VLOOKUP(訂單銷售明細!$F149,產品資料!$A$1:$G$51,2,FALSE)</f>
        <v>生活家電</v>
      </c>
      <c r="I149" s="8">
        <v>25</v>
      </c>
      <c r="J149" s="8">
        <f>VLOOKUP($F149,產品資料!$A$2:$G$51,6,FALSE)</f>
        <v>665</v>
      </c>
      <c r="K149" s="12">
        <f t="shared" si="2"/>
        <v>16625</v>
      </c>
    </row>
    <row r="150" spans="1:11" x14ac:dyDescent="0.35">
      <c r="A150" s="13" t="s">
        <v>166</v>
      </c>
      <c r="B150" s="14">
        <v>43133</v>
      </c>
      <c r="C150" s="15" t="str">
        <f>VLOOKUP(訂單銷售明細!$D150,廠商資料!$A$2:$E$12,5,FALSE)</f>
        <v>王家銘</v>
      </c>
      <c r="D150" s="13" t="s">
        <v>24</v>
      </c>
      <c r="E150" s="13" t="str">
        <f>VLOOKUP(D150,廠商資料!$A$2:$E$12,2,FALSE)</f>
        <v>萬成事業</v>
      </c>
      <c r="F150" s="13" t="s">
        <v>1608</v>
      </c>
      <c r="G150" s="16" t="str">
        <f>VLOOKUP($F150,產品資料!$A$2:$G$51,5,FALSE)</f>
        <v>奈米水離子吹風機-粉金</v>
      </c>
      <c r="H150" s="13" t="str">
        <f>VLOOKUP(訂單銷售明細!$F150,產品資料!$A$1:$G$51,2,FALSE)</f>
        <v>美容家電</v>
      </c>
      <c r="I150" s="13">
        <v>35</v>
      </c>
      <c r="J150" s="13">
        <f>VLOOKUP($F150,產品資料!$A$2:$G$51,6,FALSE)</f>
        <v>5990</v>
      </c>
      <c r="K150" s="17">
        <f t="shared" si="2"/>
        <v>209650</v>
      </c>
    </row>
    <row r="151" spans="1:11" x14ac:dyDescent="0.35">
      <c r="A151" s="8" t="s">
        <v>167</v>
      </c>
      <c r="B151" s="9">
        <v>43133</v>
      </c>
      <c r="C151" s="10" t="str">
        <f>VLOOKUP(訂單銷售明細!$D151,廠商資料!$A$2:$E$12,5,FALSE)</f>
        <v>陳欣怡</v>
      </c>
      <c r="D151" s="8" t="s">
        <v>8</v>
      </c>
      <c r="E151" s="8" t="str">
        <f>VLOOKUP(D151,廠商資料!$A$2:$E$12,2,FALSE)</f>
        <v>高宏事業</v>
      </c>
      <c r="F151" s="8" t="s">
        <v>1611</v>
      </c>
      <c r="G151" s="11" t="str">
        <f>VLOOKUP($F151,產品資料!$A$2:$G$51,5,FALSE)</f>
        <v>美白電動牙刷-美白刷頭+多動向交叉刷頭</v>
      </c>
      <c r="H151" s="8" t="str">
        <f>VLOOKUP(訂單銷售明細!$F151,產品資料!$A$1:$G$51,2,FALSE)</f>
        <v>美容家電</v>
      </c>
      <c r="I151" s="8">
        <v>45</v>
      </c>
      <c r="J151" s="8">
        <f>VLOOKUP($F151,產品資料!$A$2:$G$51,6,FALSE)</f>
        <v>1200</v>
      </c>
      <c r="K151" s="12">
        <f t="shared" si="2"/>
        <v>54000</v>
      </c>
    </row>
    <row r="152" spans="1:11" x14ac:dyDescent="0.35">
      <c r="A152" s="13" t="s">
        <v>168</v>
      </c>
      <c r="B152" s="14">
        <v>43133</v>
      </c>
      <c r="C152" s="15" t="str">
        <f>VLOOKUP(訂單銷售明細!$D152,廠商資料!$A$2:$E$12,5,FALSE)</f>
        <v>陳欣怡</v>
      </c>
      <c r="D152" s="13" t="s">
        <v>8</v>
      </c>
      <c r="E152" s="13" t="str">
        <f>VLOOKUP(D152,廠商資料!$A$2:$E$12,2,FALSE)</f>
        <v>高宏事業</v>
      </c>
      <c r="F152" s="13" t="s">
        <v>1640</v>
      </c>
      <c r="G152" s="16" t="str">
        <f>VLOOKUP($F152,產品資料!$A$2:$G$51,5,FALSE)</f>
        <v>迷你隨身空氣負離子清淨機-白</v>
      </c>
      <c r="H152" s="13" t="str">
        <f>VLOOKUP(訂單銷售明細!$F152,產品資料!$A$1:$G$51,2,FALSE)</f>
        <v>清靜除溼</v>
      </c>
      <c r="I152" s="13">
        <v>25</v>
      </c>
      <c r="J152" s="13">
        <f>VLOOKUP($F152,產品資料!$A$2:$G$51,6,FALSE)</f>
        <v>999</v>
      </c>
      <c r="K152" s="17">
        <f t="shared" si="2"/>
        <v>24975</v>
      </c>
    </row>
    <row r="153" spans="1:11" x14ac:dyDescent="0.35">
      <c r="A153" s="8" t="s">
        <v>169</v>
      </c>
      <c r="B153" s="9">
        <v>43133</v>
      </c>
      <c r="C153" s="10" t="str">
        <f>VLOOKUP(訂單銷售明細!$D153,廠商資料!$A$2:$E$12,5,FALSE)</f>
        <v>賴惠雯</v>
      </c>
      <c r="D153" s="8" t="s">
        <v>41</v>
      </c>
      <c r="E153" s="8" t="str">
        <f>VLOOKUP(D153,廠商資料!$A$2:$E$12,2,FALSE)</f>
        <v>欣榮貿易</v>
      </c>
      <c r="F153" s="8" t="s">
        <v>1615</v>
      </c>
      <c r="G153" s="11" t="str">
        <f>VLOOKUP($F153,產品資料!$A$2:$G$51,5,FALSE)</f>
        <v>迷你淨顏潔膚儀-送刷頭</v>
      </c>
      <c r="H153" s="8" t="str">
        <f>VLOOKUP(訂單銷售明細!$F153,產品資料!$A$1:$G$51,2,FALSE)</f>
        <v>美容家電</v>
      </c>
      <c r="I153" s="8">
        <v>25</v>
      </c>
      <c r="J153" s="8">
        <f>VLOOKUP($F153,產品資料!$A$2:$G$51,6,FALSE)</f>
        <v>2600</v>
      </c>
      <c r="K153" s="12">
        <f t="shared" si="2"/>
        <v>65000</v>
      </c>
    </row>
    <row r="154" spans="1:11" x14ac:dyDescent="0.35">
      <c r="A154" s="13" t="s">
        <v>170</v>
      </c>
      <c r="B154" s="14">
        <v>43195</v>
      </c>
      <c r="C154" s="15" t="str">
        <f>VLOOKUP(訂單銷售明細!$D154,廠商資料!$A$2:$E$12,5,FALSE)</f>
        <v>王家銘</v>
      </c>
      <c r="D154" s="13" t="s">
        <v>21</v>
      </c>
      <c r="E154" s="13" t="str">
        <f>VLOOKUP(D154,廠商資料!$A$2:$E$12,2,FALSE)</f>
        <v>裕發事業</v>
      </c>
      <c r="F154" s="13" t="s">
        <v>1602</v>
      </c>
      <c r="G154" s="16" t="str">
        <f>VLOOKUP($F154,產品資料!$A$2:$G$51,5,FALSE)</f>
        <v>日本原裝變頻六門冰箱</v>
      </c>
      <c r="H154" s="13" t="str">
        <f>VLOOKUP(訂單銷售明細!$F154,產品資料!$A$1:$G$51,2,FALSE)</f>
        <v>廚房家電</v>
      </c>
      <c r="I154" s="13">
        <v>25</v>
      </c>
      <c r="J154" s="13">
        <f>VLOOKUP($F154,產品資料!$A$2:$G$51,6,FALSE)</f>
        <v>69210</v>
      </c>
      <c r="K154" s="17">
        <f t="shared" si="2"/>
        <v>1730250</v>
      </c>
    </row>
    <row r="155" spans="1:11" x14ac:dyDescent="0.35">
      <c r="A155" s="8" t="s">
        <v>171</v>
      </c>
      <c r="B155" s="9">
        <v>43195</v>
      </c>
      <c r="C155" s="10" t="str">
        <f>VLOOKUP(訂單銷售明細!$D155,廠商資料!$A$2:$E$12,5,FALSE)</f>
        <v>王家銘</v>
      </c>
      <c r="D155" s="8" t="s">
        <v>24</v>
      </c>
      <c r="E155" s="8" t="str">
        <f>VLOOKUP(D155,廠商資料!$A$2:$E$12,2,FALSE)</f>
        <v>萬成事業</v>
      </c>
      <c r="F155" s="8" t="s">
        <v>1615</v>
      </c>
      <c r="G155" s="11" t="str">
        <f>VLOOKUP($F155,產品資料!$A$2:$G$51,5,FALSE)</f>
        <v>迷你淨顏潔膚儀-送刷頭</v>
      </c>
      <c r="H155" s="8" t="str">
        <f>VLOOKUP(訂單銷售明細!$F155,產品資料!$A$1:$G$51,2,FALSE)</f>
        <v>美容家電</v>
      </c>
      <c r="I155" s="8">
        <v>25</v>
      </c>
      <c r="J155" s="8">
        <f>VLOOKUP($F155,產品資料!$A$2:$G$51,6,FALSE)</f>
        <v>2600</v>
      </c>
      <c r="K155" s="12">
        <f t="shared" si="2"/>
        <v>65000</v>
      </c>
    </row>
    <row r="156" spans="1:11" x14ac:dyDescent="0.35">
      <c r="A156" s="13" t="s">
        <v>172</v>
      </c>
      <c r="B156" s="14">
        <v>43195</v>
      </c>
      <c r="C156" s="15" t="str">
        <f>VLOOKUP(訂單銷售明細!$D156,廠商資料!$A$2:$E$12,5,FALSE)</f>
        <v>郭立新</v>
      </c>
      <c r="D156" s="13" t="s">
        <v>26</v>
      </c>
      <c r="E156" s="13" t="str">
        <f>VLOOKUP(D156,廠商資料!$A$2:$E$12,2,FALSE)</f>
        <v>華佳貿易</v>
      </c>
      <c r="F156" s="13" t="s">
        <v>1615</v>
      </c>
      <c r="G156" s="16" t="str">
        <f>VLOOKUP($F156,產品資料!$A$2:$G$51,5,FALSE)</f>
        <v>迷你淨顏潔膚儀-送刷頭</v>
      </c>
      <c r="H156" s="13" t="str">
        <f>VLOOKUP(訂單銷售明細!$F156,產品資料!$A$1:$G$51,2,FALSE)</f>
        <v>美容家電</v>
      </c>
      <c r="I156" s="13">
        <v>25</v>
      </c>
      <c r="J156" s="13">
        <f>VLOOKUP($F156,產品資料!$A$2:$G$51,6,FALSE)</f>
        <v>2600</v>
      </c>
      <c r="K156" s="17">
        <f t="shared" si="2"/>
        <v>65000</v>
      </c>
    </row>
    <row r="157" spans="1:11" x14ac:dyDescent="0.35">
      <c r="A157" s="8" t="s">
        <v>173</v>
      </c>
      <c r="B157" s="9">
        <v>43195</v>
      </c>
      <c r="C157" s="10" t="str">
        <f>VLOOKUP(訂單銷售明細!$D157,廠商資料!$A$2:$E$12,5,FALSE)</f>
        <v>賴惠雯</v>
      </c>
      <c r="D157" s="8" t="s">
        <v>41</v>
      </c>
      <c r="E157" s="8" t="str">
        <f>VLOOKUP(D157,廠商資料!$A$2:$E$12,2,FALSE)</f>
        <v>欣榮貿易</v>
      </c>
      <c r="F157" s="8" t="s">
        <v>1637</v>
      </c>
      <c r="G157" s="11" t="str">
        <f>VLOOKUP($F157,產品資料!$A$2:$G$51,5,FALSE)</f>
        <v>數位式無線電話-經典白</v>
      </c>
      <c r="H157" s="8" t="str">
        <f>VLOOKUP(訂單銷售明細!$F157,產品資料!$A$1:$G$51,2,FALSE)</f>
        <v>生活家電</v>
      </c>
      <c r="I157" s="8">
        <v>25</v>
      </c>
      <c r="J157" s="8">
        <f>VLOOKUP($F157,產品資料!$A$2:$G$51,6,FALSE)</f>
        <v>990</v>
      </c>
      <c r="K157" s="12">
        <f t="shared" si="2"/>
        <v>24750</v>
      </c>
    </row>
    <row r="158" spans="1:11" x14ac:dyDescent="0.35">
      <c r="A158" s="13" t="s">
        <v>174</v>
      </c>
      <c r="B158" s="14">
        <v>43195</v>
      </c>
      <c r="C158" s="15" t="str">
        <f>VLOOKUP(訂單銷售明細!$D158,廠商資料!$A$2:$E$12,5,FALSE)</f>
        <v>蔡俊宏</v>
      </c>
      <c r="D158" s="13" t="s">
        <v>47</v>
      </c>
      <c r="E158" s="13" t="str">
        <f>VLOOKUP(D158,廠商資料!$A$2:$E$12,2,FALSE)</f>
        <v>信通事業</v>
      </c>
      <c r="F158" s="13" t="s">
        <v>1615</v>
      </c>
      <c r="G158" s="16" t="str">
        <f>VLOOKUP($F158,產品資料!$A$2:$G$51,5,FALSE)</f>
        <v>迷你淨顏潔膚儀-送刷頭</v>
      </c>
      <c r="H158" s="13" t="str">
        <f>VLOOKUP(訂單銷售明細!$F158,產品資料!$A$1:$G$51,2,FALSE)</f>
        <v>美容家電</v>
      </c>
      <c r="I158" s="13">
        <v>25</v>
      </c>
      <c r="J158" s="13">
        <f>VLOOKUP($F158,產品資料!$A$2:$G$51,6,FALSE)</f>
        <v>2600</v>
      </c>
      <c r="K158" s="17">
        <f t="shared" si="2"/>
        <v>65000</v>
      </c>
    </row>
    <row r="159" spans="1:11" x14ac:dyDescent="0.35">
      <c r="A159" s="8" t="s">
        <v>175</v>
      </c>
      <c r="B159" s="9">
        <v>43195</v>
      </c>
      <c r="C159" s="10" t="str">
        <f>VLOOKUP(訂單銷售明細!$D159,廠商資料!$A$2:$E$12,5,FALSE)</f>
        <v>賴惠雯</v>
      </c>
      <c r="D159" s="8" t="s">
        <v>49</v>
      </c>
      <c r="E159" s="8" t="str">
        <f>VLOOKUP(D159,廠商資料!$A$2:$E$12,2,FALSE)</f>
        <v>大亨事業</v>
      </c>
      <c r="F159" s="8" t="s">
        <v>1619</v>
      </c>
      <c r="G159" s="11" t="str">
        <f>VLOOKUP($F159,產品資料!$A$2:$G$51,5,FALSE)</f>
        <v>無線頸肩按摩器</v>
      </c>
      <c r="H159" s="8" t="str">
        <f>VLOOKUP(訂單銷售明細!$F159,產品資料!$A$1:$G$51,2,FALSE)</f>
        <v>按摩家電</v>
      </c>
      <c r="I159" s="8">
        <v>25</v>
      </c>
      <c r="J159" s="8">
        <f>VLOOKUP($F159,產品資料!$A$2:$G$51,6,FALSE)</f>
        <v>2680</v>
      </c>
      <c r="K159" s="12">
        <f t="shared" si="2"/>
        <v>67000</v>
      </c>
    </row>
    <row r="160" spans="1:11" x14ac:dyDescent="0.35">
      <c r="A160" s="13" t="s">
        <v>176</v>
      </c>
      <c r="B160" s="14">
        <v>43195</v>
      </c>
      <c r="C160" s="15" t="str">
        <f>VLOOKUP(訂單銷售明細!$D160,廠商資料!$A$2:$E$12,5,FALSE)</f>
        <v>蔡俊宏</v>
      </c>
      <c r="D160" s="13" t="s">
        <v>47</v>
      </c>
      <c r="E160" s="13" t="str">
        <f>VLOOKUP(D160,廠商資料!$A$2:$E$12,2,FALSE)</f>
        <v>信通事業</v>
      </c>
      <c r="F160" s="13" t="s">
        <v>1614</v>
      </c>
      <c r="G160" s="16" t="str">
        <f>VLOOKUP($F160,產品資料!$A$2:$G$51,5,FALSE)</f>
        <v>43吋LED液晶顯示器</v>
      </c>
      <c r="H160" s="13" t="str">
        <f>VLOOKUP(訂單銷售明細!$F160,產品資料!$A$1:$G$51,2,FALSE)</f>
        <v>生活家電</v>
      </c>
      <c r="I160" s="13">
        <v>35</v>
      </c>
      <c r="J160" s="13">
        <f>VLOOKUP($F160,產品資料!$A$2:$G$51,6,FALSE)</f>
        <v>10900</v>
      </c>
      <c r="K160" s="17">
        <f t="shared" si="2"/>
        <v>381500</v>
      </c>
    </row>
    <row r="161" spans="1:11" x14ac:dyDescent="0.35">
      <c r="A161" s="8" t="s">
        <v>177</v>
      </c>
      <c r="B161" s="9">
        <v>43195</v>
      </c>
      <c r="C161" s="10" t="str">
        <f>VLOOKUP(訂單銷售明細!$D161,廠商資料!$A$2:$E$12,5,FALSE)</f>
        <v>賴惠雯</v>
      </c>
      <c r="D161" s="8" t="s">
        <v>49</v>
      </c>
      <c r="E161" s="8" t="str">
        <f>VLOOKUP(D161,廠商資料!$A$2:$E$12,2,FALSE)</f>
        <v>大亨事業</v>
      </c>
      <c r="F161" s="8" t="s">
        <v>1614</v>
      </c>
      <c r="G161" s="11" t="str">
        <f>VLOOKUP($F161,產品資料!$A$2:$G$51,5,FALSE)</f>
        <v>43吋LED液晶顯示器</v>
      </c>
      <c r="H161" s="8" t="str">
        <f>VLOOKUP(訂單銷售明細!$F161,產品資料!$A$1:$G$51,2,FALSE)</f>
        <v>生活家電</v>
      </c>
      <c r="I161" s="8">
        <v>35</v>
      </c>
      <c r="J161" s="8">
        <f>VLOOKUP($F161,產品資料!$A$2:$G$51,6,FALSE)</f>
        <v>10900</v>
      </c>
      <c r="K161" s="12">
        <f t="shared" si="2"/>
        <v>381500</v>
      </c>
    </row>
    <row r="162" spans="1:11" x14ac:dyDescent="0.35">
      <c r="A162" s="13" t="s">
        <v>178</v>
      </c>
      <c r="B162" s="14">
        <v>43195</v>
      </c>
      <c r="C162" s="15" t="str">
        <f>VLOOKUP(訂單銷售明細!$D162,廠商資料!$A$2:$E$12,5,FALSE)</f>
        <v>涂佩芳</v>
      </c>
      <c r="D162" s="13" t="s">
        <v>10</v>
      </c>
      <c r="E162" s="13" t="str">
        <f>VLOOKUP(D162,廠商資料!$A$2:$E$12,2,FALSE)</f>
        <v>永進事業</v>
      </c>
      <c r="F162" s="13" t="s">
        <v>1613</v>
      </c>
      <c r="G162" s="16" t="str">
        <f>VLOOKUP($F162,產品資料!$A$2:$G$51,5,FALSE)</f>
        <v>水洗三刀頭電動刮鬍刀-黑</v>
      </c>
      <c r="H162" s="13" t="str">
        <f>VLOOKUP(訂單銷售明細!$F162,產品資料!$A$1:$G$51,2,FALSE)</f>
        <v>美容家電</v>
      </c>
      <c r="I162" s="13">
        <v>35</v>
      </c>
      <c r="J162" s="13">
        <f>VLOOKUP($F162,產品資料!$A$2:$G$51,6,FALSE)</f>
        <v>980</v>
      </c>
      <c r="K162" s="17">
        <f t="shared" si="2"/>
        <v>34300</v>
      </c>
    </row>
    <row r="163" spans="1:11" x14ac:dyDescent="0.35">
      <c r="A163" s="8" t="s">
        <v>179</v>
      </c>
      <c r="B163" s="9">
        <v>43195</v>
      </c>
      <c r="C163" s="10" t="str">
        <f>VLOOKUP(訂單銷售明細!$D163,廠商資料!$A$2:$E$12,5,FALSE)</f>
        <v>涂佩芳</v>
      </c>
      <c r="D163" s="8" t="s">
        <v>12</v>
      </c>
      <c r="E163" s="8" t="str">
        <f>VLOOKUP(D163,廠商資料!$A$2:$E$12,2,FALSE)</f>
        <v>洪盛貿易</v>
      </c>
      <c r="F163" s="8" t="s">
        <v>1613</v>
      </c>
      <c r="G163" s="11" t="str">
        <f>VLOOKUP($F163,產品資料!$A$2:$G$51,5,FALSE)</f>
        <v>水洗三刀頭電動刮鬍刀-黑</v>
      </c>
      <c r="H163" s="8" t="str">
        <f>VLOOKUP(訂單銷售明細!$F163,產品資料!$A$1:$G$51,2,FALSE)</f>
        <v>美容家電</v>
      </c>
      <c r="I163" s="8">
        <v>35</v>
      </c>
      <c r="J163" s="8">
        <f>VLOOKUP($F163,產品資料!$A$2:$G$51,6,FALSE)</f>
        <v>980</v>
      </c>
      <c r="K163" s="12">
        <f t="shared" si="2"/>
        <v>34300</v>
      </c>
    </row>
    <row r="164" spans="1:11" x14ac:dyDescent="0.35">
      <c r="A164" s="13" t="s">
        <v>180</v>
      </c>
      <c r="B164" s="14">
        <v>43195</v>
      </c>
      <c r="C164" s="15" t="str">
        <f>VLOOKUP(訂單銷售明細!$D164,廠商資料!$A$2:$E$12,5,FALSE)</f>
        <v>陳欣怡</v>
      </c>
      <c r="D164" s="13" t="s">
        <v>8</v>
      </c>
      <c r="E164" s="13" t="str">
        <f>VLOOKUP(D164,廠商資料!$A$2:$E$12,2,FALSE)</f>
        <v>高宏事業</v>
      </c>
      <c r="F164" s="13" t="s">
        <v>1608</v>
      </c>
      <c r="G164" s="16" t="str">
        <f>VLOOKUP($F164,產品資料!$A$2:$G$51,5,FALSE)</f>
        <v>奈米水離子吹風機-粉金</v>
      </c>
      <c r="H164" s="13" t="str">
        <f>VLOOKUP(訂單銷售明細!$F164,產品資料!$A$1:$G$51,2,FALSE)</f>
        <v>美容家電</v>
      </c>
      <c r="I164" s="13">
        <v>35</v>
      </c>
      <c r="J164" s="13">
        <f>VLOOKUP($F164,產品資料!$A$2:$G$51,6,FALSE)</f>
        <v>5990</v>
      </c>
      <c r="K164" s="17">
        <f t="shared" si="2"/>
        <v>209650</v>
      </c>
    </row>
    <row r="165" spans="1:11" x14ac:dyDescent="0.35">
      <c r="A165" s="8" t="s">
        <v>181</v>
      </c>
      <c r="B165" s="9">
        <v>43195</v>
      </c>
      <c r="C165" s="10" t="str">
        <f>VLOOKUP(訂單銷售明細!$D165,廠商資料!$A$2:$E$12,5,FALSE)</f>
        <v>陳欣怡</v>
      </c>
      <c r="D165" s="8" t="s">
        <v>14</v>
      </c>
      <c r="E165" s="8" t="str">
        <f>VLOOKUP(D165,廠商資料!$A$2:$E$12,2,FALSE)</f>
        <v>捷福事業</v>
      </c>
      <c r="F165" s="8" t="s">
        <v>1608</v>
      </c>
      <c r="G165" s="11" t="str">
        <f>VLOOKUP($F165,產品資料!$A$2:$G$51,5,FALSE)</f>
        <v>奈米水離子吹風機-粉金</v>
      </c>
      <c r="H165" s="8" t="str">
        <f>VLOOKUP(訂單銷售明細!$F165,產品資料!$A$1:$G$51,2,FALSE)</f>
        <v>美容家電</v>
      </c>
      <c r="I165" s="8">
        <v>35</v>
      </c>
      <c r="J165" s="8">
        <f>VLOOKUP($F165,產品資料!$A$2:$G$51,6,FALSE)</f>
        <v>5990</v>
      </c>
      <c r="K165" s="12">
        <f t="shared" si="2"/>
        <v>209650</v>
      </c>
    </row>
    <row r="166" spans="1:11" x14ac:dyDescent="0.35">
      <c r="A166" s="13" t="s">
        <v>182</v>
      </c>
      <c r="B166" s="14">
        <v>43228</v>
      </c>
      <c r="C166" s="15" t="str">
        <f>VLOOKUP(訂單銷售明細!$D166,廠商資料!$A$2:$E$12,5,FALSE)</f>
        <v>賴惠雯</v>
      </c>
      <c r="D166" s="13" t="s">
        <v>41</v>
      </c>
      <c r="E166" s="13" t="str">
        <f>VLOOKUP(D166,廠商資料!$A$2:$E$12,2,FALSE)</f>
        <v>欣榮貿易</v>
      </c>
      <c r="F166" s="13" t="s">
        <v>1609</v>
      </c>
      <c r="G166" s="16" t="str">
        <f>VLOOKUP($F166,產品資料!$A$2:$G$51,5,FALSE)</f>
        <v>手持按摩器</v>
      </c>
      <c r="H166" s="13" t="str">
        <f>VLOOKUP(訂單銷售明細!$F166,產品資料!$A$1:$G$51,2,FALSE)</f>
        <v>按摩家電</v>
      </c>
      <c r="I166" s="13">
        <v>25</v>
      </c>
      <c r="J166" s="13">
        <f>VLOOKUP($F166,產品資料!$A$2:$G$51,6,FALSE)</f>
        <v>2980</v>
      </c>
      <c r="K166" s="17">
        <f t="shared" si="2"/>
        <v>74500</v>
      </c>
    </row>
    <row r="167" spans="1:11" x14ac:dyDescent="0.35">
      <c r="A167" s="8" t="s">
        <v>183</v>
      </c>
      <c r="B167" s="9">
        <v>43228</v>
      </c>
      <c r="C167" s="10" t="str">
        <f>VLOOKUP(訂單銷售明細!$D167,廠商資料!$A$2:$E$12,5,FALSE)</f>
        <v>蔡俊宏</v>
      </c>
      <c r="D167" s="8" t="s">
        <v>47</v>
      </c>
      <c r="E167" s="8" t="str">
        <f>VLOOKUP(D167,廠商資料!$A$2:$E$12,2,FALSE)</f>
        <v>信通事業</v>
      </c>
      <c r="F167" s="8" t="s">
        <v>1609</v>
      </c>
      <c r="G167" s="11" t="str">
        <f>VLOOKUP($F167,產品資料!$A$2:$G$51,5,FALSE)</f>
        <v>手持按摩器</v>
      </c>
      <c r="H167" s="8" t="str">
        <f>VLOOKUP(訂單銷售明細!$F167,產品資料!$A$1:$G$51,2,FALSE)</f>
        <v>按摩家電</v>
      </c>
      <c r="I167" s="8">
        <v>25</v>
      </c>
      <c r="J167" s="8">
        <f>VLOOKUP($F167,產品資料!$A$2:$G$51,6,FALSE)</f>
        <v>2980</v>
      </c>
      <c r="K167" s="12">
        <f t="shared" si="2"/>
        <v>74500</v>
      </c>
    </row>
    <row r="168" spans="1:11" x14ac:dyDescent="0.35">
      <c r="A168" s="13" t="s">
        <v>184</v>
      </c>
      <c r="B168" s="14">
        <v>43228</v>
      </c>
      <c r="C168" s="15" t="str">
        <f>VLOOKUP(訂單銷售明細!$D168,廠商資料!$A$2:$E$12,5,FALSE)</f>
        <v>賴惠雯</v>
      </c>
      <c r="D168" s="13" t="s">
        <v>49</v>
      </c>
      <c r="E168" s="13" t="str">
        <f>VLOOKUP(D168,廠商資料!$A$2:$E$12,2,FALSE)</f>
        <v>大亨事業</v>
      </c>
      <c r="F168" s="13" t="s">
        <v>1609</v>
      </c>
      <c r="G168" s="16" t="str">
        <f>VLOOKUP($F168,產品資料!$A$2:$G$51,5,FALSE)</f>
        <v>手持按摩器</v>
      </c>
      <c r="H168" s="13" t="str">
        <f>VLOOKUP(訂單銷售明細!$F168,產品資料!$A$1:$G$51,2,FALSE)</f>
        <v>按摩家電</v>
      </c>
      <c r="I168" s="13">
        <v>25</v>
      </c>
      <c r="J168" s="13">
        <f>VLOOKUP($F168,產品資料!$A$2:$G$51,6,FALSE)</f>
        <v>2980</v>
      </c>
      <c r="K168" s="17">
        <f t="shared" si="2"/>
        <v>74500</v>
      </c>
    </row>
    <row r="169" spans="1:11" x14ac:dyDescent="0.35">
      <c r="A169" s="8" t="s">
        <v>185</v>
      </c>
      <c r="B169" s="9">
        <v>43228</v>
      </c>
      <c r="C169" s="10" t="str">
        <f>VLOOKUP(訂單銷售明細!$D169,廠商資料!$A$2:$E$12,5,FALSE)</f>
        <v>郭立新</v>
      </c>
      <c r="D169" s="8" t="s">
        <v>26</v>
      </c>
      <c r="E169" s="8" t="str">
        <f>VLOOKUP(D169,廠商資料!$A$2:$E$12,2,FALSE)</f>
        <v>華佳貿易</v>
      </c>
      <c r="F169" s="8" t="s">
        <v>1608</v>
      </c>
      <c r="G169" s="11" t="str">
        <f>VLOOKUP($F169,產品資料!$A$2:$G$51,5,FALSE)</f>
        <v>奈米水離子吹風機-粉金</v>
      </c>
      <c r="H169" s="8" t="str">
        <f>VLOOKUP(訂單銷售明細!$F169,產品資料!$A$1:$G$51,2,FALSE)</f>
        <v>美容家電</v>
      </c>
      <c r="I169" s="8">
        <v>35</v>
      </c>
      <c r="J169" s="8">
        <f>VLOOKUP($F169,產品資料!$A$2:$G$51,6,FALSE)</f>
        <v>5990</v>
      </c>
      <c r="K169" s="12">
        <f t="shared" si="2"/>
        <v>209650</v>
      </c>
    </row>
    <row r="170" spans="1:11" x14ac:dyDescent="0.35">
      <c r="A170" s="13" t="s">
        <v>186</v>
      </c>
      <c r="B170" s="14">
        <v>43228</v>
      </c>
      <c r="C170" s="15" t="str">
        <f>VLOOKUP(訂單銷售明細!$D170,廠商資料!$A$2:$E$12,5,FALSE)</f>
        <v>賴惠雯</v>
      </c>
      <c r="D170" s="13" t="s">
        <v>41</v>
      </c>
      <c r="E170" s="13" t="str">
        <f>VLOOKUP(D170,廠商資料!$A$2:$E$12,2,FALSE)</f>
        <v>欣榮貿易</v>
      </c>
      <c r="F170" s="13" t="s">
        <v>1608</v>
      </c>
      <c r="G170" s="16" t="str">
        <f>VLOOKUP($F170,產品資料!$A$2:$G$51,5,FALSE)</f>
        <v>奈米水離子吹風機-粉金</v>
      </c>
      <c r="H170" s="13" t="str">
        <f>VLOOKUP(訂單銷售明細!$F170,產品資料!$A$1:$G$51,2,FALSE)</f>
        <v>美容家電</v>
      </c>
      <c r="I170" s="13">
        <v>35</v>
      </c>
      <c r="J170" s="13">
        <f>VLOOKUP($F170,產品資料!$A$2:$G$51,6,FALSE)</f>
        <v>5990</v>
      </c>
      <c r="K170" s="17">
        <f t="shared" si="2"/>
        <v>209650</v>
      </c>
    </row>
    <row r="171" spans="1:11" x14ac:dyDescent="0.35">
      <c r="A171" s="8" t="s">
        <v>187</v>
      </c>
      <c r="B171" s="9">
        <v>43228</v>
      </c>
      <c r="C171" s="10" t="str">
        <f>VLOOKUP(訂單銷售明細!$D171,廠商資料!$A$2:$E$12,5,FALSE)</f>
        <v>蔡俊宏</v>
      </c>
      <c r="D171" s="8" t="s">
        <v>47</v>
      </c>
      <c r="E171" s="8" t="str">
        <f>VLOOKUP(D171,廠商資料!$A$2:$E$12,2,FALSE)</f>
        <v>信通事業</v>
      </c>
      <c r="F171" s="8" t="s">
        <v>1608</v>
      </c>
      <c r="G171" s="11" t="str">
        <f>VLOOKUP($F171,產品資料!$A$2:$G$51,5,FALSE)</f>
        <v>奈米水離子吹風機-粉金</v>
      </c>
      <c r="H171" s="8" t="str">
        <f>VLOOKUP(訂單銷售明細!$F171,產品資料!$A$1:$G$51,2,FALSE)</f>
        <v>美容家電</v>
      </c>
      <c r="I171" s="8">
        <v>35</v>
      </c>
      <c r="J171" s="8">
        <f>VLOOKUP($F171,產品資料!$A$2:$G$51,6,FALSE)</f>
        <v>5990</v>
      </c>
      <c r="K171" s="12">
        <f t="shared" si="2"/>
        <v>209650</v>
      </c>
    </row>
    <row r="172" spans="1:11" x14ac:dyDescent="0.35">
      <c r="A172" s="13" t="s">
        <v>188</v>
      </c>
      <c r="B172" s="14">
        <v>43228</v>
      </c>
      <c r="C172" s="15" t="str">
        <f>VLOOKUP(訂單銷售明細!$D172,廠商資料!$A$2:$E$12,5,FALSE)</f>
        <v>賴惠雯</v>
      </c>
      <c r="D172" s="13" t="s">
        <v>49</v>
      </c>
      <c r="E172" s="13" t="str">
        <f>VLOOKUP(D172,廠商資料!$A$2:$E$12,2,FALSE)</f>
        <v>大亨事業</v>
      </c>
      <c r="F172" s="13" t="s">
        <v>1608</v>
      </c>
      <c r="G172" s="16" t="str">
        <f>VLOOKUP($F172,產品資料!$A$2:$G$51,5,FALSE)</f>
        <v>奈米水離子吹風機-粉金</v>
      </c>
      <c r="H172" s="13" t="str">
        <f>VLOOKUP(訂單銷售明細!$F172,產品資料!$A$1:$G$51,2,FALSE)</f>
        <v>美容家電</v>
      </c>
      <c r="I172" s="13">
        <v>35</v>
      </c>
      <c r="J172" s="13">
        <f>VLOOKUP($F172,產品資料!$A$2:$G$51,6,FALSE)</f>
        <v>5990</v>
      </c>
      <c r="K172" s="17">
        <f t="shared" si="2"/>
        <v>209650</v>
      </c>
    </row>
    <row r="173" spans="1:11" x14ac:dyDescent="0.35">
      <c r="A173" s="8" t="s">
        <v>189</v>
      </c>
      <c r="B173" s="9">
        <v>43257</v>
      </c>
      <c r="C173" s="10" t="str">
        <f>VLOOKUP(訂單銷售明細!$D173,廠商資料!$A$2:$E$12,5,FALSE)</f>
        <v>王家銘</v>
      </c>
      <c r="D173" s="8" t="s">
        <v>24</v>
      </c>
      <c r="E173" s="8" t="str">
        <f>VLOOKUP(D173,廠商資料!$A$2:$E$12,2,FALSE)</f>
        <v>萬成事業</v>
      </c>
      <c r="F173" s="8" t="s">
        <v>1611</v>
      </c>
      <c r="G173" s="11" t="str">
        <f>VLOOKUP($F173,產品資料!$A$2:$G$51,5,FALSE)</f>
        <v>美白電動牙刷-美白刷頭+多動向交叉刷頭</v>
      </c>
      <c r="H173" s="8" t="str">
        <f>VLOOKUP(訂單銷售明細!$F173,產品資料!$A$1:$G$51,2,FALSE)</f>
        <v>美容家電</v>
      </c>
      <c r="I173" s="8">
        <v>35</v>
      </c>
      <c r="J173" s="8">
        <f>VLOOKUP($F173,產品資料!$A$2:$G$51,6,FALSE)</f>
        <v>1200</v>
      </c>
      <c r="K173" s="12">
        <f t="shared" si="2"/>
        <v>42000</v>
      </c>
    </row>
    <row r="174" spans="1:11" x14ac:dyDescent="0.35">
      <c r="A174" s="13" t="s">
        <v>190</v>
      </c>
      <c r="B174" s="14">
        <v>43257</v>
      </c>
      <c r="C174" s="15" t="str">
        <f>VLOOKUP(訂單銷售明細!$D174,廠商資料!$A$2:$E$12,5,FALSE)</f>
        <v>陳欣怡</v>
      </c>
      <c r="D174" s="13" t="s">
        <v>8</v>
      </c>
      <c r="E174" s="13" t="str">
        <f>VLOOKUP(D174,廠商資料!$A$2:$E$12,2,FALSE)</f>
        <v>高宏事業</v>
      </c>
      <c r="F174" s="13" t="s">
        <v>1632</v>
      </c>
      <c r="G174" s="16" t="str">
        <f>VLOOKUP($F174,產品資料!$A$2:$G$51,5,FALSE)</f>
        <v>蒸氣掛燙烘衣架</v>
      </c>
      <c r="H174" s="13" t="str">
        <f>VLOOKUP(訂單銷售明細!$F174,產品資料!$A$1:$G$51,2,FALSE)</f>
        <v>清靜除溼</v>
      </c>
      <c r="I174" s="13">
        <v>85</v>
      </c>
      <c r="J174" s="13">
        <f>VLOOKUP($F174,產品資料!$A$2:$G$51,6,FALSE)</f>
        <v>4280</v>
      </c>
      <c r="K174" s="17">
        <f t="shared" si="2"/>
        <v>363800</v>
      </c>
    </row>
    <row r="175" spans="1:11" x14ac:dyDescent="0.35">
      <c r="A175" s="8" t="s">
        <v>191</v>
      </c>
      <c r="B175" s="9">
        <v>43257</v>
      </c>
      <c r="C175" s="10" t="str">
        <f>VLOOKUP(訂單銷售明細!$D175,廠商資料!$A$2:$E$12,5,FALSE)</f>
        <v>郭立新</v>
      </c>
      <c r="D175" s="8" t="s">
        <v>26</v>
      </c>
      <c r="E175" s="8" t="str">
        <f>VLOOKUP(D175,廠商資料!$A$2:$E$12,2,FALSE)</f>
        <v>華佳貿易</v>
      </c>
      <c r="F175" s="8" t="s">
        <v>1608</v>
      </c>
      <c r="G175" s="11" t="str">
        <f>VLOOKUP($F175,產品資料!$A$2:$G$51,5,FALSE)</f>
        <v>奈米水離子吹風機-粉金</v>
      </c>
      <c r="H175" s="8" t="str">
        <f>VLOOKUP(訂單銷售明細!$F175,產品資料!$A$1:$G$51,2,FALSE)</f>
        <v>美容家電</v>
      </c>
      <c r="I175" s="8">
        <v>35</v>
      </c>
      <c r="J175" s="8">
        <f>VLOOKUP($F175,產品資料!$A$2:$G$51,6,FALSE)</f>
        <v>5990</v>
      </c>
      <c r="K175" s="12">
        <f t="shared" si="2"/>
        <v>209650</v>
      </c>
    </row>
    <row r="176" spans="1:11" x14ac:dyDescent="0.35">
      <c r="A176" s="13" t="s">
        <v>192</v>
      </c>
      <c r="B176" s="14">
        <v>43257</v>
      </c>
      <c r="C176" s="15" t="str">
        <f>VLOOKUP(訂單銷售明細!$D176,廠商資料!$A$2:$E$12,5,FALSE)</f>
        <v>賴惠雯</v>
      </c>
      <c r="D176" s="13" t="s">
        <v>41</v>
      </c>
      <c r="E176" s="13" t="str">
        <f>VLOOKUP(D176,廠商資料!$A$2:$E$12,2,FALSE)</f>
        <v>欣榮貿易</v>
      </c>
      <c r="F176" s="13" t="s">
        <v>1611</v>
      </c>
      <c r="G176" s="16" t="str">
        <f>VLOOKUP($F176,產品資料!$A$2:$G$51,5,FALSE)</f>
        <v>美白電動牙刷-美白刷頭+多動向交叉刷頭</v>
      </c>
      <c r="H176" s="13" t="str">
        <f>VLOOKUP(訂單銷售明細!$F176,產品資料!$A$1:$G$51,2,FALSE)</f>
        <v>美容家電</v>
      </c>
      <c r="I176" s="13">
        <v>35</v>
      </c>
      <c r="J176" s="13">
        <f>VLOOKUP($F176,產品資料!$A$2:$G$51,6,FALSE)</f>
        <v>1200</v>
      </c>
      <c r="K176" s="17">
        <f t="shared" si="2"/>
        <v>42000</v>
      </c>
    </row>
    <row r="177" spans="1:11" x14ac:dyDescent="0.35">
      <c r="A177" s="8" t="s">
        <v>193</v>
      </c>
      <c r="B177" s="9">
        <v>43257</v>
      </c>
      <c r="C177" s="10" t="str">
        <f>VLOOKUP(訂單銷售明細!$D177,廠商資料!$A$2:$E$12,5,FALSE)</f>
        <v>蔡俊宏</v>
      </c>
      <c r="D177" s="8" t="s">
        <v>47</v>
      </c>
      <c r="E177" s="8" t="str">
        <f>VLOOKUP(D177,廠商資料!$A$2:$E$12,2,FALSE)</f>
        <v>信通事業</v>
      </c>
      <c r="F177" s="8" t="s">
        <v>1611</v>
      </c>
      <c r="G177" s="11" t="str">
        <f>VLOOKUP($F177,產品資料!$A$2:$G$51,5,FALSE)</f>
        <v>美白電動牙刷-美白刷頭+多動向交叉刷頭</v>
      </c>
      <c r="H177" s="8" t="str">
        <f>VLOOKUP(訂單銷售明細!$F177,產品資料!$A$1:$G$51,2,FALSE)</f>
        <v>美容家電</v>
      </c>
      <c r="I177" s="8">
        <v>35</v>
      </c>
      <c r="J177" s="8">
        <f>VLOOKUP($F177,產品資料!$A$2:$G$51,6,FALSE)</f>
        <v>1200</v>
      </c>
      <c r="K177" s="12">
        <f t="shared" si="2"/>
        <v>42000</v>
      </c>
    </row>
    <row r="178" spans="1:11" x14ac:dyDescent="0.35">
      <c r="A178" s="13" t="s">
        <v>194</v>
      </c>
      <c r="B178" s="14">
        <v>43257</v>
      </c>
      <c r="C178" s="15" t="str">
        <f>VLOOKUP(訂單銷售明細!$D178,廠商資料!$A$2:$E$12,5,FALSE)</f>
        <v>陳欣怡</v>
      </c>
      <c r="D178" s="13" t="s">
        <v>14</v>
      </c>
      <c r="E178" s="13" t="str">
        <f>VLOOKUP(D178,廠商資料!$A$2:$E$12,2,FALSE)</f>
        <v>捷福事業</v>
      </c>
      <c r="F178" s="13" t="s">
        <v>1632</v>
      </c>
      <c r="G178" s="16" t="str">
        <f>VLOOKUP($F178,產品資料!$A$2:$G$51,5,FALSE)</f>
        <v>蒸氣掛燙烘衣架</v>
      </c>
      <c r="H178" s="13" t="str">
        <f>VLOOKUP(訂單銷售明細!$F178,產品資料!$A$1:$G$51,2,FALSE)</f>
        <v>清靜除溼</v>
      </c>
      <c r="I178" s="13">
        <v>85</v>
      </c>
      <c r="J178" s="13">
        <f>VLOOKUP($F178,產品資料!$A$2:$G$51,6,FALSE)</f>
        <v>4280</v>
      </c>
      <c r="K178" s="17">
        <f t="shared" si="2"/>
        <v>363800</v>
      </c>
    </row>
    <row r="179" spans="1:11" x14ac:dyDescent="0.35">
      <c r="A179" s="8" t="s">
        <v>195</v>
      </c>
      <c r="B179" s="9">
        <v>43257</v>
      </c>
      <c r="C179" s="10" t="str">
        <f>VLOOKUP(訂單銷售明細!$D179,廠商資料!$A$2:$E$12,5,FALSE)</f>
        <v>賴惠雯</v>
      </c>
      <c r="D179" s="8" t="s">
        <v>49</v>
      </c>
      <c r="E179" s="8" t="str">
        <f>VLOOKUP(D179,廠商資料!$A$2:$E$12,2,FALSE)</f>
        <v>大亨事業</v>
      </c>
      <c r="F179" s="8" t="s">
        <v>1608</v>
      </c>
      <c r="G179" s="11" t="str">
        <f>VLOOKUP($F179,產品資料!$A$2:$G$51,5,FALSE)</f>
        <v>奈米水離子吹風機-粉金</v>
      </c>
      <c r="H179" s="8" t="str">
        <f>VLOOKUP(訂單銷售明細!$F179,產品資料!$A$1:$G$51,2,FALSE)</f>
        <v>美容家電</v>
      </c>
      <c r="I179" s="8">
        <v>35</v>
      </c>
      <c r="J179" s="8">
        <f>VLOOKUP($F179,產品資料!$A$2:$G$51,6,FALSE)</f>
        <v>5990</v>
      </c>
      <c r="K179" s="12">
        <f t="shared" si="2"/>
        <v>209650</v>
      </c>
    </row>
    <row r="180" spans="1:11" x14ac:dyDescent="0.35">
      <c r="A180" s="13" t="s">
        <v>196</v>
      </c>
      <c r="B180" s="14">
        <v>43257</v>
      </c>
      <c r="C180" s="15" t="str">
        <f>VLOOKUP(訂單銷售明細!$D180,廠商資料!$A$2:$E$12,5,FALSE)</f>
        <v>涂佩芳</v>
      </c>
      <c r="D180" s="13" t="s">
        <v>10</v>
      </c>
      <c r="E180" s="13" t="str">
        <f>VLOOKUP(D180,廠商資料!$A$2:$E$12,2,FALSE)</f>
        <v>永進事業</v>
      </c>
      <c r="F180" s="13" t="s">
        <v>1611</v>
      </c>
      <c r="G180" s="16" t="str">
        <f>VLOOKUP($F180,產品資料!$A$2:$G$51,5,FALSE)</f>
        <v>美白電動牙刷-美白刷頭+多動向交叉刷頭</v>
      </c>
      <c r="H180" s="13" t="str">
        <f>VLOOKUP(訂單銷售明細!$F180,產品資料!$A$1:$G$51,2,FALSE)</f>
        <v>美容家電</v>
      </c>
      <c r="I180" s="13">
        <v>35</v>
      </c>
      <c r="J180" s="13">
        <f>VLOOKUP($F180,產品資料!$A$2:$G$51,6,FALSE)</f>
        <v>1200</v>
      </c>
      <c r="K180" s="17">
        <f t="shared" si="2"/>
        <v>42000</v>
      </c>
    </row>
    <row r="181" spans="1:11" x14ac:dyDescent="0.35">
      <c r="A181" s="8" t="s">
        <v>197</v>
      </c>
      <c r="B181" s="9">
        <v>43257</v>
      </c>
      <c r="C181" s="10" t="str">
        <f>VLOOKUP(訂單銷售明細!$D181,廠商資料!$A$2:$E$12,5,FALSE)</f>
        <v>涂佩芳</v>
      </c>
      <c r="D181" s="8" t="s">
        <v>12</v>
      </c>
      <c r="E181" s="8" t="str">
        <f>VLOOKUP(D181,廠商資料!$A$2:$E$12,2,FALSE)</f>
        <v>洪盛貿易</v>
      </c>
      <c r="F181" s="8" t="s">
        <v>1611</v>
      </c>
      <c r="G181" s="11" t="str">
        <f>VLOOKUP($F181,產品資料!$A$2:$G$51,5,FALSE)</f>
        <v>美白電動牙刷-美白刷頭+多動向交叉刷頭</v>
      </c>
      <c r="H181" s="8" t="str">
        <f>VLOOKUP(訂單銷售明細!$F181,產品資料!$A$1:$G$51,2,FALSE)</f>
        <v>美容家電</v>
      </c>
      <c r="I181" s="8">
        <v>35</v>
      </c>
      <c r="J181" s="8">
        <f>VLOOKUP($F181,產品資料!$A$2:$G$51,6,FALSE)</f>
        <v>1200</v>
      </c>
      <c r="K181" s="12">
        <f t="shared" si="2"/>
        <v>42000</v>
      </c>
    </row>
    <row r="182" spans="1:11" x14ac:dyDescent="0.35">
      <c r="A182" s="13" t="s">
        <v>198</v>
      </c>
      <c r="B182" s="14">
        <v>43257</v>
      </c>
      <c r="C182" s="15" t="str">
        <f>VLOOKUP(訂單銷售明細!$D182,廠商資料!$A$2:$E$12,5,FALSE)</f>
        <v>陳欣怡</v>
      </c>
      <c r="D182" s="13" t="s">
        <v>18</v>
      </c>
      <c r="E182" s="13" t="str">
        <f>VLOOKUP(D182,廠商資料!$A$2:$E$12,2,FALSE)</f>
        <v>興泰貿易</v>
      </c>
      <c r="F182" s="13" t="s">
        <v>1632</v>
      </c>
      <c r="G182" s="16" t="str">
        <f>VLOOKUP($F182,產品資料!$A$2:$G$51,5,FALSE)</f>
        <v>蒸氣掛燙烘衣架</v>
      </c>
      <c r="H182" s="13" t="str">
        <f>VLOOKUP(訂單銷售明細!$F182,產品資料!$A$1:$G$51,2,FALSE)</f>
        <v>清靜除溼</v>
      </c>
      <c r="I182" s="13">
        <v>85</v>
      </c>
      <c r="J182" s="13">
        <f>VLOOKUP($F182,產品資料!$A$2:$G$51,6,FALSE)</f>
        <v>4280</v>
      </c>
      <c r="K182" s="17">
        <f t="shared" si="2"/>
        <v>363800</v>
      </c>
    </row>
    <row r="183" spans="1:11" x14ac:dyDescent="0.35">
      <c r="A183" s="8" t="s">
        <v>199</v>
      </c>
      <c r="B183" s="9">
        <v>43257</v>
      </c>
      <c r="C183" s="10" t="str">
        <f>VLOOKUP(訂單銷售明細!$D183,廠商資料!$A$2:$E$12,5,FALSE)</f>
        <v>陳欣怡</v>
      </c>
      <c r="D183" s="8" t="s">
        <v>8</v>
      </c>
      <c r="E183" s="8" t="str">
        <f>VLOOKUP(D183,廠商資料!$A$2:$E$12,2,FALSE)</f>
        <v>高宏事業</v>
      </c>
      <c r="F183" s="8" t="s">
        <v>1608</v>
      </c>
      <c r="G183" s="11" t="str">
        <f>VLOOKUP($F183,產品資料!$A$2:$G$51,5,FALSE)</f>
        <v>奈米水離子吹風機-粉金</v>
      </c>
      <c r="H183" s="8" t="str">
        <f>VLOOKUP(訂單銷售明細!$F183,產品資料!$A$1:$G$51,2,FALSE)</f>
        <v>美容家電</v>
      </c>
      <c r="I183" s="8">
        <v>35</v>
      </c>
      <c r="J183" s="8">
        <f>VLOOKUP($F183,產品資料!$A$2:$G$51,6,FALSE)</f>
        <v>5990</v>
      </c>
      <c r="K183" s="12">
        <f t="shared" si="2"/>
        <v>209650</v>
      </c>
    </row>
    <row r="184" spans="1:11" x14ac:dyDescent="0.35">
      <c r="A184" s="13" t="s">
        <v>200</v>
      </c>
      <c r="B184" s="14">
        <v>43287</v>
      </c>
      <c r="C184" s="15" t="str">
        <f>VLOOKUP(訂單銷售明細!$D184,廠商資料!$A$2:$E$12,5,FALSE)</f>
        <v>郭立新</v>
      </c>
      <c r="D184" s="13" t="s">
        <v>26</v>
      </c>
      <c r="E184" s="13" t="str">
        <f>VLOOKUP(D184,廠商資料!$A$2:$E$12,2,FALSE)</f>
        <v>華佳貿易</v>
      </c>
      <c r="F184" s="13" t="s">
        <v>1624</v>
      </c>
      <c r="G184" s="16" t="str">
        <f>VLOOKUP($F184,產品資料!$A$2:$G$51,5,FALSE)</f>
        <v>11L 1級ECONAVI清淨除濕機</v>
      </c>
      <c r="H184" s="13" t="str">
        <f>VLOOKUP(訂單銷售明細!$F184,產品資料!$A$1:$G$51,2,FALSE)</f>
        <v>清靜除溼</v>
      </c>
      <c r="I184" s="13">
        <v>25</v>
      </c>
      <c r="J184" s="13">
        <f>VLOOKUP($F184,產品資料!$A$2:$G$51,6,FALSE)</f>
        <v>8990</v>
      </c>
      <c r="K184" s="17">
        <f t="shared" si="2"/>
        <v>224750</v>
      </c>
    </row>
    <row r="185" spans="1:11" x14ac:dyDescent="0.35">
      <c r="A185" s="8" t="s">
        <v>201</v>
      </c>
      <c r="B185" s="9">
        <v>43287</v>
      </c>
      <c r="C185" s="10" t="str">
        <f>VLOOKUP(訂單銷售明細!$D185,廠商資料!$A$2:$E$12,5,FALSE)</f>
        <v>賴惠雯</v>
      </c>
      <c r="D185" s="8" t="s">
        <v>41</v>
      </c>
      <c r="E185" s="8" t="str">
        <f>VLOOKUP(D185,廠商資料!$A$2:$E$12,2,FALSE)</f>
        <v>欣榮貿易</v>
      </c>
      <c r="F185" s="8" t="s">
        <v>1630</v>
      </c>
      <c r="G185" s="11" t="str">
        <f>VLOOKUP($F185,產品資料!$A$2:$G$51,5,FALSE)</f>
        <v xml:space="preserve"> 6L 1級LED面板清淨除濕機</v>
      </c>
      <c r="H185" s="8" t="str">
        <f>VLOOKUP(訂單銷售明細!$F185,產品資料!$A$1:$G$51,2,FALSE)</f>
        <v>清靜除溼</v>
      </c>
      <c r="I185" s="8">
        <v>25</v>
      </c>
      <c r="J185" s="8">
        <f>VLOOKUP($F185,產品資料!$A$2:$G$51,6,FALSE)</f>
        <v>5570</v>
      </c>
      <c r="K185" s="12">
        <f t="shared" si="2"/>
        <v>139250</v>
      </c>
    </row>
    <row r="186" spans="1:11" x14ac:dyDescent="0.35">
      <c r="A186" s="13" t="s">
        <v>202</v>
      </c>
      <c r="B186" s="14">
        <v>43287</v>
      </c>
      <c r="C186" s="15" t="str">
        <f>VLOOKUP(訂單銷售明細!$D186,廠商資料!$A$2:$E$12,5,FALSE)</f>
        <v>涂佩芳</v>
      </c>
      <c r="D186" s="13" t="s">
        <v>10</v>
      </c>
      <c r="E186" s="13" t="str">
        <f>VLOOKUP(D186,廠商資料!$A$2:$E$12,2,FALSE)</f>
        <v>永進事業</v>
      </c>
      <c r="F186" s="13" t="s">
        <v>1623</v>
      </c>
      <c r="G186" s="16" t="str">
        <f>VLOOKUP($F186,產品資料!$A$2:$G$51,5,FALSE)</f>
        <v>14吋立扇/電風扇-灰</v>
      </c>
      <c r="H186" s="13" t="str">
        <f>VLOOKUP(訂單銷售明細!$F186,產品資料!$A$1:$G$51,2,FALSE)</f>
        <v>空調家電</v>
      </c>
      <c r="I186" s="13">
        <v>25</v>
      </c>
      <c r="J186" s="13">
        <f>VLOOKUP($F186,產品資料!$A$2:$G$51,6,FALSE)</f>
        <v>980</v>
      </c>
      <c r="K186" s="17">
        <f t="shared" si="2"/>
        <v>24500</v>
      </c>
    </row>
    <row r="187" spans="1:11" x14ac:dyDescent="0.35">
      <c r="A187" s="8" t="s">
        <v>203</v>
      </c>
      <c r="B187" s="9">
        <v>43287</v>
      </c>
      <c r="C187" s="10" t="str">
        <f>VLOOKUP(訂單銷售明細!$D187,廠商資料!$A$2:$E$12,5,FALSE)</f>
        <v>涂佩芳</v>
      </c>
      <c r="D187" s="8" t="s">
        <v>12</v>
      </c>
      <c r="E187" s="8" t="str">
        <f>VLOOKUP(D187,廠商資料!$A$2:$E$12,2,FALSE)</f>
        <v>洪盛貿易</v>
      </c>
      <c r="F187" s="8" t="s">
        <v>1623</v>
      </c>
      <c r="G187" s="11" t="str">
        <f>VLOOKUP($F187,產品資料!$A$2:$G$51,5,FALSE)</f>
        <v>14吋立扇/電風扇-灰</v>
      </c>
      <c r="H187" s="8" t="str">
        <f>VLOOKUP(訂單銷售明細!$F187,產品資料!$A$1:$G$51,2,FALSE)</f>
        <v>空調家電</v>
      </c>
      <c r="I187" s="8">
        <v>25</v>
      </c>
      <c r="J187" s="8">
        <f>VLOOKUP($F187,產品資料!$A$2:$G$51,6,FALSE)</f>
        <v>980</v>
      </c>
      <c r="K187" s="12">
        <f t="shared" si="2"/>
        <v>24500</v>
      </c>
    </row>
    <row r="188" spans="1:11" x14ac:dyDescent="0.35">
      <c r="A188" s="13" t="s">
        <v>204</v>
      </c>
      <c r="B188" s="14">
        <v>43287</v>
      </c>
      <c r="C188" s="15" t="str">
        <f>VLOOKUP(訂單銷售明細!$D188,廠商資料!$A$2:$E$12,5,FALSE)</f>
        <v>陳欣怡</v>
      </c>
      <c r="D188" s="13" t="s">
        <v>8</v>
      </c>
      <c r="E188" s="13" t="str">
        <f>VLOOKUP(D188,廠商資料!$A$2:$E$12,2,FALSE)</f>
        <v>高宏事業</v>
      </c>
      <c r="F188" s="13" t="s">
        <v>1614</v>
      </c>
      <c r="G188" s="16" t="str">
        <f>VLOOKUP($F188,產品資料!$A$2:$G$51,5,FALSE)</f>
        <v>43吋LED液晶顯示器</v>
      </c>
      <c r="H188" s="13" t="str">
        <f>VLOOKUP(訂單銷售明細!$F188,產品資料!$A$1:$G$51,2,FALSE)</f>
        <v>生活家電</v>
      </c>
      <c r="I188" s="13">
        <v>25</v>
      </c>
      <c r="J188" s="13">
        <f>VLOOKUP($F188,產品資料!$A$2:$G$51,6,FALSE)</f>
        <v>10900</v>
      </c>
      <c r="K188" s="17">
        <f t="shared" si="2"/>
        <v>272500</v>
      </c>
    </row>
    <row r="189" spans="1:11" x14ac:dyDescent="0.35">
      <c r="A189" s="8" t="s">
        <v>205</v>
      </c>
      <c r="B189" s="9">
        <v>43287</v>
      </c>
      <c r="C189" s="10" t="str">
        <f>VLOOKUP(訂單銷售明細!$D189,廠商資料!$A$2:$E$12,5,FALSE)</f>
        <v>陳欣怡</v>
      </c>
      <c r="D189" s="8" t="s">
        <v>14</v>
      </c>
      <c r="E189" s="8" t="str">
        <f>VLOOKUP(D189,廠商資料!$A$2:$E$12,2,FALSE)</f>
        <v>捷福事業</v>
      </c>
      <c r="F189" s="8" t="s">
        <v>1624</v>
      </c>
      <c r="G189" s="11" t="str">
        <f>VLOOKUP($F189,產品資料!$A$2:$G$51,5,FALSE)</f>
        <v>11L 1級ECONAVI清淨除濕機</v>
      </c>
      <c r="H189" s="8" t="str">
        <f>VLOOKUP(訂單銷售明細!$F189,產品資料!$A$1:$G$51,2,FALSE)</f>
        <v>清靜除溼</v>
      </c>
      <c r="I189" s="8">
        <v>25</v>
      </c>
      <c r="J189" s="8">
        <f>VLOOKUP($F189,產品資料!$A$2:$G$51,6,FALSE)</f>
        <v>8990</v>
      </c>
      <c r="K189" s="12">
        <f t="shared" si="2"/>
        <v>224750</v>
      </c>
    </row>
    <row r="190" spans="1:11" x14ac:dyDescent="0.35">
      <c r="A190" s="13" t="s">
        <v>206</v>
      </c>
      <c r="B190" s="14">
        <v>43287</v>
      </c>
      <c r="C190" s="15" t="str">
        <f>VLOOKUP(訂單銷售明細!$D190,廠商資料!$A$2:$E$12,5,FALSE)</f>
        <v>陳欣怡</v>
      </c>
      <c r="D190" s="13" t="s">
        <v>18</v>
      </c>
      <c r="E190" s="13" t="str">
        <f>VLOOKUP(D190,廠商資料!$A$2:$E$12,2,FALSE)</f>
        <v>興泰貿易</v>
      </c>
      <c r="F190" s="13" t="s">
        <v>1624</v>
      </c>
      <c r="G190" s="16" t="str">
        <f>VLOOKUP($F190,產品資料!$A$2:$G$51,5,FALSE)</f>
        <v>11L 1級ECONAVI清淨除濕機</v>
      </c>
      <c r="H190" s="13" t="str">
        <f>VLOOKUP(訂單銷售明細!$F190,產品資料!$A$1:$G$51,2,FALSE)</f>
        <v>清靜除溼</v>
      </c>
      <c r="I190" s="13">
        <v>25</v>
      </c>
      <c r="J190" s="13">
        <f>VLOOKUP($F190,產品資料!$A$2:$G$51,6,FALSE)</f>
        <v>8990</v>
      </c>
      <c r="K190" s="17">
        <f t="shared" si="2"/>
        <v>224750</v>
      </c>
    </row>
    <row r="191" spans="1:11" x14ac:dyDescent="0.35">
      <c r="A191" s="8" t="s">
        <v>207</v>
      </c>
      <c r="B191" s="9">
        <v>43296</v>
      </c>
      <c r="C191" s="10" t="str">
        <f>VLOOKUP(訂單銷售明細!$D191,廠商資料!$A$2:$E$12,5,FALSE)</f>
        <v>蔡俊宏</v>
      </c>
      <c r="D191" s="8" t="s">
        <v>47</v>
      </c>
      <c r="E191" s="8" t="str">
        <f>VLOOKUP(D191,廠商資料!$A$2:$E$12,2,FALSE)</f>
        <v>信通事業</v>
      </c>
      <c r="F191" s="8" t="s">
        <v>1607</v>
      </c>
      <c r="G191" s="11" t="str">
        <f>VLOOKUP($F191,產品資料!$A$2:$G$51,5,FALSE)</f>
        <v>40吋LED液晶顯示器</v>
      </c>
      <c r="H191" s="8" t="str">
        <f>VLOOKUP(訂單銷售明細!$F191,產品資料!$A$1:$G$51,2,FALSE)</f>
        <v>生活家電</v>
      </c>
      <c r="I191" s="8">
        <v>25</v>
      </c>
      <c r="J191" s="8">
        <f>VLOOKUP($F191,產品資料!$A$2:$G$51,6,FALSE)</f>
        <v>7490</v>
      </c>
      <c r="K191" s="12">
        <f t="shared" si="2"/>
        <v>187250</v>
      </c>
    </row>
    <row r="192" spans="1:11" x14ac:dyDescent="0.35">
      <c r="A192" s="13" t="s">
        <v>208</v>
      </c>
      <c r="B192" s="14">
        <v>43296</v>
      </c>
      <c r="C192" s="15" t="str">
        <f>VLOOKUP(訂單銷售明細!$D192,廠商資料!$A$2:$E$12,5,FALSE)</f>
        <v>賴惠雯</v>
      </c>
      <c r="D192" s="13" t="s">
        <v>49</v>
      </c>
      <c r="E192" s="13" t="str">
        <f>VLOOKUP(D192,廠商資料!$A$2:$E$12,2,FALSE)</f>
        <v>大亨事業</v>
      </c>
      <c r="F192" s="13" t="s">
        <v>1611</v>
      </c>
      <c r="G192" s="16" t="str">
        <f>VLOOKUP($F192,產品資料!$A$2:$G$51,5,FALSE)</f>
        <v>美白電動牙刷-美白刷頭+多動向交叉刷頭</v>
      </c>
      <c r="H192" s="13" t="str">
        <f>VLOOKUP(訂單銷售明細!$F192,產品資料!$A$1:$G$51,2,FALSE)</f>
        <v>美容家電</v>
      </c>
      <c r="I192" s="13">
        <v>25</v>
      </c>
      <c r="J192" s="13">
        <f>VLOOKUP($F192,產品資料!$A$2:$G$51,6,FALSE)</f>
        <v>1200</v>
      </c>
      <c r="K192" s="17">
        <f t="shared" si="2"/>
        <v>30000</v>
      </c>
    </row>
    <row r="193" spans="1:11" x14ac:dyDescent="0.35">
      <c r="A193" s="8" t="s">
        <v>209</v>
      </c>
      <c r="B193" s="9">
        <v>43296</v>
      </c>
      <c r="C193" s="10" t="str">
        <f>VLOOKUP(訂單銷售明細!$D193,廠商資料!$A$2:$E$12,5,FALSE)</f>
        <v>陳欣怡</v>
      </c>
      <c r="D193" s="8" t="s">
        <v>14</v>
      </c>
      <c r="E193" s="8" t="str">
        <f>VLOOKUP(D193,廠商資料!$A$2:$E$12,2,FALSE)</f>
        <v>捷福事業</v>
      </c>
      <c r="F193" s="8" t="s">
        <v>1607</v>
      </c>
      <c r="G193" s="11" t="str">
        <f>VLOOKUP($F193,產品資料!$A$2:$G$51,5,FALSE)</f>
        <v>40吋LED液晶顯示器</v>
      </c>
      <c r="H193" s="8" t="str">
        <f>VLOOKUP(訂單銷售明細!$F193,產品資料!$A$1:$G$51,2,FALSE)</f>
        <v>生活家電</v>
      </c>
      <c r="I193" s="8">
        <v>25</v>
      </c>
      <c r="J193" s="8">
        <f>VLOOKUP($F193,產品資料!$A$2:$G$51,6,FALSE)</f>
        <v>7490</v>
      </c>
      <c r="K193" s="12">
        <f t="shared" si="2"/>
        <v>187250</v>
      </c>
    </row>
    <row r="194" spans="1:11" x14ac:dyDescent="0.35">
      <c r="A194" s="13" t="s">
        <v>210</v>
      </c>
      <c r="B194" s="14">
        <v>43296</v>
      </c>
      <c r="C194" s="15" t="str">
        <f>VLOOKUP(訂單銷售明細!$D194,廠商資料!$A$2:$E$12,5,FALSE)</f>
        <v>陳欣怡</v>
      </c>
      <c r="D194" s="13" t="s">
        <v>18</v>
      </c>
      <c r="E194" s="13" t="str">
        <f>VLOOKUP(D194,廠商資料!$A$2:$E$12,2,FALSE)</f>
        <v>興泰貿易</v>
      </c>
      <c r="F194" s="13" t="s">
        <v>1607</v>
      </c>
      <c r="G194" s="16" t="str">
        <f>VLOOKUP($F194,產品資料!$A$2:$G$51,5,FALSE)</f>
        <v>40吋LED液晶顯示器</v>
      </c>
      <c r="H194" s="13" t="str">
        <f>VLOOKUP(訂單銷售明細!$F194,產品資料!$A$1:$G$51,2,FALSE)</f>
        <v>生活家電</v>
      </c>
      <c r="I194" s="13">
        <v>25</v>
      </c>
      <c r="J194" s="13">
        <f>VLOOKUP($F194,產品資料!$A$2:$G$51,6,FALSE)</f>
        <v>7490</v>
      </c>
      <c r="K194" s="17">
        <f t="shared" si="2"/>
        <v>187250</v>
      </c>
    </row>
    <row r="195" spans="1:11" x14ac:dyDescent="0.35">
      <c r="A195" s="8" t="s">
        <v>211</v>
      </c>
      <c r="B195" s="9">
        <v>43296</v>
      </c>
      <c r="C195" s="10" t="str">
        <f>VLOOKUP(訂單銷售明細!$D195,廠商資料!$A$2:$E$12,5,FALSE)</f>
        <v>王家銘</v>
      </c>
      <c r="D195" s="8" t="s">
        <v>21</v>
      </c>
      <c r="E195" s="8" t="str">
        <f>VLOOKUP(D195,廠商資料!$A$2:$E$12,2,FALSE)</f>
        <v>裕發事業</v>
      </c>
      <c r="F195" s="8" t="s">
        <v>1611</v>
      </c>
      <c r="G195" s="11" t="str">
        <f>VLOOKUP($F195,產品資料!$A$2:$G$51,5,FALSE)</f>
        <v>美白電動牙刷-美白刷頭+多動向交叉刷頭</v>
      </c>
      <c r="H195" s="8" t="str">
        <f>VLOOKUP(訂單銷售明細!$F195,產品資料!$A$1:$G$51,2,FALSE)</f>
        <v>美容家電</v>
      </c>
      <c r="I195" s="8">
        <v>25</v>
      </c>
      <c r="J195" s="8">
        <f>VLOOKUP($F195,產品資料!$A$2:$G$51,6,FALSE)</f>
        <v>1200</v>
      </c>
      <c r="K195" s="12">
        <f t="shared" ref="K195:K258" si="3">I195*J195</f>
        <v>30000</v>
      </c>
    </row>
    <row r="196" spans="1:11" x14ac:dyDescent="0.35">
      <c r="A196" s="13" t="s">
        <v>212</v>
      </c>
      <c r="B196" s="14">
        <v>43296</v>
      </c>
      <c r="C196" s="15" t="str">
        <f>VLOOKUP(訂單銷售明細!$D196,廠商資料!$A$2:$E$12,5,FALSE)</f>
        <v>郭立新</v>
      </c>
      <c r="D196" s="13" t="s">
        <v>26</v>
      </c>
      <c r="E196" s="13" t="str">
        <f>VLOOKUP(D196,廠商資料!$A$2:$E$12,2,FALSE)</f>
        <v>華佳貿易</v>
      </c>
      <c r="F196" s="13" t="s">
        <v>1623</v>
      </c>
      <c r="G196" s="16" t="str">
        <f>VLOOKUP($F196,產品資料!$A$2:$G$51,5,FALSE)</f>
        <v>14吋立扇/電風扇-灰</v>
      </c>
      <c r="H196" s="13" t="str">
        <f>VLOOKUP(訂單銷售明細!$F196,產品資料!$A$1:$G$51,2,FALSE)</f>
        <v>空調家電</v>
      </c>
      <c r="I196" s="13">
        <v>45</v>
      </c>
      <c r="J196" s="13">
        <f>VLOOKUP($F196,產品資料!$A$2:$G$51,6,FALSE)</f>
        <v>980</v>
      </c>
      <c r="K196" s="17">
        <f t="shared" si="3"/>
        <v>44100</v>
      </c>
    </row>
    <row r="197" spans="1:11" x14ac:dyDescent="0.35">
      <c r="A197" s="8" t="s">
        <v>213</v>
      </c>
      <c r="B197" s="9">
        <v>43296</v>
      </c>
      <c r="C197" s="10" t="str">
        <f>VLOOKUP(訂單銷售明細!$D197,廠商資料!$A$2:$E$12,5,FALSE)</f>
        <v>賴惠雯</v>
      </c>
      <c r="D197" s="8" t="s">
        <v>41</v>
      </c>
      <c r="E197" s="8" t="str">
        <f>VLOOKUP(D197,廠商資料!$A$2:$E$12,2,FALSE)</f>
        <v>欣榮貿易</v>
      </c>
      <c r="F197" s="8" t="s">
        <v>1601</v>
      </c>
      <c r="G197" s="11" t="str">
        <f>VLOOKUP($F197,產品資料!$A$2:$G$51,5,FALSE)</f>
        <v>14吋立扇/電風扇-白</v>
      </c>
      <c r="H197" s="8" t="str">
        <f>VLOOKUP(訂單銷售明細!$F197,產品資料!$A$1:$G$51,2,FALSE)</f>
        <v>空調家電</v>
      </c>
      <c r="I197" s="8">
        <v>45</v>
      </c>
      <c r="J197" s="8">
        <f>VLOOKUP($F197,產品資料!$A$2:$G$51,6,FALSE)</f>
        <v>980</v>
      </c>
      <c r="K197" s="12">
        <f t="shared" si="3"/>
        <v>44100</v>
      </c>
    </row>
    <row r="198" spans="1:11" x14ac:dyDescent="0.35">
      <c r="A198" s="13" t="s">
        <v>214</v>
      </c>
      <c r="B198" s="14">
        <v>43296</v>
      </c>
      <c r="C198" s="15" t="str">
        <f>VLOOKUP(訂單銷售明細!$D198,廠商資料!$A$2:$E$12,5,FALSE)</f>
        <v>陳欣怡</v>
      </c>
      <c r="D198" s="13" t="s">
        <v>8</v>
      </c>
      <c r="E198" s="13" t="str">
        <f>VLOOKUP(D198,廠商資料!$A$2:$E$12,2,FALSE)</f>
        <v>高宏事業</v>
      </c>
      <c r="F198" s="13" t="s">
        <v>1604</v>
      </c>
      <c r="G198" s="16" t="str">
        <f>VLOOKUP($F198,產品資料!$A$2:$G$51,5,FALSE)</f>
        <v>渦輪氣旋健康氣炸鍋</v>
      </c>
      <c r="H198" s="13" t="str">
        <f>VLOOKUP(訂單銷售明細!$F198,產品資料!$A$1:$G$51,2,FALSE)</f>
        <v>廚房家電</v>
      </c>
      <c r="I198" s="13">
        <v>65</v>
      </c>
      <c r="J198" s="13">
        <f>VLOOKUP($F198,產品資料!$A$2:$G$51,6,FALSE)</f>
        <v>8990</v>
      </c>
      <c r="K198" s="17">
        <f t="shared" si="3"/>
        <v>584350</v>
      </c>
    </row>
    <row r="199" spans="1:11" x14ac:dyDescent="0.35">
      <c r="A199" s="8" t="s">
        <v>215</v>
      </c>
      <c r="B199" s="9">
        <v>43296</v>
      </c>
      <c r="C199" s="10" t="str">
        <f>VLOOKUP(訂單銷售明細!$D199,廠商資料!$A$2:$E$12,5,FALSE)</f>
        <v>陳欣怡</v>
      </c>
      <c r="D199" s="8" t="s">
        <v>14</v>
      </c>
      <c r="E199" s="8" t="str">
        <f>VLOOKUP(D199,廠商資料!$A$2:$E$12,2,FALSE)</f>
        <v>捷福事業</v>
      </c>
      <c r="F199" s="8" t="s">
        <v>1604</v>
      </c>
      <c r="G199" s="11" t="str">
        <f>VLOOKUP($F199,產品資料!$A$2:$G$51,5,FALSE)</f>
        <v>渦輪氣旋健康氣炸鍋</v>
      </c>
      <c r="H199" s="8" t="str">
        <f>VLOOKUP(訂單銷售明細!$F199,產品資料!$A$1:$G$51,2,FALSE)</f>
        <v>廚房家電</v>
      </c>
      <c r="I199" s="8">
        <v>65</v>
      </c>
      <c r="J199" s="8">
        <f>VLOOKUP($F199,產品資料!$A$2:$G$51,6,FALSE)</f>
        <v>8990</v>
      </c>
      <c r="K199" s="12">
        <f t="shared" si="3"/>
        <v>584350</v>
      </c>
    </row>
    <row r="200" spans="1:11" x14ac:dyDescent="0.35">
      <c r="A200" s="13" t="s">
        <v>216</v>
      </c>
      <c r="B200" s="14">
        <v>43296</v>
      </c>
      <c r="C200" s="15" t="str">
        <f>VLOOKUP(訂單銷售明細!$D200,廠商資料!$A$2:$E$12,5,FALSE)</f>
        <v>陳欣怡</v>
      </c>
      <c r="D200" s="13" t="s">
        <v>18</v>
      </c>
      <c r="E200" s="13" t="str">
        <f>VLOOKUP(D200,廠商資料!$A$2:$E$12,2,FALSE)</f>
        <v>興泰貿易</v>
      </c>
      <c r="F200" s="13" t="s">
        <v>1604</v>
      </c>
      <c r="G200" s="16" t="str">
        <f>VLOOKUP($F200,產品資料!$A$2:$G$51,5,FALSE)</f>
        <v>渦輪氣旋健康氣炸鍋</v>
      </c>
      <c r="H200" s="13" t="str">
        <f>VLOOKUP(訂單銷售明細!$F200,產品資料!$A$1:$G$51,2,FALSE)</f>
        <v>廚房家電</v>
      </c>
      <c r="I200" s="13">
        <v>65</v>
      </c>
      <c r="J200" s="13">
        <f>VLOOKUP($F200,產品資料!$A$2:$G$51,6,FALSE)</f>
        <v>8990</v>
      </c>
      <c r="K200" s="17">
        <f t="shared" si="3"/>
        <v>584350</v>
      </c>
    </row>
    <row r="201" spans="1:11" x14ac:dyDescent="0.35">
      <c r="A201" s="8" t="s">
        <v>217</v>
      </c>
      <c r="B201" s="9">
        <v>43296</v>
      </c>
      <c r="C201" s="10" t="str">
        <f>VLOOKUP(訂單銷售明細!$D201,廠商資料!$A$2:$E$12,5,FALSE)</f>
        <v>蔡俊宏</v>
      </c>
      <c r="D201" s="8" t="s">
        <v>47</v>
      </c>
      <c r="E201" s="8" t="str">
        <f>VLOOKUP(D201,廠商資料!$A$2:$E$12,2,FALSE)</f>
        <v>信通事業</v>
      </c>
      <c r="F201" s="8" t="s">
        <v>1607</v>
      </c>
      <c r="G201" s="11" t="str">
        <f>VLOOKUP($F201,產品資料!$A$2:$G$51,5,FALSE)</f>
        <v>40吋LED液晶顯示器</v>
      </c>
      <c r="H201" s="8" t="str">
        <f>VLOOKUP(訂單銷售明細!$F201,產品資料!$A$1:$G$51,2,FALSE)</f>
        <v>生活家電</v>
      </c>
      <c r="I201" s="8">
        <v>45</v>
      </c>
      <c r="J201" s="8">
        <f>VLOOKUP($F201,產品資料!$A$2:$G$51,6,FALSE)</f>
        <v>7490</v>
      </c>
      <c r="K201" s="12">
        <f t="shared" si="3"/>
        <v>337050</v>
      </c>
    </row>
    <row r="202" spans="1:11" x14ac:dyDescent="0.35">
      <c r="A202" s="13" t="s">
        <v>218</v>
      </c>
      <c r="B202" s="14">
        <v>43296</v>
      </c>
      <c r="C202" s="15" t="str">
        <f>VLOOKUP(訂單銷售明細!$D202,廠商資料!$A$2:$E$12,5,FALSE)</f>
        <v>賴惠雯</v>
      </c>
      <c r="D202" s="13" t="s">
        <v>49</v>
      </c>
      <c r="E202" s="13" t="str">
        <f>VLOOKUP(D202,廠商資料!$A$2:$E$12,2,FALSE)</f>
        <v>大亨事業</v>
      </c>
      <c r="F202" s="13" t="s">
        <v>1637</v>
      </c>
      <c r="G202" s="16" t="str">
        <f>VLOOKUP($F202,產品資料!$A$2:$G$51,5,FALSE)</f>
        <v>數位式無線電話-經典白</v>
      </c>
      <c r="H202" s="13" t="str">
        <f>VLOOKUP(訂單銷售明細!$F202,產品資料!$A$1:$G$51,2,FALSE)</f>
        <v>生活家電</v>
      </c>
      <c r="I202" s="13">
        <v>45</v>
      </c>
      <c r="J202" s="13">
        <f>VLOOKUP($F202,產品資料!$A$2:$G$51,6,FALSE)</f>
        <v>990</v>
      </c>
      <c r="K202" s="17">
        <f t="shared" si="3"/>
        <v>44550</v>
      </c>
    </row>
    <row r="203" spans="1:11" x14ac:dyDescent="0.35">
      <c r="A203" s="8" t="s">
        <v>219</v>
      </c>
      <c r="B203" s="9">
        <v>43296</v>
      </c>
      <c r="C203" s="10" t="str">
        <f>VLOOKUP(訂單銷售明細!$D203,廠商資料!$A$2:$E$12,5,FALSE)</f>
        <v>王家銘</v>
      </c>
      <c r="D203" s="8" t="s">
        <v>21</v>
      </c>
      <c r="E203" s="8" t="str">
        <f>VLOOKUP(D203,廠商資料!$A$2:$E$12,2,FALSE)</f>
        <v>裕發事業</v>
      </c>
      <c r="F203" s="8" t="s">
        <v>1604</v>
      </c>
      <c r="G203" s="11" t="str">
        <f>VLOOKUP($F203,產品資料!$A$2:$G$51,5,FALSE)</f>
        <v>渦輪氣旋健康氣炸鍋</v>
      </c>
      <c r="H203" s="8" t="str">
        <f>VLOOKUP(訂單銷售明細!$F203,產品資料!$A$1:$G$51,2,FALSE)</f>
        <v>廚房家電</v>
      </c>
      <c r="I203" s="8">
        <v>65</v>
      </c>
      <c r="J203" s="8">
        <f>VLOOKUP($F203,產品資料!$A$2:$G$51,6,FALSE)</f>
        <v>8990</v>
      </c>
      <c r="K203" s="12">
        <f t="shared" si="3"/>
        <v>584350</v>
      </c>
    </row>
    <row r="204" spans="1:11" x14ac:dyDescent="0.35">
      <c r="A204" s="13" t="s">
        <v>220</v>
      </c>
      <c r="B204" s="14">
        <v>43296</v>
      </c>
      <c r="C204" s="15" t="str">
        <f>VLOOKUP(訂單銷售明細!$D204,廠商資料!$A$2:$E$12,5,FALSE)</f>
        <v>王家銘</v>
      </c>
      <c r="D204" s="13" t="s">
        <v>24</v>
      </c>
      <c r="E204" s="13" t="str">
        <f>VLOOKUP(D204,廠商資料!$A$2:$E$12,2,FALSE)</f>
        <v>萬成事業</v>
      </c>
      <c r="F204" s="13" t="s">
        <v>1609</v>
      </c>
      <c r="G204" s="16" t="str">
        <f>VLOOKUP($F204,產品資料!$A$2:$G$51,5,FALSE)</f>
        <v>手持按摩器</v>
      </c>
      <c r="H204" s="13" t="str">
        <f>VLOOKUP(訂單銷售明細!$F204,產品資料!$A$1:$G$51,2,FALSE)</f>
        <v>按摩家電</v>
      </c>
      <c r="I204" s="13">
        <v>25</v>
      </c>
      <c r="J204" s="13">
        <f>VLOOKUP($F204,產品資料!$A$2:$G$51,6,FALSE)</f>
        <v>2980</v>
      </c>
      <c r="K204" s="17">
        <f t="shared" si="3"/>
        <v>74500</v>
      </c>
    </row>
    <row r="205" spans="1:11" x14ac:dyDescent="0.35">
      <c r="A205" s="8" t="s">
        <v>221</v>
      </c>
      <c r="B205" s="9">
        <v>43296</v>
      </c>
      <c r="C205" s="10" t="str">
        <f>VLOOKUP(訂單銷售明細!$D205,廠商資料!$A$2:$E$12,5,FALSE)</f>
        <v>郭立新</v>
      </c>
      <c r="D205" s="8" t="s">
        <v>26</v>
      </c>
      <c r="E205" s="8" t="str">
        <f>VLOOKUP(D205,廠商資料!$A$2:$E$12,2,FALSE)</f>
        <v>華佳貿易</v>
      </c>
      <c r="F205" s="8" t="s">
        <v>1609</v>
      </c>
      <c r="G205" s="11" t="str">
        <f>VLOOKUP($F205,產品資料!$A$2:$G$51,5,FALSE)</f>
        <v>手持按摩器</v>
      </c>
      <c r="H205" s="8" t="str">
        <f>VLOOKUP(訂單銷售明細!$F205,產品資料!$A$1:$G$51,2,FALSE)</f>
        <v>按摩家電</v>
      </c>
      <c r="I205" s="8">
        <v>25</v>
      </c>
      <c r="J205" s="8">
        <f>VLOOKUP($F205,產品資料!$A$2:$G$51,6,FALSE)</f>
        <v>2980</v>
      </c>
      <c r="K205" s="12">
        <f t="shared" si="3"/>
        <v>74500</v>
      </c>
    </row>
    <row r="206" spans="1:11" x14ac:dyDescent="0.35">
      <c r="A206" s="13" t="s">
        <v>222</v>
      </c>
      <c r="B206" s="14">
        <v>43296</v>
      </c>
      <c r="C206" s="15" t="str">
        <f>VLOOKUP(訂單銷售明細!$D206,廠商資料!$A$2:$E$12,5,FALSE)</f>
        <v>王家銘</v>
      </c>
      <c r="D206" s="13" t="s">
        <v>24</v>
      </c>
      <c r="E206" s="13" t="str">
        <f>VLOOKUP(D206,廠商資料!$A$2:$E$12,2,FALSE)</f>
        <v>萬成事業</v>
      </c>
      <c r="F206" s="13" t="s">
        <v>1623</v>
      </c>
      <c r="G206" s="16" t="str">
        <f>VLOOKUP($F206,產品資料!$A$2:$G$51,5,FALSE)</f>
        <v>14吋立扇/電風扇-灰</v>
      </c>
      <c r="H206" s="13" t="str">
        <f>VLOOKUP(訂單銷售明細!$F206,產品資料!$A$1:$G$51,2,FALSE)</f>
        <v>空調家電</v>
      </c>
      <c r="I206" s="13">
        <v>35</v>
      </c>
      <c r="J206" s="13">
        <f>VLOOKUP($F206,產品資料!$A$2:$G$51,6,FALSE)</f>
        <v>980</v>
      </c>
      <c r="K206" s="17">
        <f t="shared" si="3"/>
        <v>34300</v>
      </c>
    </row>
    <row r="207" spans="1:11" x14ac:dyDescent="0.35">
      <c r="A207" s="8" t="s">
        <v>223</v>
      </c>
      <c r="B207" s="9">
        <v>43296</v>
      </c>
      <c r="C207" s="10" t="str">
        <f>VLOOKUP(訂單銷售明細!$D207,廠商資料!$A$2:$E$12,5,FALSE)</f>
        <v>郭立新</v>
      </c>
      <c r="D207" s="8" t="s">
        <v>26</v>
      </c>
      <c r="E207" s="8" t="str">
        <f>VLOOKUP(D207,廠商資料!$A$2:$E$12,2,FALSE)</f>
        <v>華佳貿易</v>
      </c>
      <c r="F207" s="8" t="s">
        <v>1623</v>
      </c>
      <c r="G207" s="11" t="str">
        <f>VLOOKUP($F207,產品資料!$A$2:$G$51,5,FALSE)</f>
        <v>14吋立扇/電風扇-灰</v>
      </c>
      <c r="H207" s="8" t="str">
        <f>VLOOKUP(訂單銷售明細!$F207,產品資料!$A$1:$G$51,2,FALSE)</f>
        <v>空調家電</v>
      </c>
      <c r="I207" s="8">
        <v>35</v>
      </c>
      <c r="J207" s="8">
        <f>VLOOKUP($F207,產品資料!$A$2:$G$51,6,FALSE)</f>
        <v>980</v>
      </c>
      <c r="K207" s="12">
        <f t="shared" si="3"/>
        <v>34300</v>
      </c>
    </row>
    <row r="208" spans="1:11" x14ac:dyDescent="0.35">
      <c r="A208" s="13" t="s">
        <v>224</v>
      </c>
      <c r="B208" s="14">
        <v>43296</v>
      </c>
      <c r="C208" s="15" t="str">
        <f>VLOOKUP(訂單銷售明細!$D208,廠商資料!$A$2:$E$12,5,FALSE)</f>
        <v>王家銘</v>
      </c>
      <c r="D208" s="13" t="s">
        <v>24</v>
      </c>
      <c r="E208" s="13" t="str">
        <f>VLOOKUP(D208,廠商資料!$A$2:$E$12,2,FALSE)</f>
        <v>萬成事業</v>
      </c>
      <c r="F208" s="13" t="s">
        <v>1627</v>
      </c>
      <c r="G208" s="16" t="str">
        <f>VLOOKUP($F208,產品資料!$A$2:$G$51,5,FALSE)</f>
        <v>暖手寶-粉+白</v>
      </c>
      <c r="H208" s="13" t="str">
        <f>VLOOKUP(訂單銷售明細!$F208,產品資料!$A$1:$G$51,2,FALSE)</f>
        <v>空調家電</v>
      </c>
      <c r="I208" s="13">
        <v>65</v>
      </c>
      <c r="J208" s="13">
        <f>VLOOKUP($F208,產品資料!$A$2:$G$51,6,FALSE)</f>
        <v>1330</v>
      </c>
      <c r="K208" s="17">
        <f t="shared" si="3"/>
        <v>86450</v>
      </c>
    </row>
    <row r="209" spans="1:11" x14ac:dyDescent="0.35">
      <c r="A209" s="8" t="s">
        <v>225</v>
      </c>
      <c r="B209" s="9">
        <v>43296</v>
      </c>
      <c r="C209" s="10" t="str">
        <f>VLOOKUP(訂單銷售明細!$D209,廠商資料!$A$2:$E$12,5,FALSE)</f>
        <v>郭立新</v>
      </c>
      <c r="D209" s="8" t="s">
        <v>26</v>
      </c>
      <c r="E209" s="8" t="str">
        <f>VLOOKUP(D209,廠商資料!$A$2:$E$12,2,FALSE)</f>
        <v>華佳貿易</v>
      </c>
      <c r="F209" s="8" t="s">
        <v>1627</v>
      </c>
      <c r="G209" s="11" t="str">
        <f>VLOOKUP($F209,產品資料!$A$2:$G$51,5,FALSE)</f>
        <v>暖手寶-粉+白</v>
      </c>
      <c r="H209" s="8" t="str">
        <f>VLOOKUP(訂單銷售明細!$F209,產品資料!$A$1:$G$51,2,FALSE)</f>
        <v>空調家電</v>
      </c>
      <c r="I209" s="8">
        <v>65</v>
      </c>
      <c r="J209" s="8">
        <f>VLOOKUP($F209,產品資料!$A$2:$G$51,6,FALSE)</f>
        <v>1330</v>
      </c>
      <c r="K209" s="12">
        <f t="shared" si="3"/>
        <v>86450</v>
      </c>
    </row>
    <row r="210" spans="1:11" x14ac:dyDescent="0.35">
      <c r="A210" s="13" t="s">
        <v>226</v>
      </c>
      <c r="B210" s="14">
        <v>43296</v>
      </c>
      <c r="C210" s="15" t="str">
        <f>VLOOKUP(訂單銷售明細!$D210,廠商資料!$A$2:$E$12,5,FALSE)</f>
        <v>賴惠雯</v>
      </c>
      <c r="D210" s="13" t="s">
        <v>41</v>
      </c>
      <c r="E210" s="13" t="str">
        <f>VLOOKUP(D210,廠商資料!$A$2:$E$12,2,FALSE)</f>
        <v>欣榮貿易</v>
      </c>
      <c r="F210" s="13" t="s">
        <v>1602</v>
      </c>
      <c r="G210" s="16" t="str">
        <f>VLOOKUP($F210,產品資料!$A$2:$G$51,5,FALSE)</f>
        <v>日本原裝變頻六門冰箱</v>
      </c>
      <c r="H210" s="13" t="str">
        <f>VLOOKUP(訂單銷售明細!$F210,產品資料!$A$1:$G$51,2,FALSE)</f>
        <v>廚房家電</v>
      </c>
      <c r="I210" s="13">
        <v>25</v>
      </c>
      <c r="J210" s="13">
        <f>VLOOKUP($F210,產品資料!$A$2:$G$51,6,FALSE)</f>
        <v>69210</v>
      </c>
      <c r="K210" s="17">
        <f t="shared" si="3"/>
        <v>1730250</v>
      </c>
    </row>
    <row r="211" spans="1:11" x14ac:dyDescent="0.35">
      <c r="A211" s="8" t="s">
        <v>227</v>
      </c>
      <c r="B211" s="9">
        <v>43296</v>
      </c>
      <c r="C211" s="10" t="str">
        <f>VLOOKUP(訂單銷售明細!$D211,廠商資料!$A$2:$E$12,5,FALSE)</f>
        <v>蔡俊宏</v>
      </c>
      <c r="D211" s="8" t="s">
        <v>47</v>
      </c>
      <c r="E211" s="8" t="str">
        <f>VLOOKUP(D211,廠商資料!$A$2:$E$12,2,FALSE)</f>
        <v>信通事業</v>
      </c>
      <c r="F211" s="8" t="s">
        <v>1607</v>
      </c>
      <c r="G211" s="11" t="str">
        <f>VLOOKUP($F211,產品資料!$A$2:$G$51,5,FALSE)</f>
        <v>40吋LED液晶顯示器</v>
      </c>
      <c r="H211" s="8" t="str">
        <f>VLOOKUP(訂單銷售明細!$F211,產品資料!$A$1:$G$51,2,FALSE)</f>
        <v>生活家電</v>
      </c>
      <c r="I211" s="8">
        <v>25</v>
      </c>
      <c r="J211" s="8">
        <f>VLOOKUP($F211,產品資料!$A$2:$G$51,6,FALSE)</f>
        <v>7490</v>
      </c>
      <c r="K211" s="12">
        <f t="shared" si="3"/>
        <v>187250</v>
      </c>
    </row>
    <row r="212" spans="1:11" x14ac:dyDescent="0.35">
      <c r="A212" s="13" t="s">
        <v>228</v>
      </c>
      <c r="B212" s="14">
        <v>43296</v>
      </c>
      <c r="C212" s="15" t="str">
        <f>VLOOKUP(訂單銷售明細!$D212,廠商資料!$A$2:$E$12,5,FALSE)</f>
        <v>賴惠雯</v>
      </c>
      <c r="D212" s="13" t="s">
        <v>49</v>
      </c>
      <c r="E212" s="13" t="str">
        <f>VLOOKUP(D212,廠商資料!$A$2:$E$12,2,FALSE)</f>
        <v>大亨事業</v>
      </c>
      <c r="F212" s="13" t="s">
        <v>1607</v>
      </c>
      <c r="G212" s="16" t="str">
        <f>VLOOKUP($F212,產品資料!$A$2:$G$51,5,FALSE)</f>
        <v>40吋LED液晶顯示器</v>
      </c>
      <c r="H212" s="13" t="str">
        <f>VLOOKUP(訂單銷售明細!$F212,產品資料!$A$1:$G$51,2,FALSE)</f>
        <v>生活家電</v>
      </c>
      <c r="I212" s="13">
        <v>25</v>
      </c>
      <c r="J212" s="13">
        <f>VLOOKUP($F212,產品資料!$A$2:$G$51,6,FALSE)</f>
        <v>7490</v>
      </c>
      <c r="K212" s="17">
        <f t="shared" si="3"/>
        <v>187250</v>
      </c>
    </row>
    <row r="213" spans="1:11" x14ac:dyDescent="0.35">
      <c r="A213" s="8" t="s">
        <v>229</v>
      </c>
      <c r="B213" s="9">
        <v>43296</v>
      </c>
      <c r="C213" s="10" t="str">
        <f>VLOOKUP(訂單銷售明細!$D213,廠商資料!$A$2:$E$12,5,FALSE)</f>
        <v>涂佩芳</v>
      </c>
      <c r="D213" s="8" t="s">
        <v>10</v>
      </c>
      <c r="E213" s="8" t="str">
        <f>VLOOKUP(D213,廠商資料!$A$2:$E$12,2,FALSE)</f>
        <v>永進事業</v>
      </c>
      <c r="F213" s="8" t="s">
        <v>1607</v>
      </c>
      <c r="G213" s="11" t="str">
        <f>VLOOKUP($F213,產品資料!$A$2:$G$51,5,FALSE)</f>
        <v>40吋LED液晶顯示器</v>
      </c>
      <c r="H213" s="8" t="str">
        <f>VLOOKUP(訂單銷售明細!$F213,產品資料!$A$1:$G$51,2,FALSE)</f>
        <v>生活家電</v>
      </c>
      <c r="I213" s="8">
        <v>25</v>
      </c>
      <c r="J213" s="8">
        <f>VLOOKUP($F213,產品資料!$A$2:$G$51,6,FALSE)</f>
        <v>7490</v>
      </c>
      <c r="K213" s="12">
        <f t="shared" si="3"/>
        <v>187250</v>
      </c>
    </row>
    <row r="214" spans="1:11" x14ac:dyDescent="0.35">
      <c r="A214" s="13" t="s">
        <v>230</v>
      </c>
      <c r="B214" s="14">
        <v>43296</v>
      </c>
      <c r="C214" s="15" t="str">
        <f>VLOOKUP(訂單銷售明細!$D214,廠商資料!$A$2:$E$12,5,FALSE)</f>
        <v>涂佩芳</v>
      </c>
      <c r="D214" s="13" t="s">
        <v>12</v>
      </c>
      <c r="E214" s="13" t="str">
        <f>VLOOKUP(D214,廠商資料!$A$2:$E$12,2,FALSE)</f>
        <v>洪盛貿易</v>
      </c>
      <c r="F214" s="13" t="s">
        <v>1611</v>
      </c>
      <c r="G214" s="16" t="str">
        <f>VLOOKUP($F214,產品資料!$A$2:$G$51,5,FALSE)</f>
        <v>美白電動牙刷-美白刷頭+多動向交叉刷頭</v>
      </c>
      <c r="H214" s="13" t="str">
        <f>VLOOKUP(訂單銷售明細!$F214,產品資料!$A$1:$G$51,2,FALSE)</f>
        <v>美容家電</v>
      </c>
      <c r="I214" s="13">
        <v>25</v>
      </c>
      <c r="J214" s="13">
        <f>VLOOKUP($F214,產品資料!$A$2:$G$51,6,FALSE)</f>
        <v>1200</v>
      </c>
      <c r="K214" s="17">
        <f t="shared" si="3"/>
        <v>30000</v>
      </c>
    </row>
    <row r="215" spans="1:11" x14ac:dyDescent="0.35">
      <c r="A215" s="8" t="s">
        <v>231</v>
      </c>
      <c r="B215" s="9">
        <v>43296</v>
      </c>
      <c r="C215" s="10" t="str">
        <f>VLOOKUP(訂單銷售明細!$D215,廠商資料!$A$2:$E$12,5,FALSE)</f>
        <v>涂佩芳</v>
      </c>
      <c r="D215" s="8" t="s">
        <v>10</v>
      </c>
      <c r="E215" s="8" t="str">
        <f>VLOOKUP(D215,廠商資料!$A$2:$E$12,2,FALSE)</f>
        <v>永進事業</v>
      </c>
      <c r="F215" s="8" t="s">
        <v>1623</v>
      </c>
      <c r="G215" s="11" t="str">
        <f>VLOOKUP($F215,產品資料!$A$2:$G$51,5,FALSE)</f>
        <v>14吋立扇/電風扇-灰</v>
      </c>
      <c r="H215" s="8" t="str">
        <f>VLOOKUP(訂單銷售明細!$F215,產品資料!$A$1:$G$51,2,FALSE)</f>
        <v>空調家電</v>
      </c>
      <c r="I215" s="8">
        <v>45</v>
      </c>
      <c r="J215" s="8">
        <f>VLOOKUP($F215,產品資料!$A$2:$G$51,6,FALSE)</f>
        <v>980</v>
      </c>
      <c r="K215" s="12">
        <f t="shared" si="3"/>
        <v>44100</v>
      </c>
    </row>
    <row r="216" spans="1:11" x14ac:dyDescent="0.35">
      <c r="A216" s="13" t="s">
        <v>232</v>
      </c>
      <c r="B216" s="14">
        <v>43296</v>
      </c>
      <c r="C216" s="15" t="str">
        <f>VLOOKUP(訂單銷售明細!$D216,廠商資料!$A$2:$E$12,5,FALSE)</f>
        <v>涂佩芳</v>
      </c>
      <c r="D216" s="13" t="s">
        <v>12</v>
      </c>
      <c r="E216" s="13" t="str">
        <f>VLOOKUP(D216,廠商資料!$A$2:$E$12,2,FALSE)</f>
        <v>洪盛貿易</v>
      </c>
      <c r="F216" s="13" t="s">
        <v>1601</v>
      </c>
      <c r="G216" s="16" t="str">
        <f>VLOOKUP($F216,產品資料!$A$2:$G$51,5,FALSE)</f>
        <v>14吋立扇/電風扇-白</v>
      </c>
      <c r="H216" s="13" t="str">
        <f>VLOOKUP(訂單銷售明細!$F216,產品資料!$A$1:$G$51,2,FALSE)</f>
        <v>空調家電</v>
      </c>
      <c r="I216" s="13">
        <v>45</v>
      </c>
      <c r="J216" s="13">
        <f>VLOOKUP($F216,產品資料!$A$2:$G$51,6,FALSE)</f>
        <v>980</v>
      </c>
      <c r="K216" s="17">
        <f t="shared" si="3"/>
        <v>44100</v>
      </c>
    </row>
    <row r="217" spans="1:11" x14ac:dyDescent="0.35">
      <c r="A217" s="8" t="s">
        <v>233</v>
      </c>
      <c r="B217" s="9">
        <v>43296</v>
      </c>
      <c r="C217" s="10" t="str">
        <f>VLOOKUP(訂單銷售明細!$D217,廠商資料!$A$2:$E$12,5,FALSE)</f>
        <v>賴惠雯</v>
      </c>
      <c r="D217" s="8" t="s">
        <v>41</v>
      </c>
      <c r="E217" s="8" t="str">
        <f>VLOOKUP(D217,廠商資料!$A$2:$E$12,2,FALSE)</f>
        <v>欣榮貿易</v>
      </c>
      <c r="F217" s="8" t="s">
        <v>1604</v>
      </c>
      <c r="G217" s="11" t="str">
        <f>VLOOKUP($F217,產品資料!$A$2:$G$51,5,FALSE)</f>
        <v>渦輪氣旋健康氣炸鍋</v>
      </c>
      <c r="H217" s="8" t="str">
        <f>VLOOKUP(訂單銷售明細!$F217,產品資料!$A$1:$G$51,2,FALSE)</f>
        <v>廚房家電</v>
      </c>
      <c r="I217" s="8">
        <v>65</v>
      </c>
      <c r="J217" s="8">
        <f>VLOOKUP($F217,產品資料!$A$2:$G$51,6,FALSE)</f>
        <v>8990</v>
      </c>
      <c r="K217" s="12">
        <f t="shared" si="3"/>
        <v>584350</v>
      </c>
    </row>
    <row r="218" spans="1:11" x14ac:dyDescent="0.35">
      <c r="A218" s="13" t="s">
        <v>234</v>
      </c>
      <c r="B218" s="14">
        <v>43311</v>
      </c>
      <c r="C218" s="15" t="str">
        <f>VLOOKUP(訂單銷售明細!$D218,廠商資料!$A$2:$E$12,5,FALSE)</f>
        <v>王家銘</v>
      </c>
      <c r="D218" s="13" t="s">
        <v>21</v>
      </c>
      <c r="E218" s="13" t="str">
        <f>VLOOKUP(D218,廠商資料!$A$2:$E$12,2,FALSE)</f>
        <v>裕發事業</v>
      </c>
      <c r="F218" s="13" t="s">
        <v>1604</v>
      </c>
      <c r="G218" s="16" t="str">
        <f>VLOOKUP($F218,產品資料!$A$2:$G$51,5,FALSE)</f>
        <v>渦輪氣旋健康氣炸鍋</v>
      </c>
      <c r="H218" s="13" t="str">
        <f>VLOOKUP(訂單銷售明細!$F218,產品資料!$A$1:$G$51,2,FALSE)</f>
        <v>廚房家電</v>
      </c>
      <c r="I218" s="13">
        <v>25</v>
      </c>
      <c r="J218" s="13">
        <f>VLOOKUP($F218,產品資料!$A$2:$G$51,6,FALSE)</f>
        <v>8990</v>
      </c>
      <c r="K218" s="17">
        <f t="shared" si="3"/>
        <v>224750</v>
      </c>
    </row>
    <row r="219" spans="1:11" x14ac:dyDescent="0.35">
      <c r="A219" s="8" t="s">
        <v>235</v>
      </c>
      <c r="B219" s="9">
        <v>43311</v>
      </c>
      <c r="C219" s="10" t="str">
        <f>VLOOKUP(訂單銷售明細!$D219,廠商資料!$A$2:$E$12,5,FALSE)</f>
        <v>王家銘</v>
      </c>
      <c r="D219" s="8" t="s">
        <v>24</v>
      </c>
      <c r="E219" s="8" t="str">
        <f>VLOOKUP(D219,廠商資料!$A$2:$E$12,2,FALSE)</f>
        <v>萬成事業</v>
      </c>
      <c r="F219" s="8" t="s">
        <v>1602</v>
      </c>
      <c r="G219" s="11" t="str">
        <f>VLOOKUP($F219,產品資料!$A$2:$G$51,5,FALSE)</f>
        <v>日本原裝變頻六門冰箱</v>
      </c>
      <c r="H219" s="8" t="str">
        <f>VLOOKUP(訂單銷售明細!$F219,產品資料!$A$1:$G$51,2,FALSE)</f>
        <v>廚房家電</v>
      </c>
      <c r="I219" s="8">
        <v>25</v>
      </c>
      <c r="J219" s="8">
        <f>VLOOKUP($F219,產品資料!$A$2:$G$51,6,FALSE)</f>
        <v>69210</v>
      </c>
      <c r="K219" s="12">
        <f t="shared" si="3"/>
        <v>1730250</v>
      </c>
    </row>
    <row r="220" spans="1:11" x14ac:dyDescent="0.35">
      <c r="A220" s="13" t="s">
        <v>236</v>
      </c>
      <c r="B220" s="14">
        <v>43311</v>
      </c>
      <c r="C220" s="15" t="str">
        <f>VLOOKUP(訂單銷售明細!$D220,廠商資料!$A$2:$E$12,5,FALSE)</f>
        <v>郭立新</v>
      </c>
      <c r="D220" s="13" t="s">
        <v>26</v>
      </c>
      <c r="E220" s="13" t="str">
        <f>VLOOKUP(D220,廠商資料!$A$2:$E$12,2,FALSE)</f>
        <v>華佳貿易</v>
      </c>
      <c r="F220" s="13" t="s">
        <v>1604</v>
      </c>
      <c r="G220" s="16" t="str">
        <f>VLOOKUP($F220,產品資料!$A$2:$G$51,5,FALSE)</f>
        <v>渦輪氣旋健康氣炸鍋</v>
      </c>
      <c r="H220" s="13" t="str">
        <f>VLOOKUP(訂單銷售明細!$F220,產品資料!$A$1:$G$51,2,FALSE)</f>
        <v>廚房家電</v>
      </c>
      <c r="I220" s="13">
        <v>25</v>
      </c>
      <c r="J220" s="13">
        <f>VLOOKUP($F220,產品資料!$A$2:$G$51,6,FALSE)</f>
        <v>8990</v>
      </c>
      <c r="K220" s="17">
        <f t="shared" si="3"/>
        <v>224750</v>
      </c>
    </row>
    <row r="221" spans="1:11" x14ac:dyDescent="0.35">
      <c r="A221" s="8" t="s">
        <v>237</v>
      </c>
      <c r="B221" s="9">
        <v>43311</v>
      </c>
      <c r="C221" s="10" t="str">
        <f>VLOOKUP(訂單銷售明細!$D221,廠商資料!$A$2:$E$12,5,FALSE)</f>
        <v>賴惠雯</v>
      </c>
      <c r="D221" s="8" t="s">
        <v>41</v>
      </c>
      <c r="E221" s="8" t="str">
        <f>VLOOKUP(D221,廠商資料!$A$2:$E$12,2,FALSE)</f>
        <v>欣榮貿易</v>
      </c>
      <c r="F221" s="8" t="s">
        <v>1600</v>
      </c>
      <c r="G221" s="11" t="str">
        <f>VLOOKUP($F221,產品資料!$A$2:$G$51,5,FALSE)</f>
        <v>蒸氣電熨斗</v>
      </c>
      <c r="H221" s="8" t="str">
        <f>VLOOKUP(訂單銷售明細!$F221,產品資料!$A$1:$G$51,2,FALSE)</f>
        <v>生活家電</v>
      </c>
      <c r="I221" s="8">
        <v>25</v>
      </c>
      <c r="J221" s="8">
        <f>VLOOKUP($F221,產品資料!$A$2:$G$51,6,FALSE)</f>
        <v>665</v>
      </c>
      <c r="K221" s="12">
        <f t="shared" si="3"/>
        <v>16625</v>
      </c>
    </row>
    <row r="222" spans="1:11" x14ac:dyDescent="0.35">
      <c r="A222" s="13" t="s">
        <v>238</v>
      </c>
      <c r="B222" s="14">
        <v>43311</v>
      </c>
      <c r="C222" s="15" t="str">
        <f>VLOOKUP(訂單銷售明細!$D222,廠商資料!$A$2:$E$12,5,FALSE)</f>
        <v>蔡俊宏</v>
      </c>
      <c r="D222" s="13" t="s">
        <v>47</v>
      </c>
      <c r="E222" s="13" t="str">
        <f>VLOOKUP(D222,廠商資料!$A$2:$E$12,2,FALSE)</f>
        <v>信通事業</v>
      </c>
      <c r="F222" s="13" t="s">
        <v>1615</v>
      </c>
      <c r="G222" s="16" t="str">
        <f>VLOOKUP($F222,產品資料!$A$2:$G$51,5,FALSE)</f>
        <v>迷你淨顏潔膚儀-送刷頭</v>
      </c>
      <c r="H222" s="13" t="str">
        <f>VLOOKUP(訂單銷售明細!$F222,產品資料!$A$1:$G$51,2,FALSE)</f>
        <v>美容家電</v>
      </c>
      <c r="I222" s="13">
        <v>25</v>
      </c>
      <c r="J222" s="13">
        <f>VLOOKUP($F222,產品資料!$A$2:$G$51,6,FALSE)</f>
        <v>2600</v>
      </c>
      <c r="K222" s="17">
        <f t="shared" si="3"/>
        <v>65000</v>
      </c>
    </row>
    <row r="223" spans="1:11" x14ac:dyDescent="0.35">
      <c r="A223" s="8" t="s">
        <v>239</v>
      </c>
      <c r="B223" s="9">
        <v>43311</v>
      </c>
      <c r="C223" s="10" t="str">
        <f>VLOOKUP(訂單銷售明細!$D223,廠商資料!$A$2:$E$12,5,FALSE)</f>
        <v>賴惠雯</v>
      </c>
      <c r="D223" s="8" t="s">
        <v>49</v>
      </c>
      <c r="E223" s="8" t="str">
        <f>VLOOKUP(D223,廠商資料!$A$2:$E$12,2,FALSE)</f>
        <v>大亨事業</v>
      </c>
      <c r="F223" s="8" t="s">
        <v>1635</v>
      </c>
      <c r="G223" s="11" t="str">
        <f>VLOOKUP($F223,產品資料!$A$2:$G$51,5,FALSE)</f>
        <v>數位式無線電話-時尚黑</v>
      </c>
      <c r="H223" s="8" t="str">
        <f>VLOOKUP(訂單銷售明細!$F223,產品資料!$A$1:$G$51,2,FALSE)</f>
        <v>生活家電</v>
      </c>
      <c r="I223" s="8">
        <v>25</v>
      </c>
      <c r="J223" s="8">
        <f>VLOOKUP($F223,產品資料!$A$2:$G$51,6,FALSE)</f>
        <v>990</v>
      </c>
      <c r="K223" s="12">
        <f t="shared" si="3"/>
        <v>24750</v>
      </c>
    </row>
    <row r="224" spans="1:11" x14ac:dyDescent="0.35">
      <c r="A224" s="13" t="s">
        <v>240</v>
      </c>
      <c r="B224" s="14">
        <v>43311</v>
      </c>
      <c r="C224" s="15" t="str">
        <f>VLOOKUP(訂單銷售明細!$D224,廠商資料!$A$2:$E$12,5,FALSE)</f>
        <v>涂佩芳</v>
      </c>
      <c r="D224" s="13" t="s">
        <v>10</v>
      </c>
      <c r="E224" s="13" t="str">
        <f>VLOOKUP(D224,廠商資料!$A$2:$E$12,2,FALSE)</f>
        <v>永進事業</v>
      </c>
      <c r="F224" s="13" t="s">
        <v>1619</v>
      </c>
      <c r="G224" s="16" t="str">
        <f>VLOOKUP($F224,產品資料!$A$2:$G$51,5,FALSE)</f>
        <v>無線頸肩按摩器</v>
      </c>
      <c r="H224" s="13" t="str">
        <f>VLOOKUP(訂單銷售明細!$F224,產品資料!$A$1:$G$51,2,FALSE)</f>
        <v>按摩家電</v>
      </c>
      <c r="I224" s="13">
        <v>25</v>
      </c>
      <c r="J224" s="13">
        <f>VLOOKUP($F224,產品資料!$A$2:$G$51,6,FALSE)</f>
        <v>2680</v>
      </c>
      <c r="K224" s="17">
        <f t="shared" si="3"/>
        <v>67000</v>
      </c>
    </row>
    <row r="225" spans="1:11" x14ac:dyDescent="0.35">
      <c r="A225" s="8" t="s">
        <v>241</v>
      </c>
      <c r="B225" s="9">
        <v>43311</v>
      </c>
      <c r="C225" s="10" t="str">
        <f>VLOOKUP(訂單銷售明細!$D225,廠商資料!$A$2:$E$12,5,FALSE)</f>
        <v>陳欣怡</v>
      </c>
      <c r="D225" s="8" t="s">
        <v>18</v>
      </c>
      <c r="E225" s="8" t="str">
        <f>VLOOKUP(D225,廠商資料!$A$2:$E$12,2,FALSE)</f>
        <v>興泰貿易</v>
      </c>
      <c r="F225" s="8" t="s">
        <v>1613</v>
      </c>
      <c r="G225" s="11" t="str">
        <f>VLOOKUP($F225,產品資料!$A$2:$G$51,5,FALSE)</f>
        <v>水洗三刀頭電動刮鬍刀-黑</v>
      </c>
      <c r="H225" s="8" t="str">
        <f>VLOOKUP(訂單銷售明細!$F225,產品資料!$A$1:$G$51,2,FALSE)</f>
        <v>美容家電</v>
      </c>
      <c r="I225" s="8">
        <v>35</v>
      </c>
      <c r="J225" s="8">
        <f>VLOOKUP($F225,產品資料!$A$2:$G$51,6,FALSE)</f>
        <v>980</v>
      </c>
      <c r="K225" s="12">
        <f t="shared" si="3"/>
        <v>34300</v>
      </c>
    </row>
    <row r="226" spans="1:11" x14ac:dyDescent="0.35">
      <c r="A226" s="13" t="s">
        <v>242</v>
      </c>
      <c r="B226" s="14">
        <v>43311</v>
      </c>
      <c r="C226" s="15" t="str">
        <f>VLOOKUP(訂單銷售明細!$D226,廠商資料!$A$2:$E$12,5,FALSE)</f>
        <v>王家銘</v>
      </c>
      <c r="D226" s="13" t="s">
        <v>21</v>
      </c>
      <c r="E226" s="13" t="str">
        <f>VLOOKUP(D226,廠商資料!$A$2:$E$12,2,FALSE)</f>
        <v>裕發事業</v>
      </c>
      <c r="F226" s="13" t="s">
        <v>1613</v>
      </c>
      <c r="G226" s="16" t="str">
        <f>VLOOKUP($F226,產品資料!$A$2:$G$51,5,FALSE)</f>
        <v>水洗三刀頭電動刮鬍刀-黑</v>
      </c>
      <c r="H226" s="13" t="str">
        <f>VLOOKUP(訂單銷售明細!$F226,產品資料!$A$1:$G$51,2,FALSE)</f>
        <v>美容家電</v>
      </c>
      <c r="I226" s="13">
        <v>35</v>
      </c>
      <c r="J226" s="13">
        <f>VLOOKUP($F226,產品資料!$A$2:$G$51,6,FALSE)</f>
        <v>980</v>
      </c>
      <c r="K226" s="17">
        <f t="shared" si="3"/>
        <v>34300</v>
      </c>
    </row>
    <row r="227" spans="1:11" x14ac:dyDescent="0.35">
      <c r="A227" s="8" t="s">
        <v>243</v>
      </c>
      <c r="B227" s="9">
        <v>43311</v>
      </c>
      <c r="C227" s="10" t="str">
        <f>VLOOKUP(訂單銷售明細!$D227,廠商資料!$A$2:$E$12,5,FALSE)</f>
        <v>王家銘</v>
      </c>
      <c r="D227" s="8" t="s">
        <v>24</v>
      </c>
      <c r="E227" s="8" t="str">
        <f>VLOOKUP(D227,廠商資料!$A$2:$E$12,2,FALSE)</f>
        <v>萬成事業</v>
      </c>
      <c r="F227" s="8" t="s">
        <v>1611</v>
      </c>
      <c r="G227" s="11" t="str">
        <f>VLOOKUP($F227,產品資料!$A$2:$G$51,5,FALSE)</f>
        <v>美白電動牙刷-美白刷頭+多動向交叉刷頭</v>
      </c>
      <c r="H227" s="8" t="str">
        <f>VLOOKUP(訂單銷售明細!$F227,產品資料!$A$1:$G$51,2,FALSE)</f>
        <v>美容家電</v>
      </c>
      <c r="I227" s="8">
        <v>35</v>
      </c>
      <c r="J227" s="8">
        <f>VLOOKUP($F227,產品資料!$A$2:$G$51,6,FALSE)</f>
        <v>1200</v>
      </c>
      <c r="K227" s="12">
        <f t="shared" si="3"/>
        <v>42000</v>
      </c>
    </row>
    <row r="228" spans="1:11" x14ac:dyDescent="0.35">
      <c r="A228" s="13" t="s">
        <v>244</v>
      </c>
      <c r="B228" s="14">
        <v>43311</v>
      </c>
      <c r="C228" s="15" t="str">
        <f>VLOOKUP(訂單銷售明細!$D228,廠商資料!$A$2:$E$12,5,FALSE)</f>
        <v>郭立新</v>
      </c>
      <c r="D228" s="13" t="s">
        <v>26</v>
      </c>
      <c r="E228" s="13" t="str">
        <f>VLOOKUP(D228,廠商資料!$A$2:$E$12,2,FALSE)</f>
        <v>華佳貿易</v>
      </c>
      <c r="F228" s="13" t="s">
        <v>1608</v>
      </c>
      <c r="G228" s="16" t="str">
        <f>VLOOKUP($F228,產品資料!$A$2:$G$51,5,FALSE)</f>
        <v>奈米水離子吹風機-粉金</v>
      </c>
      <c r="H228" s="13" t="str">
        <f>VLOOKUP(訂單銷售明細!$F228,產品資料!$A$1:$G$51,2,FALSE)</f>
        <v>美容家電</v>
      </c>
      <c r="I228" s="13">
        <v>35</v>
      </c>
      <c r="J228" s="13">
        <f>VLOOKUP($F228,產品資料!$A$2:$G$51,6,FALSE)</f>
        <v>5990</v>
      </c>
      <c r="K228" s="17">
        <f t="shared" si="3"/>
        <v>209650</v>
      </c>
    </row>
    <row r="229" spans="1:11" x14ac:dyDescent="0.35">
      <c r="A229" s="8" t="s">
        <v>245</v>
      </c>
      <c r="B229" s="9">
        <v>43311</v>
      </c>
      <c r="C229" s="10" t="str">
        <f>VLOOKUP(訂單銷售明細!$D229,廠商資料!$A$2:$E$12,5,FALSE)</f>
        <v>涂佩芳</v>
      </c>
      <c r="D229" s="8" t="s">
        <v>12</v>
      </c>
      <c r="E229" s="8" t="str">
        <f>VLOOKUP(D229,廠商資料!$A$2:$E$12,2,FALSE)</f>
        <v>洪盛貿易</v>
      </c>
      <c r="F229" s="8" t="s">
        <v>1604</v>
      </c>
      <c r="G229" s="11" t="str">
        <f>VLOOKUP($F229,產品資料!$A$2:$G$51,5,FALSE)</f>
        <v>渦輪氣旋健康氣炸鍋</v>
      </c>
      <c r="H229" s="8" t="str">
        <f>VLOOKUP(訂單銷售明細!$F229,產品資料!$A$1:$G$51,2,FALSE)</f>
        <v>廚房家電</v>
      </c>
      <c r="I229" s="8">
        <v>25</v>
      </c>
      <c r="J229" s="8">
        <f>VLOOKUP($F229,產品資料!$A$2:$G$51,6,FALSE)</f>
        <v>8990</v>
      </c>
      <c r="K229" s="12">
        <f t="shared" si="3"/>
        <v>224750</v>
      </c>
    </row>
    <row r="230" spans="1:11" x14ac:dyDescent="0.35">
      <c r="A230" s="13" t="s">
        <v>246</v>
      </c>
      <c r="B230" s="14">
        <v>43311</v>
      </c>
      <c r="C230" s="15" t="str">
        <f>VLOOKUP(訂單銷售明細!$D230,廠商資料!$A$2:$E$12,5,FALSE)</f>
        <v>陳欣怡</v>
      </c>
      <c r="D230" s="13" t="s">
        <v>8</v>
      </c>
      <c r="E230" s="13" t="str">
        <f>VLOOKUP(D230,廠商資料!$A$2:$E$12,2,FALSE)</f>
        <v>高宏事業</v>
      </c>
      <c r="F230" s="13" t="s">
        <v>1604</v>
      </c>
      <c r="G230" s="16" t="str">
        <f>VLOOKUP($F230,產品資料!$A$2:$G$51,5,FALSE)</f>
        <v>渦輪氣旋健康氣炸鍋</v>
      </c>
      <c r="H230" s="13" t="str">
        <f>VLOOKUP(訂單銷售明細!$F230,產品資料!$A$1:$G$51,2,FALSE)</f>
        <v>廚房家電</v>
      </c>
      <c r="I230" s="13">
        <v>25</v>
      </c>
      <c r="J230" s="13">
        <f>VLOOKUP($F230,產品資料!$A$2:$G$51,6,FALSE)</f>
        <v>8990</v>
      </c>
      <c r="K230" s="17">
        <f t="shared" si="3"/>
        <v>224750</v>
      </c>
    </row>
    <row r="231" spans="1:11" x14ac:dyDescent="0.35">
      <c r="A231" s="8" t="s">
        <v>247</v>
      </c>
      <c r="B231" s="9">
        <v>43311</v>
      </c>
      <c r="C231" s="10" t="str">
        <f>VLOOKUP(訂單銷售明細!$D231,廠商資料!$A$2:$E$12,5,FALSE)</f>
        <v>涂佩芳</v>
      </c>
      <c r="D231" s="8" t="s">
        <v>10</v>
      </c>
      <c r="E231" s="8" t="str">
        <f>VLOOKUP(D231,廠商資料!$A$2:$E$12,2,FALSE)</f>
        <v>永進事業</v>
      </c>
      <c r="F231" s="8" t="s">
        <v>1606</v>
      </c>
      <c r="G231" s="11" t="str">
        <f>VLOOKUP($F231,產品資料!$A$2:$G$51,5,FALSE)</f>
        <v>多功能計時鬆餅機-雪花白</v>
      </c>
      <c r="H231" s="8" t="str">
        <f>VLOOKUP(訂單銷售明細!$F231,產品資料!$A$1:$G$51,2,FALSE)</f>
        <v>廚房家電</v>
      </c>
      <c r="I231" s="8">
        <v>45</v>
      </c>
      <c r="J231" s="8">
        <f>VLOOKUP($F231,產品資料!$A$2:$G$51,6,FALSE)</f>
        <v>3880</v>
      </c>
      <c r="K231" s="12">
        <f t="shared" si="3"/>
        <v>174600</v>
      </c>
    </row>
    <row r="232" spans="1:11" x14ac:dyDescent="0.35">
      <c r="A232" s="13" t="s">
        <v>248</v>
      </c>
      <c r="B232" s="14">
        <v>43311</v>
      </c>
      <c r="C232" s="15" t="str">
        <f>VLOOKUP(訂單銷售明細!$D232,廠商資料!$A$2:$E$12,5,FALSE)</f>
        <v>涂佩芳</v>
      </c>
      <c r="D232" s="13" t="s">
        <v>12</v>
      </c>
      <c r="E232" s="13" t="str">
        <f>VLOOKUP(D232,廠商資料!$A$2:$E$12,2,FALSE)</f>
        <v>洪盛貿易</v>
      </c>
      <c r="F232" s="13" t="s">
        <v>1606</v>
      </c>
      <c r="G232" s="16" t="str">
        <f>VLOOKUP($F232,產品資料!$A$2:$G$51,5,FALSE)</f>
        <v>多功能計時鬆餅機-雪花白</v>
      </c>
      <c r="H232" s="13" t="str">
        <f>VLOOKUP(訂單銷售明細!$F232,產品資料!$A$1:$G$51,2,FALSE)</f>
        <v>廚房家電</v>
      </c>
      <c r="I232" s="13">
        <v>45</v>
      </c>
      <c r="J232" s="13">
        <f>VLOOKUP($F232,產品資料!$A$2:$G$51,6,FALSE)</f>
        <v>3880</v>
      </c>
      <c r="K232" s="17">
        <f t="shared" si="3"/>
        <v>174600</v>
      </c>
    </row>
    <row r="233" spans="1:11" x14ac:dyDescent="0.35">
      <c r="A233" s="8" t="s">
        <v>249</v>
      </c>
      <c r="B233" s="9">
        <v>43311</v>
      </c>
      <c r="C233" s="10" t="str">
        <f>VLOOKUP(訂單銷售明細!$D233,廠商資料!$A$2:$E$12,5,FALSE)</f>
        <v>陳欣怡</v>
      </c>
      <c r="D233" s="8" t="s">
        <v>8</v>
      </c>
      <c r="E233" s="8" t="str">
        <f>VLOOKUP(D233,廠商資料!$A$2:$E$12,2,FALSE)</f>
        <v>高宏事業</v>
      </c>
      <c r="F233" s="8" t="s">
        <v>1621</v>
      </c>
      <c r="G233" s="11" t="str">
        <f>VLOOKUP($F233,產品資料!$A$2:$G$51,5,FALSE)</f>
        <v>溫熱按摩巧揉枕</v>
      </c>
      <c r="H233" s="8" t="str">
        <f>VLOOKUP(訂單銷售明細!$F233,產品資料!$A$1:$G$51,2,FALSE)</f>
        <v>按摩家電</v>
      </c>
      <c r="I233" s="8">
        <v>45</v>
      </c>
      <c r="J233" s="8">
        <f>VLOOKUP($F233,產品資料!$A$2:$G$51,6,FALSE)</f>
        <v>1688</v>
      </c>
      <c r="K233" s="12">
        <f t="shared" si="3"/>
        <v>75960</v>
      </c>
    </row>
    <row r="234" spans="1:11" x14ac:dyDescent="0.35">
      <c r="A234" s="13" t="s">
        <v>250</v>
      </c>
      <c r="B234" s="14">
        <v>43311</v>
      </c>
      <c r="C234" s="15" t="str">
        <f>VLOOKUP(訂單銷售明細!$D234,廠商資料!$A$2:$E$12,5,FALSE)</f>
        <v>陳欣怡</v>
      </c>
      <c r="D234" s="13" t="s">
        <v>14</v>
      </c>
      <c r="E234" s="13" t="str">
        <f>VLOOKUP(D234,廠商資料!$A$2:$E$12,2,FALSE)</f>
        <v>捷福事業</v>
      </c>
      <c r="F234" s="13" t="s">
        <v>1621</v>
      </c>
      <c r="G234" s="16" t="str">
        <f>VLOOKUP($F234,產品資料!$A$2:$G$51,5,FALSE)</f>
        <v>溫熱按摩巧揉枕</v>
      </c>
      <c r="H234" s="13" t="str">
        <f>VLOOKUP(訂單銷售明細!$F234,產品資料!$A$1:$G$51,2,FALSE)</f>
        <v>按摩家電</v>
      </c>
      <c r="I234" s="13">
        <v>45</v>
      </c>
      <c r="J234" s="13">
        <f>VLOOKUP($F234,產品資料!$A$2:$G$51,6,FALSE)</f>
        <v>1688</v>
      </c>
      <c r="K234" s="17">
        <f t="shared" si="3"/>
        <v>75960</v>
      </c>
    </row>
    <row r="235" spans="1:11" x14ac:dyDescent="0.35">
      <c r="A235" s="8" t="s">
        <v>251</v>
      </c>
      <c r="B235" s="9">
        <v>43311</v>
      </c>
      <c r="C235" s="10" t="str">
        <f>VLOOKUP(訂單銷售明細!$D235,廠商資料!$A$2:$E$12,5,FALSE)</f>
        <v>陳欣怡</v>
      </c>
      <c r="D235" s="8" t="s">
        <v>14</v>
      </c>
      <c r="E235" s="8" t="str">
        <f>VLOOKUP(D235,廠商資料!$A$2:$E$12,2,FALSE)</f>
        <v>捷福事業</v>
      </c>
      <c r="F235" s="8" t="s">
        <v>1624</v>
      </c>
      <c r="G235" s="11" t="str">
        <f>VLOOKUP($F235,產品資料!$A$2:$G$51,5,FALSE)</f>
        <v>11L 1級ECONAVI清淨除濕機</v>
      </c>
      <c r="H235" s="8" t="str">
        <f>VLOOKUP(訂單銷售明細!$F235,產品資料!$A$1:$G$51,2,FALSE)</f>
        <v>清靜除溼</v>
      </c>
      <c r="I235" s="8">
        <v>25</v>
      </c>
      <c r="J235" s="8">
        <f>VLOOKUP($F235,產品資料!$A$2:$G$51,6,FALSE)</f>
        <v>8990</v>
      </c>
      <c r="K235" s="12">
        <f t="shared" si="3"/>
        <v>224750</v>
      </c>
    </row>
    <row r="236" spans="1:11" x14ac:dyDescent="0.35">
      <c r="A236" s="13" t="s">
        <v>252</v>
      </c>
      <c r="B236" s="14">
        <v>43311</v>
      </c>
      <c r="C236" s="15" t="str">
        <f>VLOOKUP(訂單銷售明細!$D236,廠商資料!$A$2:$E$12,5,FALSE)</f>
        <v>陳欣怡</v>
      </c>
      <c r="D236" s="13" t="s">
        <v>18</v>
      </c>
      <c r="E236" s="13" t="str">
        <f>VLOOKUP(D236,廠商資料!$A$2:$E$12,2,FALSE)</f>
        <v>興泰貿易</v>
      </c>
      <c r="F236" s="13" t="s">
        <v>1602</v>
      </c>
      <c r="G236" s="16" t="str">
        <f>VLOOKUP($F236,產品資料!$A$2:$G$51,5,FALSE)</f>
        <v>日本原裝變頻六門冰箱</v>
      </c>
      <c r="H236" s="13" t="str">
        <f>VLOOKUP(訂單銷售明細!$F236,產品資料!$A$1:$G$51,2,FALSE)</f>
        <v>廚房家電</v>
      </c>
      <c r="I236" s="13">
        <v>25</v>
      </c>
      <c r="J236" s="13">
        <f>VLOOKUP($F236,產品資料!$A$2:$G$51,6,FALSE)</f>
        <v>69210</v>
      </c>
      <c r="K236" s="17">
        <f t="shared" si="3"/>
        <v>1730250</v>
      </c>
    </row>
    <row r="237" spans="1:11" x14ac:dyDescent="0.35">
      <c r="A237" s="8" t="s">
        <v>253</v>
      </c>
      <c r="B237" s="9">
        <v>43311</v>
      </c>
      <c r="C237" s="10" t="str">
        <f>VLOOKUP(訂單銷售明細!$D237,廠商資料!$A$2:$E$12,5,FALSE)</f>
        <v>王家銘</v>
      </c>
      <c r="D237" s="8" t="s">
        <v>21</v>
      </c>
      <c r="E237" s="8" t="str">
        <f>VLOOKUP(D237,廠商資料!$A$2:$E$12,2,FALSE)</f>
        <v>裕發事業</v>
      </c>
      <c r="F237" s="8" t="s">
        <v>1624</v>
      </c>
      <c r="G237" s="11" t="str">
        <f>VLOOKUP($F237,產品資料!$A$2:$G$51,5,FALSE)</f>
        <v>11L 1級ECONAVI清淨除濕機</v>
      </c>
      <c r="H237" s="8" t="str">
        <f>VLOOKUP(訂單銷售明細!$F237,產品資料!$A$1:$G$51,2,FALSE)</f>
        <v>清靜除溼</v>
      </c>
      <c r="I237" s="8">
        <v>25</v>
      </c>
      <c r="J237" s="8">
        <f>VLOOKUP($F237,產品資料!$A$2:$G$51,6,FALSE)</f>
        <v>8990</v>
      </c>
      <c r="K237" s="12">
        <f t="shared" si="3"/>
        <v>224750</v>
      </c>
    </row>
    <row r="238" spans="1:11" x14ac:dyDescent="0.35">
      <c r="A238" s="13" t="s">
        <v>254</v>
      </c>
      <c r="B238" s="14">
        <v>43317</v>
      </c>
      <c r="C238" s="15" t="str">
        <f>VLOOKUP(訂單銷售明細!$D238,廠商資料!$A$2:$E$12,5,FALSE)</f>
        <v>陳欣怡</v>
      </c>
      <c r="D238" s="13" t="s">
        <v>8</v>
      </c>
      <c r="E238" s="13" t="str">
        <f>VLOOKUP(D238,廠商資料!$A$2:$E$12,2,FALSE)</f>
        <v>高宏事業</v>
      </c>
      <c r="F238" s="13" t="s">
        <v>1606</v>
      </c>
      <c r="G238" s="16" t="str">
        <f>VLOOKUP($F238,產品資料!$A$2:$G$51,5,FALSE)</f>
        <v>多功能計時鬆餅機-雪花白</v>
      </c>
      <c r="H238" s="13" t="str">
        <f>VLOOKUP(訂單銷售明細!$F238,產品資料!$A$1:$G$51,2,FALSE)</f>
        <v>廚房家電</v>
      </c>
      <c r="I238" s="13">
        <v>45</v>
      </c>
      <c r="J238" s="13">
        <f>VLOOKUP($F238,產品資料!$A$2:$G$51,6,FALSE)</f>
        <v>3880</v>
      </c>
      <c r="K238" s="17">
        <f t="shared" si="3"/>
        <v>174600</v>
      </c>
    </row>
    <row r="239" spans="1:11" x14ac:dyDescent="0.35">
      <c r="A239" s="8" t="s">
        <v>255</v>
      </c>
      <c r="B239" s="9">
        <v>43317</v>
      </c>
      <c r="C239" s="10" t="str">
        <f>VLOOKUP(訂單銷售明細!$D239,廠商資料!$A$2:$E$12,5,FALSE)</f>
        <v>陳欣怡</v>
      </c>
      <c r="D239" s="8" t="s">
        <v>14</v>
      </c>
      <c r="E239" s="8" t="str">
        <f>VLOOKUP(D239,廠商資料!$A$2:$E$12,2,FALSE)</f>
        <v>捷福事業</v>
      </c>
      <c r="F239" s="8" t="s">
        <v>1621</v>
      </c>
      <c r="G239" s="11" t="str">
        <f>VLOOKUP($F239,產品資料!$A$2:$G$51,5,FALSE)</f>
        <v>溫熱按摩巧揉枕</v>
      </c>
      <c r="H239" s="8" t="str">
        <f>VLOOKUP(訂單銷售明細!$F239,產品資料!$A$1:$G$51,2,FALSE)</f>
        <v>按摩家電</v>
      </c>
      <c r="I239" s="8">
        <v>45</v>
      </c>
      <c r="J239" s="8">
        <f>VLOOKUP($F239,產品資料!$A$2:$G$51,6,FALSE)</f>
        <v>1688</v>
      </c>
      <c r="K239" s="12">
        <f t="shared" si="3"/>
        <v>75960</v>
      </c>
    </row>
    <row r="240" spans="1:11" x14ac:dyDescent="0.35">
      <c r="A240" s="13" t="s">
        <v>256</v>
      </c>
      <c r="B240" s="14">
        <v>43317</v>
      </c>
      <c r="C240" s="15" t="str">
        <f>VLOOKUP(訂單銷售明細!$D240,廠商資料!$A$2:$E$12,5,FALSE)</f>
        <v>陳欣怡</v>
      </c>
      <c r="D240" s="13" t="s">
        <v>18</v>
      </c>
      <c r="E240" s="13" t="str">
        <f>VLOOKUP(D240,廠商資料!$A$2:$E$12,2,FALSE)</f>
        <v>興泰貿易</v>
      </c>
      <c r="F240" s="13" t="s">
        <v>1621</v>
      </c>
      <c r="G240" s="16" t="str">
        <f>VLOOKUP($F240,產品資料!$A$2:$G$51,5,FALSE)</f>
        <v>溫熱按摩巧揉枕</v>
      </c>
      <c r="H240" s="13" t="str">
        <f>VLOOKUP(訂單銷售明細!$F240,產品資料!$A$1:$G$51,2,FALSE)</f>
        <v>按摩家電</v>
      </c>
      <c r="I240" s="13">
        <v>45</v>
      </c>
      <c r="J240" s="13">
        <f>VLOOKUP($F240,產品資料!$A$2:$G$51,6,FALSE)</f>
        <v>1688</v>
      </c>
      <c r="K240" s="17">
        <f t="shared" si="3"/>
        <v>75960</v>
      </c>
    </row>
    <row r="241" spans="1:11" x14ac:dyDescent="0.35">
      <c r="A241" s="8" t="s">
        <v>257</v>
      </c>
      <c r="B241" s="9">
        <v>43317</v>
      </c>
      <c r="C241" s="10" t="str">
        <f>VLOOKUP(訂單銷售明細!$D241,廠商資料!$A$2:$E$12,5,FALSE)</f>
        <v>賴惠雯</v>
      </c>
      <c r="D241" s="8" t="s">
        <v>41</v>
      </c>
      <c r="E241" s="8" t="str">
        <f>VLOOKUP(D241,廠商資料!$A$2:$E$12,2,FALSE)</f>
        <v>欣榮貿易</v>
      </c>
      <c r="F241" s="8" t="s">
        <v>1640</v>
      </c>
      <c r="G241" s="11" t="str">
        <f>VLOOKUP($F241,產品資料!$A$2:$G$51,5,FALSE)</f>
        <v>迷你隨身空氣負離子清淨機-白</v>
      </c>
      <c r="H241" s="8" t="str">
        <f>VLOOKUP(訂單銷售明細!$F241,產品資料!$A$1:$G$51,2,FALSE)</f>
        <v>清靜除溼</v>
      </c>
      <c r="I241" s="8">
        <v>25</v>
      </c>
      <c r="J241" s="8">
        <f>VLOOKUP($F241,產品資料!$A$2:$G$51,6,FALSE)</f>
        <v>999</v>
      </c>
      <c r="K241" s="12">
        <f t="shared" si="3"/>
        <v>24975</v>
      </c>
    </row>
    <row r="242" spans="1:11" x14ac:dyDescent="0.35">
      <c r="A242" s="13" t="s">
        <v>258</v>
      </c>
      <c r="B242" s="14">
        <v>43317</v>
      </c>
      <c r="C242" s="15" t="str">
        <f>VLOOKUP(訂單銷售明細!$D242,廠商資料!$A$2:$E$12,5,FALSE)</f>
        <v>蔡俊宏</v>
      </c>
      <c r="D242" s="13" t="s">
        <v>47</v>
      </c>
      <c r="E242" s="13" t="str">
        <f>VLOOKUP(D242,廠商資料!$A$2:$E$12,2,FALSE)</f>
        <v>信通事業</v>
      </c>
      <c r="F242" s="13" t="s">
        <v>1602</v>
      </c>
      <c r="G242" s="16" t="str">
        <f>VLOOKUP($F242,產品資料!$A$2:$G$51,5,FALSE)</f>
        <v>日本原裝變頻六門冰箱</v>
      </c>
      <c r="H242" s="13" t="str">
        <f>VLOOKUP(訂單銷售明細!$F242,產品資料!$A$1:$G$51,2,FALSE)</f>
        <v>廚房家電</v>
      </c>
      <c r="I242" s="13">
        <v>25</v>
      </c>
      <c r="J242" s="13">
        <f>VLOOKUP($F242,產品資料!$A$2:$G$51,6,FALSE)</f>
        <v>69210</v>
      </c>
      <c r="K242" s="17">
        <f t="shared" si="3"/>
        <v>1730250</v>
      </c>
    </row>
    <row r="243" spans="1:11" x14ac:dyDescent="0.35">
      <c r="A243" s="8" t="s">
        <v>259</v>
      </c>
      <c r="B243" s="9">
        <v>43317</v>
      </c>
      <c r="C243" s="10" t="str">
        <f>VLOOKUP(訂單銷售明細!$D243,廠商資料!$A$2:$E$12,5,FALSE)</f>
        <v>賴惠雯</v>
      </c>
      <c r="D243" s="8" t="s">
        <v>49</v>
      </c>
      <c r="E243" s="8" t="str">
        <f>VLOOKUP(D243,廠商資料!$A$2:$E$12,2,FALSE)</f>
        <v>大亨事業</v>
      </c>
      <c r="F243" s="8" t="s">
        <v>1601</v>
      </c>
      <c r="G243" s="11" t="str">
        <f>VLOOKUP($F243,產品資料!$A$2:$G$51,5,FALSE)</f>
        <v>14吋立扇/電風扇-白</v>
      </c>
      <c r="H243" s="8" t="str">
        <f>VLOOKUP(訂單銷售明細!$F243,產品資料!$A$1:$G$51,2,FALSE)</f>
        <v>空調家電</v>
      </c>
      <c r="I243" s="8">
        <v>25</v>
      </c>
      <c r="J243" s="8">
        <f>VLOOKUP($F243,產品資料!$A$2:$G$51,6,FALSE)</f>
        <v>980</v>
      </c>
      <c r="K243" s="12">
        <f t="shared" si="3"/>
        <v>24500</v>
      </c>
    </row>
    <row r="244" spans="1:11" x14ac:dyDescent="0.35">
      <c r="A244" s="13" t="s">
        <v>260</v>
      </c>
      <c r="B244" s="14">
        <v>43317</v>
      </c>
      <c r="C244" s="15" t="str">
        <f>VLOOKUP(訂單銷售明細!$D244,廠商資料!$A$2:$E$12,5,FALSE)</f>
        <v>涂佩芳</v>
      </c>
      <c r="D244" s="13" t="s">
        <v>10</v>
      </c>
      <c r="E244" s="13" t="str">
        <f>VLOOKUP(D244,廠商資料!$A$2:$E$12,2,FALSE)</f>
        <v>永進事業</v>
      </c>
      <c r="F244" s="13" t="s">
        <v>1600</v>
      </c>
      <c r="G244" s="16" t="str">
        <f>VLOOKUP($F244,產品資料!$A$2:$G$51,5,FALSE)</f>
        <v>蒸氣電熨斗</v>
      </c>
      <c r="H244" s="13" t="str">
        <f>VLOOKUP(訂單銷售明細!$F244,產品資料!$A$1:$G$51,2,FALSE)</f>
        <v>生活家電</v>
      </c>
      <c r="I244" s="13">
        <v>25</v>
      </c>
      <c r="J244" s="13">
        <f>VLOOKUP($F244,產品資料!$A$2:$G$51,6,FALSE)</f>
        <v>665</v>
      </c>
      <c r="K244" s="17">
        <f t="shared" si="3"/>
        <v>16625</v>
      </c>
    </row>
    <row r="245" spans="1:11" x14ac:dyDescent="0.35">
      <c r="A245" s="8" t="s">
        <v>261</v>
      </c>
      <c r="B245" s="9">
        <v>43317</v>
      </c>
      <c r="C245" s="10" t="str">
        <f>VLOOKUP(訂單銷售明細!$D245,廠商資料!$A$2:$E$12,5,FALSE)</f>
        <v>涂佩芳</v>
      </c>
      <c r="D245" s="8" t="s">
        <v>12</v>
      </c>
      <c r="E245" s="8" t="str">
        <f>VLOOKUP(D245,廠商資料!$A$2:$E$12,2,FALSE)</f>
        <v>洪盛貿易</v>
      </c>
      <c r="F245" s="8" t="s">
        <v>1615</v>
      </c>
      <c r="G245" s="11" t="str">
        <f>VLOOKUP($F245,產品資料!$A$2:$G$51,5,FALSE)</f>
        <v>迷你淨顏潔膚儀-送刷頭</v>
      </c>
      <c r="H245" s="8" t="str">
        <f>VLOOKUP(訂單銷售明細!$F245,產品資料!$A$1:$G$51,2,FALSE)</f>
        <v>美容家電</v>
      </c>
      <c r="I245" s="8">
        <v>25</v>
      </c>
      <c r="J245" s="8">
        <f>VLOOKUP($F245,產品資料!$A$2:$G$51,6,FALSE)</f>
        <v>2600</v>
      </c>
      <c r="K245" s="12">
        <f t="shared" si="3"/>
        <v>65000</v>
      </c>
    </row>
    <row r="246" spans="1:11" x14ac:dyDescent="0.35">
      <c r="A246" s="13" t="s">
        <v>262</v>
      </c>
      <c r="B246" s="14">
        <v>43317</v>
      </c>
      <c r="C246" s="15" t="str">
        <f>VLOOKUP(訂單銷售明細!$D246,廠商資料!$A$2:$E$12,5,FALSE)</f>
        <v>陳欣怡</v>
      </c>
      <c r="D246" s="13" t="s">
        <v>8</v>
      </c>
      <c r="E246" s="13" t="str">
        <f>VLOOKUP(D246,廠商資料!$A$2:$E$12,2,FALSE)</f>
        <v>高宏事業</v>
      </c>
      <c r="F246" s="13" t="s">
        <v>1635</v>
      </c>
      <c r="G246" s="16" t="str">
        <f>VLOOKUP($F246,產品資料!$A$2:$G$51,5,FALSE)</f>
        <v>數位式無線電話-時尚黑</v>
      </c>
      <c r="H246" s="13" t="str">
        <f>VLOOKUP(訂單銷售明細!$F246,產品資料!$A$1:$G$51,2,FALSE)</f>
        <v>生活家電</v>
      </c>
      <c r="I246" s="13">
        <v>25</v>
      </c>
      <c r="J246" s="13">
        <f>VLOOKUP($F246,產品資料!$A$2:$G$51,6,FALSE)</f>
        <v>990</v>
      </c>
      <c r="K246" s="17">
        <f t="shared" si="3"/>
        <v>24750</v>
      </c>
    </row>
    <row r="247" spans="1:11" x14ac:dyDescent="0.35">
      <c r="A247" s="8" t="s">
        <v>263</v>
      </c>
      <c r="B247" s="9">
        <v>43317</v>
      </c>
      <c r="C247" s="10" t="str">
        <f>VLOOKUP(訂單銷售明細!$D247,廠商資料!$A$2:$E$12,5,FALSE)</f>
        <v>陳欣怡</v>
      </c>
      <c r="D247" s="8" t="s">
        <v>14</v>
      </c>
      <c r="E247" s="8" t="str">
        <f>VLOOKUP(D247,廠商資料!$A$2:$E$12,2,FALSE)</f>
        <v>捷福事業</v>
      </c>
      <c r="F247" s="8" t="s">
        <v>1619</v>
      </c>
      <c r="G247" s="11" t="str">
        <f>VLOOKUP($F247,產品資料!$A$2:$G$51,5,FALSE)</f>
        <v>無線頸肩按摩器</v>
      </c>
      <c r="H247" s="8" t="str">
        <f>VLOOKUP(訂單銷售明細!$F247,產品資料!$A$1:$G$51,2,FALSE)</f>
        <v>按摩家電</v>
      </c>
      <c r="I247" s="8">
        <v>25</v>
      </c>
      <c r="J247" s="8">
        <f>VLOOKUP($F247,產品資料!$A$2:$G$51,6,FALSE)</f>
        <v>2680</v>
      </c>
      <c r="K247" s="12">
        <f t="shared" si="3"/>
        <v>67000</v>
      </c>
    </row>
    <row r="248" spans="1:11" x14ac:dyDescent="0.35">
      <c r="A248" s="13" t="s">
        <v>264</v>
      </c>
      <c r="B248" s="14">
        <v>43355</v>
      </c>
      <c r="C248" s="15" t="str">
        <f>VLOOKUP(訂單銷售明細!$D248,廠商資料!$A$2:$E$12,5,FALSE)</f>
        <v>陳欣怡</v>
      </c>
      <c r="D248" s="13" t="s">
        <v>18</v>
      </c>
      <c r="E248" s="13" t="str">
        <f>VLOOKUP(D248,廠商資料!$A$2:$E$12,2,FALSE)</f>
        <v>興泰貿易</v>
      </c>
      <c r="F248" s="13" t="s">
        <v>1608</v>
      </c>
      <c r="G248" s="16" t="str">
        <f>VLOOKUP($F248,產品資料!$A$2:$G$51,5,FALSE)</f>
        <v>奈米水離子吹風機-粉金</v>
      </c>
      <c r="H248" s="13" t="str">
        <f>VLOOKUP(訂單銷售明細!$F248,產品資料!$A$1:$G$51,2,FALSE)</f>
        <v>美容家電</v>
      </c>
      <c r="I248" s="13">
        <v>35</v>
      </c>
      <c r="J248" s="13">
        <f>VLOOKUP($F248,產品資料!$A$2:$G$51,6,FALSE)</f>
        <v>5990</v>
      </c>
      <c r="K248" s="17">
        <f t="shared" si="3"/>
        <v>209650</v>
      </c>
    </row>
    <row r="249" spans="1:11" x14ac:dyDescent="0.35">
      <c r="A249" s="8" t="s">
        <v>265</v>
      </c>
      <c r="B249" s="9">
        <v>43355</v>
      </c>
      <c r="C249" s="10" t="str">
        <f>VLOOKUP(訂單銷售明細!$D249,廠商資料!$A$2:$E$12,5,FALSE)</f>
        <v>王家銘</v>
      </c>
      <c r="D249" s="8" t="s">
        <v>21</v>
      </c>
      <c r="E249" s="8" t="str">
        <f>VLOOKUP(D249,廠商資料!$A$2:$E$12,2,FALSE)</f>
        <v>裕發事業</v>
      </c>
      <c r="F249" s="8" t="s">
        <v>1608</v>
      </c>
      <c r="G249" s="11" t="str">
        <f>VLOOKUP($F249,產品資料!$A$2:$G$51,5,FALSE)</f>
        <v>奈米水離子吹風機-粉金</v>
      </c>
      <c r="H249" s="8" t="str">
        <f>VLOOKUP(訂單銷售明細!$F249,產品資料!$A$1:$G$51,2,FALSE)</f>
        <v>美容家電</v>
      </c>
      <c r="I249" s="8">
        <v>35</v>
      </c>
      <c r="J249" s="8">
        <f>VLOOKUP($F249,產品資料!$A$2:$G$51,6,FALSE)</f>
        <v>5990</v>
      </c>
      <c r="K249" s="12">
        <f t="shared" si="3"/>
        <v>209650</v>
      </c>
    </row>
    <row r="250" spans="1:11" x14ac:dyDescent="0.35">
      <c r="A250" s="13" t="s">
        <v>266</v>
      </c>
      <c r="B250" s="14">
        <v>43355</v>
      </c>
      <c r="C250" s="15" t="str">
        <f>VLOOKUP(訂單銷售明細!$D250,廠商資料!$A$2:$E$12,5,FALSE)</f>
        <v>賴惠雯</v>
      </c>
      <c r="D250" s="13" t="s">
        <v>49</v>
      </c>
      <c r="E250" s="13" t="str">
        <f>VLOOKUP(D250,廠商資料!$A$2:$E$12,2,FALSE)</f>
        <v>大亨事業</v>
      </c>
      <c r="F250" s="13" t="s">
        <v>1600</v>
      </c>
      <c r="G250" s="16" t="str">
        <f>VLOOKUP($F250,產品資料!$A$2:$G$51,5,FALSE)</f>
        <v>蒸氣電熨斗</v>
      </c>
      <c r="H250" s="13" t="str">
        <f>VLOOKUP(訂單銷售明細!$F250,產品資料!$A$1:$G$51,2,FALSE)</f>
        <v>生活家電</v>
      </c>
      <c r="I250" s="13">
        <v>25</v>
      </c>
      <c r="J250" s="13">
        <f>VLOOKUP($F250,產品資料!$A$2:$G$51,6,FALSE)</f>
        <v>665</v>
      </c>
      <c r="K250" s="17">
        <f t="shared" si="3"/>
        <v>16625</v>
      </c>
    </row>
    <row r="251" spans="1:11" x14ac:dyDescent="0.35">
      <c r="A251" s="8" t="s">
        <v>267</v>
      </c>
      <c r="B251" s="9">
        <v>43355</v>
      </c>
      <c r="C251" s="10" t="str">
        <f>VLOOKUP(訂單銷售明細!$D251,廠商資料!$A$2:$E$12,5,FALSE)</f>
        <v>涂佩芳</v>
      </c>
      <c r="D251" s="8" t="s">
        <v>10</v>
      </c>
      <c r="E251" s="8" t="str">
        <f>VLOOKUP(D251,廠商資料!$A$2:$E$12,2,FALSE)</f>
        <v>永進事業</v>
      </c>
      <c r="F251" s="8" t="s">
        <v>1602</v>
      </c>
      <c r="G251" s="11" t="str">
        <f>VLOOKUP($F251,產品資料!$A$2:$G$51,5,FALSE)</f>
        <v>日本原裝變頻六門冰箱</v>
      </c>
      <c r="H251" s="8" t="str">
        <f>VLOOKUP(訂單銷售明細!$F251,產品資料!$A$1:$G$51,2,FALSE)</f>
        <v>廚房家電</v>
      </c>
      <c r="I251" s="8">
        <v>25</v>
      </c>
      <c r="J251" s="8">
        <f>VLOOKUP($F251,產品資料!$A$2:$G$51,6,FALSE)</f>
        <v>69210</v>
      </c>
      <c r="K251" s="12">
        <f t="shared" si="3"/>
        <v>1730250</v>
      </c>
    </row>
    <row r="252" spans="1:11" x14ac:dyDescent="0.35">
      <c r="A252" s="13" t="s">
        <v>268</v>
      </c>
      <c r="B252" s="14">
        <v>43355</v>
      </c>
      <c r="C252" s="15" t="str">
        <f>VLOOKUP(訂單銷售明細!$D252,廠商資料!$A$2:$E$12,5,FALSE)</f>
        <v>涂佩芳</v>
      </c>
      <c r="D252" s="13" t="s">
        <v>12</v>
      </c>
      <c r="E252" s="13" t="str">
        <f>VLOOKUP(D252,廠商資料!$A$2:$E$12,2,FALSE)</f>
        <v>洪盛貿易</v>
      </c>
      <c r="F252" s="13" t="s">
        <v>1615</v>
      </c>
      <c r="G252" s="16" t="str">
        <f>VLOOKUP($F252,產品資料!$A$2:$G$51,5,FALSE)</f>
        <v>迷你淨顏潔膚儀-送刷頭</v>
      </c>
      <c r="H252" s="13" t="str">
        <f>VLOOKUP(訂單銷售明細!$F252,產品資料!$A$1:$G$51,2,FALSE)</f>
        <v>美容家電</v>
      </c>
      <c r="I252" s="13">
        <v>25</v>
      </c>
      <c r="J252" s="13">
        <f>VLOOKUP($F252,產品資料!$A$2:$G$51,6,FALSE)</f>
        <v>2600</v>
      </c>
      <c r="K252" s="17">
        <f t="shared" si="3"/>
        <v>65000</v>
      </c>
    </row>
    <row r="253" spans="1:11" x14ac:dyDescent="0.35">
      <c r="A253" s="8" t="s">
        <v>269</v>
      </c>
      <c r="B253" s="9">
        <v>43355</v>
      </c>
      <c r="C253" s="10" t="str">
        <f>VLOOKUP(訂單銷售明細!$D253,廠商資料!$A$2:$E$12,5,FALSE)</f>
        <v>陳欣怡</v>
      </c>
      <c r="D253" s="8" t="s">
        <v>8</v>
      </c>
      <c r="E253" s="8" t="str">
        <f>VLOOKUP(D253,廠商資料!$A$2:$E$12,2,FALSE)</f>
        <v>高宏事業</v>
      </c>
      <c r="F253" s="8" t="s">
        <v>1603</v>
      </c>
      <c r="G253" s="11" t="str">
        <f>VLOOKUP($F253,產品資料!$A$2:$G$51,5,FALSE)</f>
        <v>奈米水離子吹風機-桃紅</v>
      </c>
      <c r="H253" s="8" t="str">
        <f>VLOOKUP(訂單銷售明細!$F253,產品資料!$A$1:$G$51,2,FALSE)</f>
        <v>美容家電</v>
      </c>
      <c r="I253" s="8">
        <v>25</v>
      </c>
      <c r="J253" s="8">
        <f>VLOOKUP($F253,產品資料!$A$2:$G$51,6,FALSE)</f>
        <v>5990</v>
      </c>
      <c r="K253" s="12">
        <f t="shared" si="3"/>
        <v>149750</v>
      </c>
    </row>
    <row r="254" spans="1:11" x14ac:dyDescent="0.35">
      <c r="A254" s="13" t="s">
        <v>270</v>
      </c>
      <c r="B254" s="14">
        <v>43355</v>
      </c>
      <c r="C254" s="15" t="str">
        <f>VLOOKUP(訂單銷售明細!$D254,廠商資料!$A$2:$E$12,5,FALSE)</f>
        <v>王家銘</v>
      </c>
      <c r="D254" s="13" t="s">
        <v>21</v>
      </c>
      <c r="E254" s="13" t="str">
        <f>VLOOKUP(D254,廠商資料!$A$2:$E$12,2,FALSE)</f>
        <v>裕發事業</v>
      </c>
      <c r="F254" s="13" t="s">
        <v>1609</v>
      </c>
      <c r="G254" s="16" t="str">
        <f>VLOOKUP($F254,產品資料!$A$2:$G$51,5,FALSE)</f>
        <v>手持按摩器</v>
      </c>
      <c r="H254" s="13" t="str">
        <f>VLOOKUP(訂單銷售明細!$F254,產品資料!$A$1:$G$51,2,FALSE)</f>
        <v>按摩家電</v>
      </c>
      <c r="I254" s="13">
        <v>25</v>
      </c>
      <c r="J254" s="13">
        <f>VLOOKUP($F254,產品資料!$A$2:$G$51,6,FALSE)</f>
        <v>2980</v>
      </c>
      <c r="K254" s="17">
        <f t="shared" si="3"/>
        <v>74500</v>
      </c>
    </row>
    <row r="255" spans="1:11" x14ac:dyDescent="0.35">
      <c r="A255" s="8" t="s">
        <v>271</v>
      </c>
      <c r="B255" s="9">
        <v>43355</v>
      </c>
      <c r="C255" s="10" t="str">
        <f>VLOOKUP(訂單銷售明細!$D255,廠商資料!$A$2:$E$12,5,FALSE)</f>
        <v>王家銘</v>
      </c>
      <c r="D255" s="8" t="s">
        <v>24</v>
      </c>
      <c r="E255" s="8" t="str">
        <f>VLOOKUP(D255,廠商資料!$A$2:$E$12,2,FALSE)</f>
        <v>萬成事業</v>
      </c>
      <c r="F255" s="8" t="s">
        <v>1609</v>
      </c>
      <c r="G255" s="11" t="str">
        <f>VLOOKUP($F255,產品資料!$A$2:$G$51,5,FALSE)</f>
        <v>手持按摩器</v>
      </c>
      <c r="H255" s="8" t="str">
        <f>VLOOKUP(訂單銷售明細!$F255,產品資料!$A$1:$G$51,2,FALSE)</f>
        <v>按摩家電</v>
      </c>
      <c r="I255" s="8">
        <v>25</v>
      </c>
      <c r="J255" s="8">
        <f>VLOOKUP($F255,產品資料!$A$2:$G$51,6,FALSE)</f>
        <v>2980</v>
      </c>
      <c r="K255" s="12">
        <f t="shared" si="3"/>
        <v>74500</v>
      </c>
    </row>
    <row r="256" spans="1:11" x14ac:dyDescent="0.35">
      <c r="A256" s="13" t="s">
        <v>272</v>
      </c>
      <c r="B256" s="14">
        <v>43355</v>
      </c>
      <c r="C256" s="15" t="str">
        <f>VLOOKUP(訂單銷售明細!$D256,廠商資料!$A$2:$E$12,5,FALSE)</f>
        <v>郭立新</v>
      </c>
      <c r="D256" s="13" t="s">
        <v>26</v>
      </c>
      <c r="E256" s="13" t="str">
        <f>VLOOKUP(D256,廠商資料!$A$2:$E$12,2,FALSE)</f>
        <v>華佳貿易</v>
      </c>
      <c r="F256" s="13" t="s">
        <v>1609</v>
      </c>
      <c r="G256" s="16" t="str">
        <f>VLOOKUP($F256,產品資料!$A$2:$G$51,5,FALSE)</f>
        <v>手持按摩器</v>
      </c>
      <c r="H256" s="13" t="str">
        <f>VLOOKUP(訂單銷售明細!$F256,產品資料!$A$1:$G$51,2,FALSE)</f>
        <v>按摩家電</v>
      </c>
      <c r="I256" s="13">
        <v>25</v>
      </c>
      <c r="J256" s="13">
        <f>VLOOKUP($F256,產品資料!$A$2:$G$51,6,FALSE)</f>
        <v>2980</v>
      </c>
      <c r="K256" s="17">
        <f t="shared" si="3"/>
        <v>74500</v>
      </c>
    </row>
    <row r="257" spans="1:11" x14ac:dyDescent="0.35">
      <c r="A257" s="8" t="s">
        <v>273</v>
      </c>
      <c r="B257" s="9">
        <v>43355</v>
      </c>
      <c r="C257" s="10" t="str">
        <f>VLOOKUP(訂單銷售明細!$D257,廠商資料!$A$2:$E$12,5,FALSE)</f>
        <v>賴惠雯</v>
      </c>
      <c r="D257" s="8" t="s">
        <v>41</v>
      </c>
      <c r="E257" s="8" t="str">
        <f>VLOOKUP(D257,廠商資料!$A$2:$E$12,2,FALSE)</f>
        <v>欣榮貿易</v>
      </c>
      <c r="F257" s="8" t="s">
        <v>1609</v>
      </c>
      <c r="G257" s="11" t="str">
        <f>VLOOKUP($F257,產品資料!$A$2:$G$51,5,FALSE)</f>
        <v>手持按摩器</v>
      </c>
      <c r="H257" s="8" t="str">
        <f>VLOOKUP(訂單銷售明細!$F257,產品資料!$A$1:$G$51,2,FALSE)</f>
        <v>按摩家電</v>
      </c>
      <c r="I257" s="8">
        <v>25</v>
      </c>
      <c r="J257" s="8">
        <f>VLOOKUP($F257,產品資料!$A$2:$G$51,6,FALSE)</f>
        <v>2980</v>
      </c>
      <c r="K257" s="12">
        <f t="shared" si="3"/>
        <v>74500</v>
      </c>
    </row>
    <row r="258" spans="1:11" x14ac:dyDescent="0.35">
      <c r="A258" s="13" t="s">
        <v>274</v>
      </c>
      <c r="B258" s="14">
        <v>43355</v>
      </c>
      <c r="C258" s="15" t="str">
        <f>VLOOKUP(訂單銷售明細!$D258,廠商資料!$A$2:$E$12,5,FALSE)</f>
        <v>蔡俊宏</v>
      </c>
      <c r="D258" s="13" t="s">
        <v>47</v>
      </c>
      <c r="E258" s="13" t="str">
        <f>VLOOKUP(D258,廠商資料!$A$2:$E$12,2,FALSE)</f>
        <v>信通事業</v>
      </c>
      <c r="F258" s="13" t="s">
        <v>1609</v>
      </c>
      <c r="G258" s="16" t="str">
        <f>VLOOKUP($F258,產品資料!$A$2:$G$51,5,FALSE)</f>
        <v>手持按摩器</v>
      </c>
      <c r="H258" s="13" t="str">
        <f>VLOOKUP(訂單銷售明細!$F258,產品資料!$A$1:$G$51,2,FALSE)</f>
        <v>按摩家電</v>
      </c>
      <c r="I258" s="13">
        <v>25</v>
      </c>
      <c r="J258" s="13">
        <f>VLOOKUP($F258,產品資料!$A$2:$G$51,6,FALSE)</f>
        <v>2980</v>
      </c>
      <c r="K258" s="17">
        <f t="shared" si="3"/>
        <v>74500</v>
      </c>
    </row>
    <row r="259" spans="1:11" x14ac:dyDescent="0.35">
      <c r="A259" s="8" t="s">
        <v>275</v>
      </c>
      <c r="B259" s="9">
        <v>43355</v>
      </c>
      <c r="C259" s="10" t="str">
        <f>VLOOKUP(訂單銷售明細!$D259,廠商資料!$A$2:$E$12,5,FALSE)</f>
        <v>賴惠雯</v>
      </c>
      <c r="D259" s="8" t="s">
        <v>49</v>
      </c>
      <c r="E259" s="8" t="str">
        <f>VLOOKUP(D259,廠商資料!$A$2:$E$12,2,FALSE)</f>
        <v>大亨事業</v>
      </c>
      <c r="F259" s="8" t="s">
        <v>1609</v>
      </c>
      <c r="G259" s="11" t="str">
        <f>VLOOKUP($F259,產品資料!$A$2:$G$51,5,FALSE)</f>
        <v>手持按摩器</v>
      </c>
      <c r="H259" s="8" t="str">
        <f>VLOOKUP(訂單銷售明細!$F259,產品資料!$A$1:$G$51,2,FALSE)</f>
        <v>按摩家電</v>
      </c>
      <c r="I259" s="8">
        <v>25</v>
      </c>
      <c r="J259" s="8">
        <f>VLOOKUP($F259,產品資料!$A$2:$G$51,6,FALSE)</f>
        <v>2980</v>
      </c>
      <c r="K259" s="12">
        <f t="shared" ref="K259:K322" si="4">I259*J259</f>
        <v>74500</v>
      </c>
    </row>
    <row r="260" spans="1:11" x14ac:dyDescent="0.35">
      <c r="A260" s="13" t="s">
        <v>276</v>
      </c>
      <c r="B260" s="14">
        <v>43383</v>
      </c>
      <c r="C260" s="15" t="str">
        <f>VLOOKUP(訂單銷售明細!$D260,廠商資料!$A$2:$E$12,5,FALSE)</f>
        <v>陳欣怡</v>
      </c>
      <c r="D260" s="13" t="s">
        <v>18</v>
      </c>
      <c r="E260" s="13" t="str">
        <f>VLOOKUP(D260,廠商資料!$A$2:$E$12,2,FALSE)</f>
        <v>興泰貿易</v>
      </c>
      <c r="F260" s="13" t="s">
        <v>1615</v>
      </c>
      <c r="G260" s="16" t="str">
        <f>VLOOKUP($F260,產品資料!$A$2:$G$51,5,FALSE)</f>
        <v>迷你淨顏潔膚儀-送刷頭</v>
      </c>
      <c r="H260" s="13" t="str">
        <f>VLOOKUP(訂單銷售明細!$F260,產品資料!$A$1:$G$51,2,FALSE)</f>
        <v>美容家電</v>
      </c>
      <c r="I260" s="13">
        <v>25</v>
      </c>
      <c r="J260" s="13">
        <f>VLOOKUP($F260,產品資料!$A$2:$G$51,6,FALSE)</f>
        <v>2600</v>
      </c>
      <c r="K260" s="17">
        <f t="shared" si="4"/>
        <v>65000</v>
      </c>
    </row>
    <row r="261" spans="1:11" x14ac:dyDescent="0.35">
      <c r="A261" s="8" t="s">
        <v>277</v>
      </c>
      <c r="B261" s="9">
        <v>43383</v>
      </c>
      <c r="C261" s="10" t="str">
        <f>VLOOKUP(訂單銷售明細!$D261,廠商資料!$A$2:$E$12,5,FALSE)</f>
        <v>陳欣怡</v>
      </c>
      <c r="D261" s="8" t="s">
        <v>14</v>
      </c>
      <c r="E261" s="8" t="str">
        <f>VLOOKUP(D261,廠商資料!$A$2:$E$12,2,FALSE)</f>
        <v>捷福事業</v>
      </c>
      <c r="F261" s="8" t="s">
        <v>1608</v>
      </c>
      <c r="G261" s="11" t="str">
        <f>VLOOKUP($F261,產品資料!$A$2:$G$51,5,FALSE)</f>
        <v>奈米水離子吹風機-粉金</v>
      </c>
      <c r="H261" s="8" t="str">
        <f>VLOOKUP(訂單銷售明細!$F261,產品資料!$A$1:$G$51,2,FALSE)</f>
        <v>美容家電</v>
      </c>
      <c r="I261" s="8">
        <v>35</v>
      </c>
      <c r="J261" s="8">
        <f>VLOOKUP($F261,產品資料!$A$2:$G$51,6,FALSE)</f>
        <v>5990</v>
      </c>
      <c r="K261" s="12">
        <f t="shared" si="4"/>
        <v>209650</v>
      </c>
    </row>
    <row r="262" spans="1:11" x14ac:dyDescent="0.35">
      <c r="A262" s="13" t="s">
        <v>278</v>
      </c>
      <c r="B262" s="14">
        <v>43383</v>
      </c>
      <c r="C262" s="15" t="str">
        <f>VLOOKUP(訂單銷售明細!$D262,廠商資料!$A$2:$E$12,5,FALSE)</f>
        <v>陳欣怡</v>
      </c>
      <c r="D262" s="13" t="s">
        <v>18</v>
      </c>
      <c r="E262" s="13" t="str">
        <f>VLOOKUP(D262,廠商資料!$A$2:$E$12,2,FALSE)</f>
        <v>興泰貿易</v>
      </c>
      <c r="F262" s="13" t="s">
        <v>1611</v>
      </c>
      <c r="G262" s="16" t="str">
        <f>VLOOKUP($F262,產品資料!$A$2:$G$51,5,FALSE)</f>
        <v>美白電動牙刷-美白刷頭+多動向交叉刷頭</v>
      </c>
      <c r="H262" s="13" t="str">
        <f>VLOOKUP(訂單銷售明細!$F262,產品資料!$A$1:$G$51,2,FALSE)</f>
        <v>美容家電</v>
      </c>
      <c r="I262" s="13">
        <v>35</v>
      </c>
      <c r="J262" s="13">
        <f>VLOOKUP($F262,產品資料!$A$2:$G$51,6,FALSE)</f>
        <v>1200</v>
      </c>
      <c r="K262" s="17">
        <f t="shared" si="4"/>
        <v>42000</v>
      </c>
    </row>
    <row r="263" spans="1:11" x14ac:dyDescent="0.35">
      <c r="A263" s="8" t="s">
        <v>279</v>
      </c>
      <c r="B263" s="9">
        <v>43383</v>
      </c>
      <c r="C263" s="10" t="str">
        <f>VLOOKUP(訂單銷售明細!$D263,廠商資料!$A$2:$E$12,5,FALSE)</f>
        <v>王家銘</v>
      </c>
      <c r="D263" s="8" t="s">
        <v>21</v>
      </c>
      <c r="E263" s="8" t="str">
        <f>VLOOKUP(D263,廠商資料!$A$2:$E$12,2,FALSE)</f>
        <v>裕發事業</v>
      </c>
      <c r="F263" s="8" t="s">
        <v>1613</v>
      </c>
      <c r="G263" s="11" t="str">
        <f>VLOOKUP($F263,產品資料!$A$2:$G$51,5,FALSE)</f>
        <v>水洗三刀頭電動刮鬍刀-黑</v>
      </c>
      <c r="H263" s="8" t="str">
        <f>VLOOKUP(訂單銷售明細!$F263,產品資料!$A$1:$G$51,2,FALSE)</f>
        <v>美容家電</v>
      </c>
      <c r="I263" s="8">
        <v>35</v>
      </c>
      <c r="J263" s="8">
        <f>VLOOKUP($F263,產品資料!$A$2:$G$51,6,FALSE)</f>
        <v>980</v>
      </c>
      <c r="K263" s="12">
        <f t="shared" si="4"/>
        <v>34300</v>
      </c>
    </row>
    <row r="264" spans="1:11" x14ac:dyDescent="0.35">
      <c r="A264" s="13" t="s">
        <v>280</v>
      </c>
      <c r="B264" s="14">
        <v>43383</v>
      </c>
      <c r="C264" s="15" t="str">
        <f>VLOOKUP(訂單銷售明細!$D264,廠商資料!$A$2:$E$12,5,FALSE)</f>
        <v>涂佩芳</v>
      </c>
      <c r="D264" s="13" t="s">
        <v>10</v>
      </c>
      <c r="E264" s="13" t="str">
        <f>VLOOKUP(D264,廠商資料!$A$2:$E$12,2,FALSE)</f>
        <v>永進事業</v>
      </c>
      <c r="F264" s="13" t="s">
        <v>1600</v>
      </c>
      <c r="G264" s="16" t="str">
        <f>VLOOKUP($F264,產品資料!$A$2:$G$51,5,FALSE)</f>
        <v>蒸氣電熨斗</v>
      </c>
      <c r="H264" s="13" t="str">
        <f>VLOOKUP(訂單銷售明細!$F264,產品資料!$A$1:$G$51,2,FALSE)</f>
        <v>生活家電</v>
      </c>
      <c r="I264" s="13">
        <v>25</v>
      </c>
      <c r="J264" s="13">
        <f>VLOOKUP($F264,產品資料!$A$2:$G$51,6,FALSE)</f>
        <v>665</v>
      </c>
      <c r="K264" s="17">
        <f t="shared" si="4"/>
        <v>16625</v>
      </c>
    </row>
    <row r="265" spans="1:11" x14ac:dyDescent="0.35">
      <c r="A265" s="8" t="s">
        <v>281</v>
      </c>
      <c r="B265" s="9">
        <v>43383</v>
      </c>
      <c r="C265" s="10" t="str">
        <f>VLOOKUP(訂單銷售明細!$D265,廠商資料!$A$2:$E$12,5,FALSE)</f>
        <v>王家銘</v>
      </c>
      <c r="D265" s="8" t="s">
        <v>24</v>
      </c>
      <c r="E265" s="8" t="str">
        <f>VLOOKUP(D265,廠商資料!$A$2:$E$12,2,FALSE)</f>
        <v>萬成事業</v>
      </c>
      <c r="F265" s="8" t="s">
        <v>1623</v>
      </c>
      <c r="G265" s="11" t="str">
        <f>VLOOKUP($F265,產品資料!$A$2:$G$51,5,FALSE)</f>
        <v>14吋立扇/電風扇-灰</v>
      </c>
      <c r="H265" s="8" t="str">
        <f>VLOOKUP(訂單銷售明細!$F265,產品資料!$A$1:$G$51,2,FALSE)</f>
        <v>空調家電</v>
      </c>
      <c r="I265" s="8">
        <v>35</v>
      </c>
      <c r="J265" s="8">
        <f>VLOOKUP($F265,產品資料!$A$2:$G$51,6,FALSE)</f>
        <v>980</v>
      </c>
      <c r="K265" s="12">
        <f t="shared" si="4"/>
        <v>34300</v>
      </c>
    </row>
    <row r="266" spans="1:11" x14ac:dyDescent="0.35">
      <c r="A266" s="13" t="s">
        <v>282</v>
      </c>
      <c r="B266" s="14">
        <v>43383</v>
      </c>
      <c r="C266" s="15" t="str">
        <f>VLOOKUP(訂單銷售明細!$D266,廠商資料!$A$2:$E$12,5,FALSE)</f>
        <v>涂佩芳</v>
      </c>
      <c r="D266" s="13" t="s">
        <v>10</v>
      </c>
      <c r="E266" s="13" t="str">
        <f>VLOOKUP(D266,廠商資料!$A$2:$E$12,2,FALSE)</f>
        <v>永進事業</v>
      </c>
      <c r="F266" s="13" t="s">
        <v>1624</v>
      </c>
      <c r="G266" s="16" t="str">
        <f>VLOOKUP($F266,產品資料!$A$2:$G$51,5,FALSE)</f>
        <v>11L 1級ECONAVI清淨除濕機</v>
      </c>
      <c r="H266" s="13" t="str">
        <f>VLOOKUP(訂單銷售明細!$F266,產品資料!$A$1:$G$51,2,FALSE)</f>
        <v>清靜除溼</v>
      </c>
      <c r="I266" s="13">
        <v>25</v>
      </c>
      <c r="J266" s="13">
        <f>VLOOKUP($F266,產品資料!$A$2:$G$51,6,FALSE)</f>
        <v>8990</v>
      </c>
      <c r="K266" s="17">
        <f t="shared" si="4"/>
        <v>224750</v>
      </c>
    </row>
    <row r="267" spans="1:11" x14ac:dyDescent="0.35">
      <c r="A267" s="8" t="s">
        <v>283</v>
      </c>
      <c r="B267" s="9">
        <v>43383</v>
      </c>
      <c r="C267" s="10" t="str">
        <f>VLOOKUP(訂單銷售明細!$D267,廠商資料!$A$2:$E$12,5,FALSE)</f>
        <v>陳欣怡</v>
      </c>
      <c r="D267" s="8" t="s">
        <v>8</v>
      </c>
      <c r="E267" s="8" t="str">
        <f>VLOOKUP(D267,廠商資料!$A$2:$E$12,2,FALSE)</f>
        <v>高宏事業</v>
      </c>
      <c r="F267" s="8" t="s">
        <v>1616</v>
      </c>
      <c r="G267" s="11" t="str">
        <f>VLOOKUP($F267,產品資料!$A$2:$G$51,5,FALSE)</f>
        <v>日本原裝變頻六門冰箱</v>
      </c>
      <c r="H267" s="8" t="str">
        <f>VLOOKUP(訂單銷售明細!$F267,產品資料!$A$1:$G$51,2,FALSE)</f>
        <v>廚房家電</v>
      </c>
      <c r="I267" s="8">
        <v>45</v>
      </c>
      <c r="J267" s="8">
        <f>VLOOKUP($F267,產品資料!$A$2:$G$51,6,FALSE)</f>
        <v>69210</v>
      </c>
      <c r="K267" s="12">
        <f t="shared" si="4"/>
        <v>3114450</v>
      </c>
    </row>
    <row r="268" spans="1:11" x14ac:dyDescent="0.35">
      <c r="A268" s="13" t="s">
        <v>284</v>
      </c>
      <c r="B268" s="14">
        <v>43383</v>
      </c>
      <c r="C268" s="15" t="str">
        <f>VLOOKUP(訂單銷售明細!$D268,廠商資料!$A$2:$E$12,5,FALSE)</f>
        <v>陳欣怡</v>
      </c>
      <c r="D268" s="13" t="s">
        <v>14</v>
      </c>
      <c r="E268" s="13" t="str">
        <f>VLOOKUP(D268,廠商資料!$A$2:$E$12,2,FALSE)</f>
        <v>捷福事業</v>
      </c>
      <c r="F268" s="13" t="s">
        <v>1616</v>
      </c>
      <c r="G268" s="16" t="str">
        <f>VLOOKUP($F268,產品資料!$A$2:$G$51,5,FALSE)</f>
        <v>日本原裝變頻六門冰箱</v>
      </c>
      <c r="H268" s="13" t="str">
        <f>VLOOKUP(訂單銷售明細!$F268,產品資料!$A$1:$G$51,2,FALSE)</f>
        <v>廚房家電</v>
      </c>
      <c r="I268" s="13">
        <v>45</v>
      </c>
      <c r="J268" s="13">
        <f>VLOOKUP($F268,產品資料!$A$2:$G$51,6,FALSE)</f>
        <v>69210</v>
      </c>
      <c r="K268" s="17">
        <f t="shared" si="4"/>
        <v>3114450</v>
      </c>
    </row>
    <row r="269" spans="1:11" x14ac:dyDescent="0.35">
      <c r="A269" s="8" t="s">
        <v>285</v>
      </c>
      <c r="B269" s="9">
        <v>43383</v>
      </c>
      <c r="C269" s="10" t="str">
        <f>VLOOKUP(訂單銷售明細!$D269,廠商資料!$A$2:$E$12,5,FALSE)</f>
        <v>陳欣怡</v>
      </c>
      <c r="D269" s="8" t="s">
        <v>14</v>
      </c>
      <c r="E269" s="8" t="str">
        <f>VLOOKUP(D269,廠商資料!$A$2:$E$12,2,FALSE)</f>
        <v>捷福事業</v>
      </c>
      <c r="F269" s="8" t="s">
        <v>1623</v>
      </c>
      <c r="G269" s="11" t="str">
        <f>VLOOKUP($F269,產品資料!$A$2:$G$51,5,FALSE)</f>
        <v>14吋立扇/電風扇-灰</v>
      </c>
      <c r="H269" s="8" t="str">
        <f>VLOOKUP(訂單銷售明細!$F269,產品資料!$A$1:$G$51,2,FALSE)</f>
        <v>空調家電</v>
      </c>
      <c r="I269" s="8">
        <v>25</v>
      </c>
      <c r="J269" s="8">
        <f>VLOOKUP($F269,產品資料!$A$2:$G$51,6,FALSE)</f>
        <v>980</v>
      </c>
      <c r="K269" s="12">
        <f t="shared" si="4"/>
        <v>24500</v>
      </c>
    </row>
    <row r="270" spans="1:11" x14ac:dyDescent="0.35">
      <c r="A270" s="13" t="s">
        <v>286</v>
      </c>
      <c r="B270" s="14">
        <v>43383</v>
      </c>
      <c r="C270" s="15" t="str">
        <f>VLOOKUP(訂單銷售明細!$D270,廠商資料!$A$2:$E$12,5,FALSE)</f>
        <v>陳欣怡</v>
      </c>
      <c r="D270" s="13" t="s">
        <v>18</v>
      </c>
      <c r="E270" s="13" t="str">
        <f>VLOOKUP(D270,廠商資料!$A$2:$E$12,2,FALSE)</f>
        <v>興泰貿易</v>
      </c>
      <c r="F270" s="13" t="s">
        <v>1624</v>
      </c>
      <c r="G270" s="16" t="str">
        <f>VLOOKUP($F270,產品資料!$A$2:$G$51,5,FALSE)</f>
        <v>11L 1級ECONAVI清淨除濕機</v>
      </c>
      <c r="H270" s="13" t="str">
        <f>VLOOKUP(訂單銷售明細!$F270,產品資料!$A$1:$G$51,2,FALSE)</f>
        <v>清靜除溼</v>
      </c>
      <c r="I270" s="13">
        <v>25</v>
      </c>
      <c r="J270" s="13">
        <f>VLOOKUP($F270,產品資料!$A$2:$G$51,6,FALSE)</f>
        <v>8990</v>
      </c>
      <c r="K270" s="17">
        <f t="shared" si="4"/>
        <v>224750</v>
      </c>
    </row>
    <row r="271" spans="1:11" x14ac:dyDescent="0.35">
      <c r="A271" s="8" t="s">
        <v>287</v>
      </c>
      <c r="B271" s="9">
        <v>43383</v>
      </c>
      <c r="C271" s="10" t="str">
        <f>VLOOKUP(訂單銷售明細!$D271,廠商資料!$A$2:$E$12,5,FALSE)</f>
        <v>郭立新</v>
      </c>
      <c r="D271" s="8" t="s">
        <v>26</v>
      </c>
      <c r="E271" s="8" t="str">
        <f>VLOOKUP(D271,廠商資料!$A$2:$E$12,2,FALSE)</f>
        <v>華佳貿易</v>
      </c>
      <c r="F271" s="8" t="s">
        <v>1623</v>
      </c>
      <c r="G271" s="11" t="str">
        <f>VLOOKUP($F271,產品資料!$A$2:$G$51,5,FALSE)</f>
        <v>14吋立扇/電風扇-灰</v>
      </c>
      <c r="H271" s="8" t="str">
        <f>VLOOKUP(訂單銷售明細!$F271,產品資料!$A$1:$G$51,2,FALSE)</f>
        <v>空調家電</v>
      </c>
      <c r="I271" s="8">
        <v>35</v>
      </c>
      <c r="J271" s="8">
        <f>VLOOKUP($F271,產品資料!$A$2:$G$51,6,FALSE)</f>
        <v>980</v>
      </c>
      <c r="K271" s="12">
        <f t="shared" si="4"/>
        <v>34300</v>
      </c>
    </row>
    <row r="272" spans="1:11" x14ac:dyDescent="0.35">
      <c r="A272" s="13" t="s">
        <v>288</v>
      </c>
      <c r="B272" s="14">
        <v>43383</v>
      </c>
      <c r="C272" s="15" t="str">
        <f>VLOOKUP(訂單銷售明細!$D272,廠商資料!$A$2:$E$12,5,FALSE)</f>
        <v>王家銘</v>
      </c>
      <c r="D272" s="13" t="s">
        <v>24</v>
      </c>
      <c r="E272" s="13" t="str">
        <f>VLOOKUP(D272,廠商資料!$A$2:$E$12,2,FALSE)</f>
        <v>萬成事業</v>
      </c>
      <c r="F272" s="13" t="s">
        <v>1624</v>
      </c>
      <c r="G272" s="16" t="str">
        <f>VLOOKUP($F272,產品資料!$A$2:$G$51,5,FALSE)</f>
        <v>11L 1級ECONAVI清淨除濕機</v>
      </c>
      <c r="H272" s="13" t="str">
        <f>VLOOKUP(訂單銷售明細!$F272,產品資料!$A$1:$G$51,2,FALSE)</f>
        <v>清靜除溼</v>
      </c>
      <c r="I272" s="13">
        <v>25</v>
      </c>
      <c r="J272" s="13">
        <f>VLOOKUP($F272,產品資料!$A$2:$G$51,6,FALSE)</f>
        <v>8990</v>
      </c>
      <c r="K272" s="17">
        <f t="shared" si="4"/>
        <v>224750</v>
      </c>
    </row>
    <row r="273" spans="1:11" x14ac:dyDescent="0.35">
      <c r="A273" s="8" t="s">
        <v>289</v>
      </c>
      <c r="B273" s="9">
        <v>43383</v>
      </c>
      <c r="C273" s="10" t="str">
        <f>VLOOKUP(訂單銷售明細!$D273,廠商資料!$A$2:$E$12,5,FALSE)</f>
        <v>陳欣怡</v>
      </c>
      <c r="D273" s="8" t="s">
        <v>18</v>
      </c>
      <c r="E273" s="8" t="str">
        <f>VLOOKUP(D273,廠商資料!$A$2:$E$12,2,FALSE)</f>
        <v>興泰貿易</v>
      </c>
      <c r="F273" s="8" t="s">
        <v>1616</v>
      </c>
      <c r="G273" s="11" t="str">
        <f>VLOOKUP($F273,產品資料!$A$2:$G$51,5,FALSE)</f>
        <v>日本原裝變頻六門冰箱</v>
      </c>
      <c r="H273" s="8" t="str">
        <f>VLOOKUP(訂單銷售明細!$F273,產品資料!$A$1:$G$51,2,FALSE)</f>
        <v>廚房家電</v>
      </c>
      <c r="I273" s="8">
        <v>45</v>
      </c>
      <c r="J273" s="8">
        <f>VLOOKUP($F273,產品資料!$A$2:$G$51,6,FALSE)</f>
        <v>69210</v>
      </c>
      <c r="K273" s="12">
        <f t="shared" si="4"/>
        <v>3114450</v>
      </c>
    </row>
    <row r="274" spans="1:11" x14ac:dyDescent="0.35">
      <c r="A274" s="13" t="s">
        <v>290</v>
      </c>
      <c r="B274" s="14">
        <v>43383</v>
      </c>
      <c r="C274" s="15" t="str">
        <f>VLOOKUP(訂單銷售明細!$D274,廠商資料!$A$2:$E$12,5,FALSE)</f>
        <v>王家銘</v>
      </c>
      <c r="D274" s="13" t="s">
        <v>21</v>
      </c>
      <c r="E274" s="13" t="str">
        <f>VLOOKUP(D274,廠商資料!$A$2:$E$12,2,FALSE)</f>
        <v>裕發事業</v>
      </c>
      <c r="F274" s="13" t="s">
        <v>1616</v>
      </c>
      <c r="G274" s="16" t="str">
        <f>VLOOKUP($F274,產品資料!$A$2:$G$51,5,FALSE)</f>
        <v>日本原裝變頻六門冰箱</v>
      </c>
      <c r="H274" s="13" t="str">
        <f>VLOOKUP(訂單銷售明細!$F274,產品資料!$A$1:$G$51,2,FALSE)</f>
        <v>廚房家電</v>
      </c>
      <c r="I274" s="13">
        <v>45</v>
      </c>
      <c r="J274" s="13">
        <f>VLOOKUP($F274,產品資料!$A$2:$G$51,6,FALSE)</f>
        <v>69210</v>
      </c>
      <c r="K274" s="17">
        <f t="shared" si="4"/>
        <v>3114450</v>
      </c>
    </row>
    <row r="275" spans="1:11" x14ac:dyDescent="0.35">
      <c r="A275" s="8" t="s">
        <v>291</v>
      </c>
      <c r="B275" s="9">
        <v>43383</v>
      </c>
      <c r="C275" s="10" t="str">
        <f>VLOOKUP(訂單銷售明細!$D275,廠商資料!$A$2:$E$12,5,FALSE)</f>
        <v>蔡俊宏</v>
      </c>
      <c r="D275" s="8" t="s">
        <v>47</v>
      </c>
      <c r="E275" s="8" t="str">
        <f>VLOOKUP(D275,廠商資料!$A$2:$E$12,2,FALSE)</f>
        <v>信通事業</v>
      </c>
      <c r="F275" s="8" t="s">
        <v>1623</v>
      </c>
      <c r="G275" s="11" t="str">
        <f>VLOOKUP($F275,產品資料!$A$2:$G$51,5,FALSE)</f>
        <v>14吋立扇/電風扇-灰</v>
      </c>
      <c r="H275" s="8" t="str">
        <f>VLOOKUP(訂單銷售明細!$F275,產品資料!$A$1:$G$51,2,FALSE)</f>
        <v>空調家電</v>
      </c>
      <c r="I275" s="8">
        <v>25</v>
      </c>
      <c r="J275" s="8">
        <f>VLOOKUP($F275,產品資料!$A$2:$G$51,6,FALSE)</f>
        <v>980</v>
      </c>
      <c r="K275" s="12">
        <f t="shared" si="4"/>
        <v>24500</v>
      </c>
    </row>
    <row r="276" spans="1:11" x14ac:dyDescent="0.35">
      <c r="A276" s="13" t="s">
        <v>292</v>
      </c>
      <c r="B276" s="14">
        <v>43383</v>
      </c>
      <c r="C276" s="15" t="str">
        <f>VLOOKUP(訂單銷售明細!$D276,廠商資料!$A$2:$E$12,5,FALSE)</f>
        <v>賴惠雯</v>
      </c>
      <c r="D276" s="13" t="s">
        <v>49</v>
      </c>
      <c r="E276" s="13" t="str">
        <f>VLOOKUP(D276,廠商資料!$A$2:$E$12,2,FALSE)</f>
        <v>大亨事業</v>
      </c>
      <c r="F276" s="13" t="s">
        <v>1600</v>
      </c>
      <c r="G276" s="16" t="str">
        <f>VLOOKUP($F276,產品資料!$A$2:$G$51,5,FALSE)</f>
        <v>蒸氣電熨斗</v>
      </c>
      <c r="H276" s="13" t="str">
        <f>VLOOKUP(訂單銷售明細!$F276,產品資料!$A$1:$G$51,2,FALSE)</f>
        <v>生活家電</v>
      </c>
      <c r="I276" s="13">
        <v>25</v>
      </c>
      <c r="J276" s="13">
        <f>VLOOKUP($F276,產品資料!$A$2:$G$51,6,FALSE)</f>
        <v>665</v>
      </c>
      <c r="K276" s="17">
        <f t="shared" si="4"/>
        <v>16625</v>
      </c>
    </row>
    <row r="277" spans="1:11" x14ac:dyDescent="0.35">
      <c r="A277" s="8" t="s">
        <v>293</v>
      </c>
      <c r="B277" s="9">
        <v>43388</v>
      </c>
      <c r="C277" s="10" t="str">
        <f>VLOOKUP(訂單銷售明細!$D277,廠商資料!$A$2:$E$12,5,FALSE)</f>
        <v>賴惠雯</v>
      </c>
      <c r="D277" s="8" t="s">
        <v>49</v>
      </c>
      <c r="E277" s="8" t="str">
        <f>VLOOKUP(D277,廠商資料!$A$2:$E$12,2,FALSE)</f>
        <v>大亨事業</v>
      </c>
      <c r="F277" s="8" t="s">
        <v>1611</v>
      </c>
      <c r="G277" s="11" t="str">
        <f>VLOOKUP($F277,產品資料!$A$2:$G$51,5,FALSE)</f>
        <v>美白電動牙刷-美白刷頭+多動向交叉刷頭</v>
      </c>
      <c r="H277" s="8" t="str">
        <f>VLOOKUP(訂單銷售明細!$F277,產品資料!$A$1:$G$51,2,FALSE)</f>
        <v>美容家電</v>
      </c>
      <c r="I277" s="8">
        <v>25</v>
      </c>
      <c r="J277" s="8">
        <f>VLOOKUP($F277,產品資料!$A$2:$G$51,6,FALSE)</f>
        <v>1200</v>
      </c>
      <c r="K277" s="12">
        <f t="shared" si="4"/>
        <v>30000</v>
      </c>
    </row>
    <row r="278" spans="1:11" x14ac:dyDescent="0.35">
      <c r="A278" s="13" t="s">
        <v>294</v>
      </c>
      <c r="B278" s="14">
        <v>43388</v>
      </c>
      <c r="C278" s="15" t="str">
        <f>VLOOKUP(訂單銷售明細!$D278,廠商資料!$A$2:$E$12,5,FALSE)</f>
        <v>涂佩芳</v>
      </c>
      <c r="D278" s="13" t="s">
        <v>12</v>
      </c>
      <c r="E278" s="13" t="str">
        <f>VLOOKUP(D278,廠商資料!$A$2:$E$12,2,FALSE)</f>
        <v>洪盛貿易</v>
      </c>
      <c r="F278" s="13" t="s">
        <v>1608</v>
      </c>
      <c r="G278" s="16" t="str">
        <f>VLOOKUP($F278,產品資料!$A$2:$G$51,5,FALSE)</f>
        <v>奈米水離子吹風機-粉金</v>
      </c>
      <c r="H278" s="13" t="str">
        <f>VLOOKUP(訂單銷售明細!$F278,產品資料!$A$1:$G$51,2,FALSE)</f>
        <v>美容家電</v>
      </c>
      <c r="I278" s="13">
        <v>25</v>
      </c>
      <c r="J278" s="13">
        <f>VLOOKUP($F278,產品資料!$A$2:$G$51,6,FALSE)</f>
        <v>5990</v>
      </c>
      <c r="K278" s="17">
        <f t="shared" si="4"/>
        <v>149750</v>
      </c>
    </row>
    <row r="279" spans="1:11" x14ac:dyDescent="0.35">
      <c r="A279" s="8" t="s">
        <v>295</v>
      </c>
      <c r="B279" s="9">
        <v>43388</v>
      </c>
      <c r="C279" s="10" t="str">
        <f>VLOOKUP(訂單銷售明細!$D279,廠商資料!$A$2:$E$12,5,FALSE)</f>
        <v>陳欣怡</v>
      </c>
      <c r="D279" s="8" t="s">
        <v>8</v>
      </c>
      <c r="E279" s="8" t="str">
        <f>VLOOKUP(D279,廠商資料!$A$2:$E$12,2,FALSE)</f>
        <v>高宏事業</v>
      </c>
      <c r="F279" s="8" t="s">
        <v>1611</v>
      </c>
      <c r="G279" s="11" t="str">
        <f>VLOOKUP($F279,產品資料!$A$2:$G$51,5,FALSE)</f>
        <v>美白電動牙刷-美白刷頭+多動向交叉刷頭</v>
      </c>
      <c r="H279" s="8" t="str">
        <f>VLOOKUP(訂單銷售明細!$F279,產品資料!$A$1:$G$51,2,FALSE)</f>
        <v>美容家電</v>
      </c>
      <c r="I279" s="8">
        <v>25</v>
      </c>
      <c r="J279" s="8">
        <f>VLOOKUP($F279,產品資料!$A$2:$G$51,6,FALSE)</f>
        <v>1200</v>
      </c>
      <c r="K279" s="12">
        <f t="shared" si="4"/>
        <v>30000</v>
      </c>
    </row>
    <row r="280" spans="1:11" x14ac:dyDescent="0.35">
      <c r="A280" s="13" t="s">
        <v>296</v>
      </c>
      <c r="B280" s="14">
        <v>43388</v>
      </c>
      <c r="C280" s="15" t="str">
        <f>VLOOKUP(訂單銷售明細!$D280,廠商資料!$A$2:$E$12,5,FALSE)</f>
        <v>王家銘</v>
      </c>
      <c r="D280" s="13" t="s">
        <v>21</v>
      </c>
      <c r="E280" s="13" t="str">
        <f>VLOOKUP(D280,廠商資料!$A$2:$E$12,2,FALSE)</f>
        <v>裕發事業</v>
      </c>
      <c r="F280" s="13" t="s">
        <v>1611</v>
      </c>
      <c r="G280" s="16" t="str">
        <f>VLOOKUP($F280,產品資料!$A$2:$G$51,5,FALSE)</f>
        <v>美白電動牙刷-美白刷頭+多動向交叉刷頭</v>
      </c>
      <c r="H280" s="13" t="str">
        <f>VLOOKUP(訂單銷售明細!$F280,產品資料!$A$1:$G$51,2,FALSE)</f>
        <v>美容家電</v>
      </c>
      <c r="I280" s="13">
        <v>25</v>
      </c>
      <c r="J280" s="13">
        <f>VLOOKUP($F280,產品資料!$A$2:$G$51,6,FALSE)</f>
        <v>1200</v>
      </c>
      <c r="K280" s="17">
        <f t="shared" si="4"/>
        <v>30000</v>
      </c>
    </row>
    <row r="281" spans="1:11" x14ac:dyDescent="0.35">
      <c r="A281" s="8" t="s">
        <v>297</v>
      </c>
      <c r="B281" s="9">
        <v>43388</v>
      </c>
      <c r="C281" s="10" t="str">
        <f>VLOOKUP(訂單銷售明細!$D281,廠商資料!$A$2:$E$12,5,FALSE)</f>
        <v>郭立新</v>
      </c>
      <c r="D281" s="8" t="s">
        <v>26</v>
      </c>
      <c r="E281" s="8" t="str">
        <f>VLOOKUP(D281,廠商資料!$A$2:$E$12,2,FALSE)</f>
        <v>華佳貿易</v>
      </c>
      <c r="F281" s="8" t="s">
        <v>1608</v>
      </c>
      <c r="G281" s="11" t="str">
        <f>VLOOKUP($F281,產品資料!$A$2:$G$51,5,FALSE)</f>
        <v>奈米水離子吹風機-粉金</v>
      </c>
      <c r="H281" s="8" t="str">
        <f>VLOOKUP(訂單銷售明細!$F281,產品資料!$A$1:$G$51,2,FALSE)</f>
        <v>美容家電</v>
      </c>
      <c r="I281" s="8">
        <v>25</v>
      </c>
      <c r="J281" s="8">
        <f>VLOOKUP($F281,產品資料!$A$2:$G$51,6,FALSE)</f>
        <v>5990</v>
      </c>
      <c r="K281" s="12">
        <f t="shared" si="4"/>
        <v>149750</v>
      </c>
    </row>
    <row r="282" spans="1:11" x14ac:dyDescent="0.35">
      <c r="A282" s="13" t="s">
        <v>298</v>
      </c>
      <c r="B282" s="14">
        <v>43388</v>
      </c>
      <c r="C282" s="15" t="str">
        <f>VLOOKUP(訂單銷售明細!$D282,廠商資料!$A$2:$E$12,5,FALSE)</f>
        <v>賴惠雯</v>
      </c>
      <c r="D282" s="13" t="s">
        <v>41</v>
      </c>
      <c r="E282" s="13" t="str">
        <f>VLOOKUP(D282,廠商資料!$A$2:$E$12,2,FALSE)</f>
        <v>欣榮貿易</v>
      </c>
      <c r="F282" s="13" t="s">
        <v>1611</v>
      </c>
      <c r="G282" s="16" t="str">
        <f>VLOOKUP($F282,產品資料!$A$2:$G$51,5,FALSE)</f>
        <v>美白電動牙刷-美白刷頭+多動向交叉刷頭</v>
      </c>
      <c r="H282" s="13" t="str">
        <f>VLOOKUP(訂單銷售明細!$F282,產品資料!$A$1:$G$51,2,FALSE)</f>
        <v>美容家電</v>
      </c>
      <c r="I282" s="13">
        <v>25</v>
      </c>
      <c r="J282" s="13">
        <f>VLOOKUP($F282,產品資料!$A$2:$G$51,6,FALSE)</f>
        <v>1200</v>
      </c>
      <c r="K282" s="17">
        <f t="shared" si="4"/>
        <v>30000</v>
      </c>
    </row>
    <row r="283" spans="1:11" x14ac:dyDescent="0.35">
      <c r="A283" s="8" t="s">
        <v>299</v>
      </c>
      <c r="B283" s="9">
        <v>43388</v>
      </c>
      <c r="C283" s="10" t="str">
        <f>VLOOKUP(訂單銷售明細!$D283,廠商資料!$A$2:$E$12,5,FALSE)</f>
        <v>陳欣怡</v>
      </c>
      <c r="D283" s="8" t="s">
        <v>18</v>
      </c>
      <c r="E283" s="8" t="str">
        <f>VLOOKUP(D283,廠商資料!$A$2:$E$12,2,FALSE)</f>
        <v>興泰貿易</v>
      </c>
      <c r="F283" s="8" t="s">
        <v>1604</v>
      </c>
      <c r="G283" s="11" t="str">
        <f>VLOOKUP($F283,產品資料!$A$2:$G$51,5,FALSE)</f>
        <v>渦輪氣旋健康氣炸鍋</v>
      </c>
      <c r="H283" s="8" t="str">
        <f>VLOOKUP(訂單銷售明細!$F283,產品資料!$A$1:$G$51,2,FALSE)</f>
        <v>廚房家電</v>
      </c>
      <c r="I283" s="8">
        <v>35</v>
      </c>
      <c r="J283" s="8">
        <f>VLOOKUP($F283,產品資料!$A$2:$G$51,6,FALSE)</f>
        <v>8990</v>
      </c>
      <c r="K283" s="12">
        <f t="shared" si="4"/>
        <v>314650</v>
      </c>
    </row>
    <row r="284" spans="1:11" x14ac:dyDescent="0.35">
      <c r="A284" s="13" t="s">
        <v>300</v>
      </c>
      <c r="B284" s="14">
        <v>43388</v>
      </c>
      <c r="C284" s="15" t="str">
        <f>VLOOKUP(訂單銷售明細!$D284,廠商資料!$A$2:$E$12,5,FALSE)</f>
        <v>王家銘</v>
      </c>
      <c r="D284" s="13" t="s">
        <v>21</v>
      </c>
      <c r="E284" s="13" t="str">
        <f>VLOOKUP(D284,廠商資料!$A$2:$E$12,2,FALSE)</f>
        <v>裕發事業</v>
      </c>
      <c r="F284" s="13" t="s">
        <v>1624</v>
      </c>
      <c r="G284" s="16" t="str">
        <f>VLOOKUP($F284,產品資料!$A$2:$G$51,5,FALSE)</f>
        <v>11L 1級ECONAVI清淨除濕機</v>
      </c>
      <c r="H284" s="13" t="str">
        <f>VLOOKUP(訂單銷售明細!$F284,產品資料!$A$1:$G$51,2,FALSE)</f>
        <v>清靜除溼</v>
      </c>
      <c r="I284" s="13">
        <v>35</v>
      </c>
      <c r="J284" s="13">
        <f>VLOOKUP($F284,產品資料!$A$2:$G$51,6,FALSE)</f>
        <v>8990</v>
      </c>
      <c r="K284" s="17">
        <f t="shared" si="4"/>
        <v>314650</v>
      </c>
    </row>
    <row r="285" spans="1:11" x14ac:dyDescent="0.35">
      <c r="A285" s="8" t="s">
        <v>301</v>
      </c>
      <c r="B285" s="9">
        <v>43388</v>
      </c>
      <c r="C285" s="10" t="str">
        <f>VLOOKUP(訂單銷售明細!$D285,廠商資料!$A$2:$E$12,5,FALSE)</f>
        <v>王家銘</v>
      </c>
      <c r="D285" s="8" t="s">
        <v>21</v>
      </c>
      <c r="E285" s="8" t="str">
        <f>VLOOKUP(D285,廠商資料!$A$2:$E$12,2,FALSE)</f>
        <v>裕發事業</v>
      </c>
      <c r="F285" s="8" t="s">
        <v>1623</v>
      </c>
      <c r="G285" s="11" t="str">
        <f>VLOOKUP($F285,產品資料!$A$2:$G$51,5,FALSE)</f>
        <v>14吋立扇/電風扇-灰</v>
      </c>
      <c r="H285" s="8" t="str">
        <f>VLOOKUP(訂單銷售明細!$F285,產品資料!$A$1:$G$51,2,FALSE)</f>
        <v>空調家電</v>
      </c>
      <c r="I285" s="8">
        <v>25</v>
      </c>
      <c r="J285" s="8">
        <f>VLOOKUP($F285,產品資料!$A$2:$G$51,6,FALSE)</f>
        <v>980</v>
      </c>
      <c r="K285" s="12">
        <f t="shared" si="4"/>
        <v>24500</v>
      </c>
    </row>
    <row r="286" spans="1:11" x14ac:dyDescent="0.35">
      <c r="A286" s="13" t="s">
        <v>302</v>
      </c>
      <c r="B286" s="14">
        <v>43388</v>
      </c>
      <c r="C286" s="15" t="str">
        <f>VLOOKUP(訂單銷售明細!$D286,廠商資料!$A$2:$E$12,5,FALSE)</f>
        <v>王家銘</v>
      </c>
      <c r="D286" s="13" t="s">
        <v>24</v>
      </c>
      <c r="E286" s="13" t="str">
        <f>VLOOKUP(D286,廠商資料!$A$2:$E$12,2,FALSE)</f>
        <v>萬成事業</v>
      </c>
      <c r="F286" s="13" t="s">
        <v>1614</v>
      </c>
      <c r="G286" s="16" t="str">
        <f>VLOOKUP($F286,產品資料!$A$2:$G$51,5,FALSE)</f>
        <v>43吋LED液晶顯示器</v>
      </c>
      <c r="H286" s="13" t="str">
        <f>VLOOKUP(訂單銷售明細!$F286,產品資料!$A$1:$G$51,2,FALSE)</f>
        <v>生活家電</v>
      </c>
      <c r="I286" s="13">
        <v>25</v>
      </c>
      <c r="J286" s="13">
        <f>VLOOKUP($F286,產品資料!$A$2:$G$51,6,FALSE)</f>
        <v>10900</v>
      </c>
      <c r="K286" s="17">
        <f t="shared" si="4"/>
        <v>272500</v>
      </c>
    </row>
    <row r="287" spans="1:11" x14ac:dyDescent="0.35">
      <c r="A287" s="8" t="s">
        <v>303</v>
      </c>
      <c r="B287" s="9">
        <v>43388</v>
      </c>
      <c r="C287" s="10" t="str">
        <f>VLOOKUP(訂單銷售明細!$D287,廠商資料!$A$2:$E$12,5,FALSE)</f>
        <v>郭立新</v>
      </c>
      <c r="D287" s="8" t="s">
        <v>26</v>
      </c>
      <c r="E287" s="8" t="str">
        <f>VLOOKUP(D287,廠商資料!$A$2:$E$12,2,FALSE)</f>
        <v>華佳貿易</v>
      </c>
      <c r="F287" s="8" t="s">
        <v>1614</v>
      </c>
      <c r="G287" s="11" t="str">
        <f>VLOOKUP($F287,產品資料!$A$2:$G$51,5,FALSE)</f>
        <v>43吋LED液晶顯示器</v>
      </c>
      <c r="H287" s="8" t="str">
        <f>VLOOKUP(訂單銷售明細!$F287,產品資料!$A$1:$G$51,2,FALSE)</f>
        <v>生活家電</v>
      </c>
      <c r="I287" s="8">
        <v>25</v>
      </c>
      <c r="J287" s="8">
        <f>VLOOKUP($F287,產品資料!$A$2:$G$51,6,FALSE)</f>
        <v>10900</v>
      </c>
      <c r="K287" s="12">
        <f t="shared" si="4"/>
        <v>272500</v>
      </c>
    </row>
    <row r="288" spans="1:11" x14ac:dyDescent="0.35">
      <c r="A288" s="13" t="s">
        <v>304</v>
      </c>
      <c r="B288" s="14">
        <v>43434</v>
      </c>
      <c r="C288" s="15" t="str">
        <f>VLOOKUP(訂單銷售明細!$D288,廠商資料!$A$2:$E$12,5,FALSE)</f>
        <v>涂佩芳</v>
      </c>
      <c r="D288" s="13" t="s">
        <v>12</v>
      </c>
      <c r="E288" s="13" t="str">
        <f>VLOOKUP(D288,廠商資料!$A$2:$E$12,2,FALSE)</f>
        <v>洪盛貿易</v>
      </c>
      <c r="F288" s="13" t="s">
        <v>1610</v>
      </c>
      <c r="G288" s="16" t="str">
        <f>VLOOKUP($F288,產品資料!$A$2:$G$51,5,FALSE)</f>
        <v>10人份微電腦電子鍋</v>
      </c>
      <c r="H288" s="13" t="str">
        <f>VLOOKUP(訂單銷售明細!$F288,產品資料!$A$1:$G$51,2,FALSE)</f>
        <v>廚房家電</v>
      </c>
      <c r="I288" s="13">
        <v>25</v>
      </c>
      <c r="J288" s="13">
        <f>VLOOKUP($F288,產品資料!$A$2:$G$51,6,FALSE)</f>
        <v>3790</v>
      </c>
      <c r="K288" s="17">
        <f t="shared" si="4"/>
        <v>94750</v>
      </c>
    </row>
    <row r="289" spans="1:11" x14ac:dyDescent="0.35">
      <c r="A289" s="8" t="s">
        <v>305</v>
      </c>
      <c r="B289" s="9">
        <v>43434</v>
      </c>
      <c r="C289" s="10" t="str">
        <f>VLOOKUP(訂單銷售明細!$D289,廠商資料!$A$2:$E$12,5,FALSE)</f>
        <v>陳欣怡</v>
      </c>
      <c r="D289" s="8" t="s">
        <v>8</v>
      </c>
      <c r="E289" s="8" t="str">
        <f>VLOOKUP(D289,廠商資料!$A$2:$E$12,2,FALSE)</f>
        <v>高宏事業</v>
      </c>
      <c r="F289" s="8" t="s">
        <v>1610</v>
      </c>
      <c r="G289" s="11" t="str">
        <f>VLOOKUP($F289,產品資料!$A$2:$G$51,5,FALSE)</f>
        <v>10人份微電腦電子鍋</v>
      </c>
      <c r="H289" s="8" t="str">
        <f>VLOOKUP(訂單銷售明細!$F289,產品資料!$A$1:$G$51,2,FALSE)</f>
        <v>廚房家電</v>
      </c>
      <c r="I289" s="8">
        <v>25</v>
      </c>
      <c r="J289" s="8">
        <f>VLOOKUP($F289,產品資料!$A$2:$G$51,6,FALSE)</f>
        <v>3790</v>
      </c>
      <c r="K289" s="12">
        <f t="shared" si="4"/>
        <v>94750</v>
      </c>
    </row>
    <row r="290" spans="1:11" x14ac:dyDescent="0.35">
      <c r="A290" s="13" t="s">
        <v>306</v>
      </c>
      <c r="B290" s="14">
        <v>43434</v>
      </c>
      <c r="C290" s="15" t="str">
        <f>VLOOKUP(訂單銷售明細!$D290,廠商資料!$A$2:$E$12,5,FALSE)</f>
        <v>陳欣怡</v>
      </c>
      <c r="D290" s="13" t="s">
        <v>14</v>
      </c>
      <c r="E290" s="13" t="str">
        <f>VLOOKUP(D290,廠商資料!$A$2:$E$12,2,FALSE)</f>
        <v>捷福事業</v>
      </c>
      <c r="F290" s="13" t="s">
        <v>1610</v>
      </c>
      <c r="G290" s="16" t="str">
        <f>VLOOKUP($F290,產品資料!$A$2:$G$51,5,FALSE)</f>
        <v>10人份微電腦電子鍋</v>
      </c>
      <c r="H290" s="13" t="str">
        <f>VLOOKUP(訂單銷售明細!$F290,產品資料!$A$1:$G$51,2,FALSE)</f>
        <v>廚房家電</v>
      </c>
      <c r="I290" s="13">
        <v>25</v>
      </c>
      <c r="J290" s="13">
        <f>VLOOKUP($F290,產品資料!$A$2:$G$51,6,FALSE)</f>
        <v>3790</v>
      </c>
      <c r="K290" s="17">
        <f t="shared" si="4"/>
        <v>94750</v>
      </c>
    </row>
    <row r="291" spans="1:11" x14ac:dyDescent="0.35">
      <c r="A291" s="8" t="s">
        <v>307</v>
      </c>
      <c r="B291" s="9">
        <v>43434</v>
      </c>
      <c r="C291" s="10" t="str">
        <f>VLOOKUP(訂單銷售明細!$D291,廠商資料!$A$2:$E$12,5,FALSE)</f>
        <v>陳欣怡</v>
      </c>
      <c r="D291" s="8" t="s">
        <v>18</v>
      </c>
      <c r="E291" s="8" t="str">
        <f>VLOOKUP(D291,廠商資料!$A$2:$E$12,2,FALSE)</f>
        <v>興泰貿易</v>
      </c>
      <c r="F291" s="8" t="s">
        <v>1610</v>
      </c>
      <c r="G291" s="11" t="str">
        <f>VLOOKUP($F291,產品資料!$A$2:$G$51,5,FALSE)</f>
        <v>10人份微電腦電子鍋</v>
      </c>
      <c r="H291" s="8" t="str">
        <f>VLOOKUP(訂單銷售明細!$F291,產品資料!$A$1:$G$51,2,FALSE)</f>
        <v>廚房家電</v>
      </c>
      <c r="I291" s="8">
        <v>25</v>
      </c>
      <c r="J291" s="8">
        <f>VLOOKUP($F291,產品資料!$A$2:$G$51,6,FALSE)</f>
        <v>3790</v>
      </c>
      <c r="K291" s="12">
        <f t="shared" si="4"/>
        <v>94750</v>
      </c>
    </row>
    <row r="292" spans="1:11" x14ac:dyDescent="0.35">
      <c r="A292" s="13" t="s">
        <v>308</v>
      </c>
      <c r="B292" s="14">
        <v>43434</v>
      </c>
      <c r="C292" s="15" t="str">
        <f>VLOOKUP(訂單銷售明細!$D292,廠商資料!$A$2:$E$12,5,FALSE)</f>
        <v>郭立新</v>
      </c>
      <c r="D292" s="13" t="s">
        <v>26</v>
      </c>
      <c r="E292" s="13" t="str">
        <f>VLOOKUP(D292,廠商資料!$A$2:$E$12,2,FALSE)</f>
        <v>華佳貿易</v>
      </c>
      <c r="F292" s="13" t="s">
        <v>1615</v>
      </c>
      <c r="G292" s="16" t="str">
        <f>VLOOKUP($F292,產品資料!$A$2:$G$51,5,FALSE)</f>
        <v>迷你淨顏潔膚儀-送刷頭</v>
      </c>
      <c r="H292" s="13" t="str">
        <f>VLOOKUP(訂單銷售明細!$F292,產品資料!$A$1:$G$51,2,FALSE)</f>
        <v>美容家電</v>
      </c>
      <c r="I292" s="13">
        <v>65</v>
      </c>
      <c r="J292" s="13">
        <f>VLOOKUP($F292,產品資料!$A$2:$G$51,6,FALSE)</f>
        <v>2600</v>
      </c>
      <c r="K292" s="17">
        <f t="shared" si="4"/>
        <v>169000</v>
      </c>
    </row>
    <row r="293" spans="1:11" x14ac:dyDescent="0.35">
      <c r="A293" s="8" t="s">
        <v>309</v>
      </c>
      <c r="B293" s="9">
        <v>43434</v>
      </c>
      <c r="C293" s="10" t="str">
        <f>VLOOKUP(訂單銷售明細!$D293,廠商資料!$A$2:$E$12,5,FALSE)</f>
        <v>賴惠雯</v>
      </c>
      <c r="D293" s="8" t="s">
        <v>41</v>
      </c>
      <c r="E293" s="8" t="str">
        <f>VLOOKUP(D293,廠商資料!$A$2:$E$12,2,FALSE)</f>
        <v>欣榮貿易</v>
      </c>
      <c r="F293" s="8" t="s">
        <v>1615</v>
      </c>
      <c r="G293" s="11" t="str">
        <f>VLOOKUP($F293,產品資料!$A$2:$G$51,5,FALSE)</f>
        <v>迷你淨顏潔膚儀-送刷頭</v>
      </c>
      <c r="H293" s="8" t="str">
        <f>VLOOKUP(訂單銷售明細!$F293,產品資料!$A$1:$G$51,2,FALSE)</f>
        <v>美容家電</v>
      </c>
      <c r="I293" s="8">
        <v>65</v>
      </c>
      <c r="J293" s="8">
        <f>VLOOKUP($F293,產品資料!$A$2:$G$51,6,FALSE)</f>
        <v>2600</v>
      </c>
      <c r="K293" s="12">
        <f t="shared" si="4"/>
        <v>169000</v>
      </c>
    </row>
    <row r="294" spans="1:11" x14ac:dyDescent="0.35">
      <c r="A294" s="13" t="s">
        <v>310</v>
      </c>
      <c r="B294" s="14">
        <v>43434</v>
      </c>
      <c r="C294" s="15" t="str">
        <f>VLOOKUP(訂單銷售明細!$D294,廠商資料!$A$2:$E$12,5,FALSE)</f>
        <v>蔡俊宏</v>
      </c>
      <c r="D294" s="13" t="s">
        <v>47</v>
      </c>
      <c r="E294" s="13" t="str">
        <f>VLOOKUP(D294,廠商資料!$A$2:$E$12,2,FALSE)</f>
        <v>信通事業</v>
      </c>
      <c r="F294" s="13" t="s">
        <v>1615</v>
      </c>
      <c r="G294" s="16" t="str">
        <f>VLOOKUP($F294,產品資料!$A$2:$G$51,5,FALSE)</f>
        <v>迷你淨顏潔膚儀-送刷頭</v>
      </c>
      <c r="H294" s="13" t="str">
        <f>VLOOKUP(訂單銷售明細!$F294,產品資料!$A$1:$G$51,2,FALSE)</f>
        <v>美容家電</v>
      </c>
      <c r="I294" s="13">
        <v>65</v>
      </c>
      <c r="J294" s="13">
        <f>VLOOKUP($F294,產品資料!$A$2:$G$51,6,FALSE)</f>
        <v>2600</v>
      </c>
      <c r="K294" s="17">
        <f t="shared" si="4"/>
        <v>169000</v>
      </c>
    </row>
    <row r="295" spans="1:11" x14ac:dyDescent="0.35">
      <c r="A295" s="8" t="s">
        <v>311</v>
      </c>
      <c r="B295" s="9">
        <v>43434</v>
      </c>
      <c r="C295" s="10" t="str">
        <f>VLOOKUP(訂單銷售明細!$D295,廠商資料!$A$2:$E$12,5,FALSE)</f>
        <v>賴惠雯</v>
      </c>
      <c r="D295" s="8" t="s">
        <v>49</v>
      </c>
      <c r="E295" s="8" t="str">
        <f>VLOOKUP(D295,廠商資料!$A$2:$E$12,2,FALSE)</f>
        <v>大亨事業</v>
      </c>
      <c r="F295" s="8" t="s">
        <v>1610</v>
      </c>
      <c r="G295" s="11" t="str">
        <f>VLOOKUP($F295,產品資料!$A$2:$G$51,5,FALSE)</f>
        <v>10人份微電腦電子鍋</v>
      </c>
      <c r="H295" s="8" t="str">
        <f>VLOOKUP(訂單銷售明細!$F295,產品資料!$A$1:$G$51,2,FALSE)</f>
        <v>廚房家電</v>
      </c>
      <c r="I295" s="8">
        <v>25</v>
      </c>
      <c r="J295" s="8">
        <f>VLOOKUP($F295,產品資料!$A$2:$G$51,6,FALSE)</f>
        <v>3790</v>
      </c>
      <c r="K295" s="12">
        <f t="shared" si="4"/>
        <v>94750</v>
      </c>
    </row>
    <row r="296" spans="1:11" x14ac:dyDescent="0.35">
      <c r="A296" s="13" t="s">
        <v>312</v>
      </c>
      <c r="B296" s="14">
        <v>43434</v>
      </c>
      <c r="C296" s="15" t="str">
        <f>VLOOKUP(訂單銷售明細!$D296,廠商資料!$A$2:$E$12,5,FALSE)</f>
        <v>涂佩芳</v>
      </c>
      <c r="D296" s="13" t="s">
        <v>10</v>
      </c>
      <c r="E296" s="13" t="str">
        <f>VLOOKUP(D296,廠商資料!$A$2:$E$12,2,FALSE)</f>
        <v>永進事業</v>
      </c>
      <c r="F296" s="13" t="s">
        <v>1610</v>
      </c>
      <c r="G296" s="16" t="str">
        <f>VLOOKUP($F296,產品資料!$A$2:$G$51,5,FALSE)</f>
        <v>10人份微電腦電子鍋</v>
      </c>
      <c r="H296" s="13" t="str">
        <f>VLOOKUP(訂單銷售明細!$F296,產品資料!$A$1:$G$51,2,FALSE)</f>
        <v>廚房家電</v>
      </c>
      <c r="I296" s="13">
        <v>25</v>
      </c>
      <c r="J296" s="13">
        <f>VLOOKUP($F296,產品資料!$A$2:$G$51,6,FALSE)</f>
        <v>3790</v>
      </c>
      <c r="K296" s="17">
        <f t="shared" si="4"/>
        <v>94750</v>
      </c>
    </row>
    <row r="297" spans="1:11" x14ac:dyDescent="0.35">
      <c r="A297" s="8" t="s">
        <v>313</v>
      </c>
      <c r="B297" s="9">
        <v>43434</v>
      </c>
      <c r="C297" s="10" t="str">
        <f>VLOOKUP(訂單銷售明細!$D297,廠商資料!$A$2:$E$12,5,FALSE)</f>
        <v>涂佩芳</v>
      </c>
      <c r="D297" s="8" t="s">
        <v>12</v>
      </c>
      <c r="E297" s="8" t="str">
        <f>VLOOKUP(D297,廠商資料!$A$2:$E$12,2,FALSE)</f>
        <v>洪盛貿易</v>
      </c>
      <c r="F297" s="8" t="s">
        <v>1610</v>
      </c>
      <c r="G297" s="11" t="str">
        <f>VLOOKUP($F297,產品資料!$A$2:$G$51,5,FALSE)</f>
        <v>10人份微電腦電子鍋</v>
      </c>
      <c r="H297" s="8" t="str">
        <f>VLOOKUP(訂單銷售明細!$F297,產品資料!$A$1:$G$51,2,FALSE)</f>
        <v>廚房家電</v>
      </c>
      <c r="I297" s="8">
        <v>25</v>
      </c>
      <c r="J297" s="8">
        <f>VLOOKUP($F297,產品資料!$A$2:$G$51,6,FALSE)</f>
        <v>3790</v>
      </c>
      <c r="K297" s="12">
        <f t="shared" si="4"/>
        <v>94750</v>
      </c>
    </row>
    <row r="298" spans="1:11" x14ac:dyDescent="0.35">
      <c r="A298" s="13" t="s">
        <v>314</v>
      </c>
      <c r="B298" s="14">
        <v>43434</v>
      </c>
      <c r="C298" s="15" t="str">
        <f>VLOOKUP(訂單銷售明細!$D298,廠商資料!$A$2:$E$12,5,FALSE)</f>
        <v>陳欣怡</v>
      </c>
      <c r="D298" s="13" t="s">
        <v>8</v>
      </c>
      <c r="E298" s="13" t="str">
        <f>VLOOKUP(D298,廠商資料!$A$2:$E$12,2,FALSE)</f>
        <v>高宏事業</v>
      </c>
      <c r="F298" s="13" t="s">
        <v>1610</v>
      </c>
      <c r="G298" s="16" t="str">
        <f>VLOOKUP($F298,產品資料!$A$2:$G$51,5,FALSE)</f>
        <v>10人份微電腦電子鍋</v>
      </c>
      <c r="H298" s="13" t="str">
        <f>VLOOKUP(訂單銷售明細!$F298,產品資料!$A$1:$G$51,2,FALSE)</f>
        <v>廚房家電</v>
      </c>
      <c r="I298" s="13">
        <v>25</v>
      </c>
      <c r="J298" s="13">
        <f>VLOOKUP($F298,產品資料!$A$2:$G$51,6,FALSE)</f>
        <v>3790</v>
      </c>
      <c r="K298" s="17">
        <f t="shared" si="4"/>
        <v>94750</v>
      </c>
    </row>
    <row r="299" spans="1:11" x14ac:dyDescent="0.35">
      <c r="A299" s="8" t="s">
        <v>315</v>
      </c>
      <c r="B299" s="9">
        <v>43434</v>
      </c>
      <c r="C299" s="10" t="str">
        <f>VLOOKUP(訂單銷售明細!$D299,廠商資料!$A$2:$E$12,5,FALSE)</f>
        <v>陳欣怡</v>
      </c>
      <c r="D299" s="8" t="s">
        <v>14</v>
      </c>
      <c r="E299" s="8" t="str">
        <f>VLOOKUP(D299,廠商資料!$A$2:$E$12,2,FALSE)</f>
        <v>捷福事業</v>
      </c>
      <c r="F299" s="8" t="s">
        <v>1624</v>
      </c>
      <c r="G299" s="11" t="str">
        <f>VLOOKUP($F299,產品資料!$A$2:$G$51,5,FALSE)</f>
        <v>11L 1級ECONAVI清淨除濕機</v>
      </c>
      <c r="H299" s="8" t="str">
        <f>VLOOKUP(訂單銷售明細!$F299,產品資料!$A$1:$G$51,2,FALSE)</f>
        <v>清靜除溼</v>
      </c>
      <c r="I299" s="8">
        <v>25</v>
      </c>
      <c r="J299" s="8">
        <f>VLOOKUP($F299,產品資料!$A$2:$G$51,6,FALSE)</f>
        <v>8990</v>
      </c>
      <c r="K299" s="12">
        <f t="shared" si="4"/>
        <v>224750</v>
      </c>
    </row>
    <row r="300" spans="1:11" x14ac:dyDescent="0.35">
      <c r="A300" s="13" t="s">
        <v>316</v>
      </c>
      <c r="B300" s="14">
        <v>43434</v>
      </c>
      <c r="C300" s="15" t="str">
        <f>VLOOKUP(訂單銷售明細!$D300,廠商資料!$A$2:$E$12,5,FALSE)</f>
        <v>王家銘</v>
      </c>
      <c r="D300" s="13" t="s">
        <v>24</v>
      </c>
      <c r="E300" s="13" t="str">
        <f>VLOOKUP(D300,廠商資料!$A$2:$E$12,2,FALSE)</f>
        <v>萬成事業</v>
      </c>
      <c r="F300" s="13" t="s">
        <v>1623</v>
      </c>
      <c r="G300" s="16" t="str">
        <f>VLOOKUP($F300,產品資料!$A$2:$G$51,5,FALSE)</f>
        <v>14吋立扇/電風扇-灰</v>
      </c>
      <c r="H300" s="13" t="str">
        <f>VLOOKUP(訂單銷售明細!$F300,產品資料!$A$1:$G$51,2,FALSE)</f>
        <v>空調家電</v>
      </c>
      <c r="I300" s="13">
        <v>65</v>
      </c>
      <c r="J300" s="13">
        <f>VLOOKUP($F300,產品資料!$A$2:$G$51,6,FALSE)</f>
        <v>980</v>
      </c>
      <c r="K300" s="17">
        <f t="shared" si="4"/>
        <v>63700</v>
      </c>
    </row>
    <row r="301" spans="1:11" x14ac:dyDescent="0.35">
      <c r="A301" s="8" t="s">
        <v>317</v>
      </c>
      <c r="B301" s="9">
        <v>43434</v>
      </c>
      <c r="C301" s="10" t="str">
        <f>VLOOKUP(訂單銷售明細!$D301,廠商資料!$A$2:$E$12,5,FALSE)</f>
        <v>陳欣怡</v>
      </c>
      <c r="D301" s="8" t="s">
        <v>18</v>
      </c>
      <c r="E301" s="8" t="str">
        <f>VLOOKUP(D301,廠商資料!$A$2:$E$12,2,FALSE)</f>
        <v>興泰貿易</v>
      </c>
      <c r="F301" s="8" t="s">
        <v>1604</v>
      </c>
      <c r="G301" s="11" t="str">
        <f>VLOOKUP($F301,產品資料!$A$2:$G$51,5,FALSE)</f>
        <v>渦輪氣旋健康氣炸鍋</v>
      </c>
      <c r="H301" s="8" t="str">
        <f>VLOOKUP(訂單銷售明細!$F301,產品資料!$A$1:$G$51,2,FALSE)</f>
        <v>廚房家電</v>
      </c>
      <c r="I301" s="8">
        <v>25</v>
      </c>
      <c r="J301" s="8">
        <f>VLOOKUP($F301,產品資料!$A$2:$G$51,6,FALSE)</f>
        <v>8990</v>
      </c>
      <c r="K301" s="12">
        <f t="shared" si="4"/>
        <v>224750</v>
      </c>
    </row>
    <row r="302" spans="1:11" x14ac:dyDescent="0.35">
      <c r="A302" s="13" t="s">
        <v>318</v>
      </c>
      <c r="B302" s="14">
        <v>43434</v>
      </c>
      <c r="C302" s="15" t="str">
        <f>VLOOKUP(訂單銷售明細!$D302,廠商資料!$A$2:$E$12,5,FALSE)</f>
        <v>王家銘</v>
      </c>
      <c r="D302" s="13" t="s">
        <v>21</v>
      </c>
      <c r="E302" s="13" t="str">
        <f>VLOOKUP(D302,廠商資料!$A$2:$E$12,2,FALSE)</f>
        <v>裕發事業</v>
      </c>
      <c r="F302" s="13" t="s">
        <v>1604</v>
      </c>
      <c r="G302" s="16" t="str">
        <f>VLOOKUP($F302,產品資料!$A$2:$G$51,5,FALSE)</f>
        <v>渦輪氣旋健康氣炸鍋</v>
      </c>
      <c r="H302" s="13" t="str">
        <f>VLOOKUP(訂單銷售明細!$F302,產品資料!$A$1:$G$51,2,FALSE)</f>
        <v>廚房家電</v>
      </c>
      <c r="I302" s="13">
        <v>25</v>
      </c>
      <c r="J302" s="13">
        <f>VLOOKUP($F302,產品資料!$A$2:$G$51,6,FALSE)</f>
        <v>8990</v>
      </c>
      <c r="K302" s="17">
        <f t="shared" si="4"/>
        <v>224750</v>
      </c>
    </row>
    <row r="303" spans="1:11" x14ac:dyDescent="0.35">
      <c r="A303" s="8" t="s">
        <v>319</v>
      </c>
      <c r="B303" s="9">
        <v>43434</v>
      </c>
      <c r="C303" s="10" t="str">
        <f>VLOOKUP(訂單銷售明細!$D303,廠商資料!$A$2:$E$12,5,FALSE)</f>
        <v>郭立新</v>
      </c>
      <c r="D303" s="8" t="s">
        <v>26</v>
      </c>
      <c r="E303" s="8" t="str">
        <f>VLOOKUP(D303,廠商資料!$A$2:$E$12,2,FALSE)</f>
        <v>華佳貿易</v>
      </c>
      <c r="F303" s="8" t="s">
        <v>1615</v>
      </c>
      <c r="G303" s="11" t="str">
        <f>VLOOKUP($F303,產品資料!$A$2:$G$51,5,FALSE)</f>
        <v>迷你淨顏潔膚儀-送刷頭</v>
      </c>
      <c r="H303" s="8" t="str">
        <f>VLOOKUP(訂單銷售明細!$F303,產品資料!$A$1:$G$51,2,FALSE)</f>
        <v>美容家電</v>
      </c>
      <c r="I303" s="8">
        <v>65</v>
      </c>
      <c r="J303" s="8">
        <f>VLOOKUP($F303,產品資料!$A$2:$G$51,6,FALSE)</f>
        <v>2600</v>
      </c>
      <c r="K303" s="12">
        <f t="shared" si="4"/>
        <v>169000</v>
      </c>
    </row>
    <row r="304" spans="1:11" x14ac:dyDescent="0.35">
      <c r="A304" s="13" t="s">
        <v>320</v>
      </c>
      <c r="B304" s="14">
        <v>43434</v>
      </c>
      <c r="C304" s="15" t="str">
        <f>VLOOKUP(訂單銷售明細!$D304,廠商資料!$A$2:$E$12,5,FALSE)</f>
        <v>賴惠雯</v>
      </c>
      <c r="D304" s="13" t="s">
        <v>41</v>
      </c>
      <c r="E304" s="13" t="str">
        <f>VLOOKUP(D304,廠商資料!$A$2:$E$12,2,FALSE)</f>
        <v>欣榮貿易</v>
      </c>
      <c r="F304" s="13" t="s">
        <v>1615</v>
      </c>
      <c r="G304" s="16" t="str">
        <f>VLOOKUP($F304,產品資料!$A$2:$G$51,5,FALSE)</f>
        <v>迷你淨顏潔膚儀-送刷頭</v>
      </c>
      <c r="H304" s="13" t="str">
        <f>VLOOKUP(訂單銷售明細!$F304,產品資料!$A$1:$G$51,2,FALSE)</f>
        <v>美容家電</v>
      </c>
      <c r="I304" s="13">
        <v>65</v>
      </c>
      <c r="J304" s="13">
        <f>VLOOKUP($F304,產品資料!$A$2:$G$51,6,FALSE)</f>
        <v>2600</v>
      </c>
      <c r="K304" s="17">
        <f t="shared" si="4"/>
        <v>169000</v>
      </c>
    </row>
    <row r="305" spans="1:11" x14ac:dyDescent="0.35">
      <c r="A305" s="8" t="s">
        <v>321</v>
      </c>
      <c r="B305" s="9">
        <v>43434</v>
      </c>
      <c r="C305" s="10" t="str">
        <f>VLOOKUP(訂單銷售明細!$D305,廠商資料!$A$2:$E$12,5,FALSE)</f>
        <v>蔡俊宏</v>
      </c>
      <c r="D305" s="8" t="s">
        <v>47</v>
      </c>
      <c r="E305" s="8" t="str">
        <f>VLOOKUP(D305,廠商資料!$A$2:$E$12,2,FALSE)</f>
        <v>信通事業</v>
      </c>
      <c r="F305" s="8" t="s">
        <v>1615</v>
      </c>
      <c r="G305" s="11" t="str">
        <f>VLOOKUP($F305,產品資料!$A$2:$G$51,5,FALSE)</f>
        <v>迷你淨顏潔膚儀-送刷頭</v>
      </c>
      <c r="H305" s="8" t="str">
        <f>VLOOKUP(訂單銷售明細!$F305,產品資料!$A$1:$G$51,2,FALSE)</f>
        <v>美容家電</v>
      </c>
      <c r="I305" s="8">
        <v>65</v>
      </c>
      <c r="J305" s="8">
        <f>VLOOKUP($F305,產品資料!$A$2:$G$51,6,FALSE)</f>
        <v>2600</v>
      </c>
      <c r="K305" s="12">
        <f t="shared" si="4"/>
        <v>169000</v>
      </c>
    </row>
    <row r="306" spans="1:11" x14ac:dyDescent="0.35">
      <c r="A306" s="13" t="s">
        <v>322</v>
      </c>
      <c r="B306" s="14">
        <v>43434</v>
      </c>
      <c r="C306" s="15" t="str">
        <f>VLOOKUP(訂單銷售明細!$D306,廠商資料!$A$2:$E$12,5,FALSE)</f>
        <v>郭立新</v>
      </c>
      <c r="D306" s="13" t="s">
        <v>26</v>
      </c>
      <c r="E306" s="13" t="str">
        <f>VLOOKUP(D306,廠商資料!$A$2:$E$12,2,FALSE)</f>
        <v>華佳貿易</v>
      </c>
      <c r="F306" s="13" t="s">
        <v>1624</v>
      </c>
      <c r="G306" s="16" t="str">
        <f>VLOOKUP($F306,產品資料!$A$2:$G$51,5,FALSE)</f>
        <v>11L 1級ECONAVI清淨除濕機</v>
      </c>
      <c r="H306" s="13" t="str">
        <f>VLOOKUP(訂單銷售明細!$F306,產品資料!$A$1:$G$51,2,FALSE)</f>
        <v>清靜除溼</v>
      </c>
      <c r="I306" s="13">
        <v>25</v>
      </c>
      <c r="J306" s="13">
        <f>VLOOKUP($F306,產品資料!$A$2:$G$51,6,FALSE)</f>
        <v>8990</v>
      </c>
      <c r="K306" s="17">
        <f t="shared" si="4"/>
        <v>224750</v>
      </c>
    </row>
    <row r="307" spans="1:11" x14ac:dyDescent="0.35">
      <c r="A307" s="8" t="s">
        <v>323</v>
      </c>
      <c r="B307" s="9">
        <v>43434</v>
      </c>
      <c r="C307" s="10" t="str">
        <f>VLOOKUP(訂單銷售明細!$D307,廠商資料!$A$2:$E$12,5,FALSE)</f>
        <v>蔡俊宏</v>
      </c>
      <c r="D307" s="8" t="s">
        <v>47</v>
      </c>
      <c r="E307" s="8" t="str">
        <f>VLOOKUP(D307,廠商資料!$A$2:$E$12,2,FALSE)</f>
        <v>信通事業</v>
      </c>
      <c r="F307" s="8" t="s">
        <v>1624</v>
      </c>
      <c r="G307" s="11" t="str">
        <f>VLOOKUP($F307,產品資料!$A$2:$G$51,5,FALSE)</f>
        <v>11L 1級ECONAVI清淨除濕機</v>
      </c>
      <c r="H307" s="8" t="str">
        <f>VLOOKUP(訂單銷售明細!$F307,產品資料!$A$1:$G$51,2,FALSE)</f>
        <v>清靜除溼</v>
      </c>
      <c r="I307" s="8">
        <v>25</v>
      </c>
      <c r="J307" s="8">
        <f>VLOOKUP($F307,產品資料!$A$2:$G$51,6,FALSE)</f>
        <v>8990</v>
      </c>
      <c r="K307" s="12">
        <f t="shared" si="4"/>
        <v>224750</v>
      </c>
    </row>
    <row r="308" spans="1:11" x14ac:dyDescent="0.35">
      <c r="A308" s="13" t="s">
        <v>324</v>
      </c>
      <c r="B308" s="14">
        <v>43434</v>
      </c>
      <c r="C308" s="15" t="str">
        <f>VLOOKUP(訂單銷售明細!$D308,廠商資料!$A$2:$E$12,5,FALSE)</f>
        <v>陳欣怡</v>
      </c>
      <c r="D308" s="13" t="s">
        <v>14</v>
      </c>
      <c r="E308" s="13" t="str">
        <f>VLOOKUP(D308,廠商資料!$A$2:$E$12,2,FALSE)</f>
        <v>捷福事業</v>
      </c>
      <c r="F308" s="13" t="s">
        <v>1624</v>
      </c>
      <c r="G308" s="16" t="str">
        <f>VLOOKUP($F308,產品資料!$A$2:$G$51,5,FALSE)</f>
        <v>11L 1級ECONAVI清淨除濕機</v>
      </c>
      <c r="H308" s="13" t="str">
        <f>VLOOKUP(訂單銷售明細!$F308,產品資料!$A$1:$G$51,2,FALSE)</f>
        <v>清靜除溼</v>
      </c>
      <c r="I308" s="13">
        <v>25</v>
      </c>
      <c r="J308" s="13">
        <f>VLOOKUP($F308,產品資料!$A$2:$G$51,6,FALSE)</f>
        <v>8990</v>
      </c>
      <c r="K308" s="17">
        <f t="shared" si="4"/>
        <v>224750</v>
      </c>
    </row>
    <row r="309" spans="1:11" x14ac:dyDescent="0.35">
      <c r="A309" s="8" t="s">
        <v>325</v>
      </c>
      <c r="B309" s="9">
        <v>43439</v>
      </c>
      <c r="C309" s="10" t="str">
        <f>VLOOKUP(訂單銷售明細!$D309,廠商資料!$A$2:$E$12,5,FALSE)</f>
        <v>王家銘</v>
      </c>
      <c r="D309" s="8" t="s">
        <v>24</v>
      </c>
      <c r="E309" s="8" t="str">
        <f>VLOOKUP(D309,廠商資料!$A$2:$E$12,2,FALSE)</f>
        <v>萬成事業</v>
      </c>
      <c r="F309" s="8" t="s">
        <v>1600</v>
      </c>
      <c r="G309" s="11" t="str">
        <f>VLOOKUP($F309,產品資料!$A$2:$G$51,5,FALSE)</f>
        <v>蒸氣電熨斗</v>
      </c>
      <c r="H309" s="8" t="str">
        <f>VLOOKUP(訂單銷售明細!$F309,產品資料!$A$1:$G$51,2,FALSE)</f>
        <v>生活家電</v>
      </c>
      <c r="I309" s="8">
        <v>25</v>
      </c>
      <c r="J309" s="8">
        <f>VLOOKUP($F309,產品資料!$A$2:$G$51,6,FALSE)</f>
        <v>665</v>
      </c>
      <c r="K309" s="12">
        <f t="shared" si="4"/>
        <v>16625</v>
      </c>
    </row>
    <row r="310" spans="1:11" x14ac:dyDescent="0.35">
      <c r="A310" s="13" t="s">
        <v>326</v>
      </c>
      <c r="B310" s="14">
        <v>43439</v>
      </c>
      <c r="C310" s="15" t="str">
        <f>VLOOKUP(訂單銷售明細!$D310,廠商資料!$A$2:$E$12,5,FALSE)</f>
        <v>賴惠雯</v>
      </c>
      <c r="D310" s="13" t="s">
        <v>41</v>
      </c>
      <c r="E310" s="13" t="str">
        <f>VLOOKUP(D310,廠商資料!$A$2:$E$12,2,FALSE)</f>
        <v>欣榮貿易</v>
      </c>
      <c r="F310" s="13" t="s">
        <v>1600</v>
      </c>
      <c r="G310" s="16" t="str">
        <f>VLOOKUP($F310,產品資料!$A$2:$G$51,5,FALSE)</f>
        <v>蒸氣電熨斗</v>
      </c>
      <c r="H310" s="13" t="str">
        <f>VLOOKUP(訂單銷售明細!$F310,產品資料!$A$1:$G$51,2,FALSE)</f>
        <v>生活家電</v>
      </c>
      <c r="I310" s="13">
        <v>25</v>
      </c>
      <c r="J310" s="13">
        <f>VLOOKUP($F310,產品資料!$A$2:$G$51,6,FALSE)</f>
        <v>665</v>
      </c>
      <c r="K310" s="17">
        <f t="shared" si="4"/>
        <v>16625</v>
      </c>
    </row>
    <row r="311" spans="1:11" x14ac:dyDescent="0.35">
      <c r="A311" s="8" t="s">
        <v>327</v>
      </c>
      <c r="B311" s="9">
        <v>43439</v>
      </c>
      <c r="C311" s="10" t="str">
        <f>VLOOKUP(訂單銷售明細!$D311,廠商資料!$A$2:$E$12,5,FALSE)</f>
        <v>賴惠雯</v>
      </c>
      <c r="D311" s="8" t="s">
        <v>49</v>
      </c>
      <c r="E311" s="8" t="str">
        <f>VLOOKUP(D311,廠商資料!$A$2:$E$12,2,FALSE)</f>
        <v>大亨事業</v>
      </c>
      <c r="F311" s="8" t="s">
        <v>1613</v>
      </c>
      <c r="G311" s="11" t="str">
        <f>VLOOKUP($F311,產品資料!$A$2:$G$51,5,FALSE)</f>
        <v>水洗三刀頭電動刮鬍刀-黑</v>
      </c>
      <c r="H311" s="8" t="str">
        <f>VLOOKUP(訂單銷售明細!$F311,產品資料!$A$1:$G$51,2,FALSE)</f>
        <v>美容家電</v>
      </c>
      <c r="I311" s="8">
        <v>25</v>
      </c>
      <c r="J311" s="8">
        <f>VLOOKUP($F311,產品資料!$A$2:$G$51,6,FALSE)</f>
        <v>980</v>
      </c>
      <c r="K311" s="12">
        <f t="shared" si="4"/>
        <v>24500</v>
      </c>
    </row>
    <row r="312" spans="1:11" x14ac:dyDescent="0.35">
      <c r="A312" s="13" t="s">
        <v>328</v>
      </c>
      <c r="B312" s="14">
        <v>43439</v>
      </c>
      <c r="C312" s="15" t="str">
        <f>VLOOKUP(訂單銷售明細!$D312,廠商資料!$A$2:$E$12,5,FALSE)</f>
        <v>涂佩芳</v>
      </c>
      <c r="D312" s="13" t="s">
        <v>10</v>
      </c>
      <c r="E312" s="13" t="str">
        <f>VLOOKUP(D312,廠商資料!$A$2:$E$12,2,FALSE)</f>
        <v>永進事業</v>
      </c>
      <c r="F312" s="13" t="s">
        <v>1615</v>
      </c>
      <c r="G312" s="16" t="str">
        <f>VLOOKUP($F312,產品資料!$A$2:$G$51,5,FALSE)</f>
        <v>迷你淨顏潔膚儀-送刷頭</v>
      </c>
      <c r="H312" s="13" t="str">
        <f>VLOOKUP(訂單銷售明細!$F312,產品資料!$A$1:$G$51,2,FALSE)</f>
        <v>美容家電</v>
      </c>
      <c r="I312" s="13">
        <v>25</v>
      </c>
      <c r="J312" s="13">
        <f>VLOOKUP($F312,產品資料!$A$2:$G$51,6,FALSE)</f>
        <v>2600</v>
      </c>
      <c r="K312" s="17">
        <f t="shared" si="4"/>
        <v>65000</v>
      </c>
    </row>
    <row r="313" spans="1:11" x14ac:dyDescent="0.35">
      <c r="A313" s="8" t="s">
        <v>329</v>
      </c>
      <c r="B313" s="9">
        <v>43439</v>
      </c>
      <c r="C313" s="10" t="str">
        <f>VLOOKUP(訂單銷售明細!$D313,廠商資料!$A$2:$E$12,5,FALSE)</f>
        <v>涂佩芳</v>
      </c>
      <c r="D313" s="8" t="s">
        <v>12</v>
      </c>
      <c r="E313" s="8" t="str">
        <f>VLOOKUP(D313,廠商資料!$A$2:$E$12,2,FALSE)</f>
        <v>洪盛貿易</v>
      </c>
      <c r="F313" s="8" t="s">
        <v>1619</v>
      </c>
      <c r="G313" s="11" t="str">
        <f>VLOOKUP($F313,產品資料!$A$2:$G$51,5,FALSE)</f>
        <v>無線頸肩按摩器</v>
      </c>
      <c r="H313" s="8" t="str">
        <f>VLOOKUP(訂單銷售明細!$F313,產品資料!$A$1:$G$51,2,FALSE)</f>
        <v>按摩家電</v>
      </c>
      <c r="I313" s="8">
        <v>25</v>
      </c>
      <c r="J313" s="8">
        <f>VLOOKUP($F313,產品資料!$A$2:$G$51,6,FALSE)</f>
        <v>2680</v>
      </c>
      <c r="K313" s="12">
        <f t="shared" si="4"/>
        <v>67000</v>
      </c>
    </row>
    <row r="314" spans="1:11" x14ac:dyDescent="0.35">
      <c r="A314" s="13" t="s">
        <v>330</v>
      </c>
      <c r="B314" s="14">
        <v>43439</v>
      </c>
      <c r="C314" s="15" t="str">
        <f>VLOOKUP(訂單銷售明細!$D314,廠商資料!$A$2:$E$12,5,FALSE)</f>
        <v>陳欣怡</v>
      </c>
      <c r="D314" s="13" t="s">
        <v>8</v>
      </c>
      <c r="E314" s="13" t="str">
        <f>VLOOKUP(D314,廠商資料!$A$2:$E$12,2,FALSE)</f>
        <v>高宏事業</v>
      </c>
      <c r="F314" s="13" t="s">
        <v>1619</v>
      </c>
      <c r="G314" s="16" t="str">
        <f>VLOOKUP($F314,產品資料!$A$2:$G$51,5,FALSE)</f>
        <v>無線頸肩按摩器</v>
      </c>
      <c r="H314" s="13" t="str">
        <f>VLOOKUP(訂單銷售明細!$F314,產品資料!$A$1:$G$51,2,FALSE)</f>
        <v>按摩家電</v>
      </c>
      <c r="I314" s="13">
        <v>25</v>
      </c>
      <c r="J314" s="13">
        <f>VLOOKUP($F314,產品資料!$A$2:$G$51,6,FALSE)</f>
        <v>2680</v>
      </c>
      <c r="K314" s="17">
        <f t="shared" si="4"/>
        <v>67000</v>
      </c>
    </row>
    <row r="315" spans="1:11" x14ac:dyDescent="0.35">
      <c r="A315" s="8" t="s">
        <v>331</v>
      </c>
      <c r="B315" s="9">
        <v>43439</v>
      </c>
      <c r="C315" s="10" t="str">
        <f>VLOOKUP(訂單銷售明細!$D315,廠商資料!$A$2:$E$12,5,FALSE)</f>
        <v>賴惠雯</v>
      </c>
      <c r="D315" s="8" t="s">
        <v>41</v>
      </c>
      <c r="E315" s="8" t="str">
        <f>VLOOKUP(D315,廠商資料!$A$2:$E$12,2,FALSE)</f>
        <v>欣榮貿易</v>
      </c>
      <c r="F315" s="8" t="s">
        <v>1613</v>
      </c>
      <c r="G315" s="11" t="str">
        <f>VLOOKUP($F315,產品資料!$A$2:$G$51,5,FALSE)</f>
        <v>水洗三刀頭電動刮鬍刀-黑</v>
      </c>
      <c r="H315" s="8" t="str">
        <f>VLOOKUP(訂單銷售明細!$F315,產品資料!$A$1:$G$51,2,FALSE)</f>
        <v>美容家電</v>
      </c>
      <c r="I315" s="8">
        <v>35</v>
      </c>
      <c r="J315" s="8">
        <f>VLOOKUP($F315,產品資料!$A$2:$G$51,6,FALSE)</f>
        <v>980</v>
      </c>
      <c r="K315" s="12">
        <f t="shared" si="4"/>
        <v>34300</v>
      </c>
    </row>
    <row r="316" spans="1:11" x14ac:dyDescent="0.35">
      <c r="A316" s="13" t="s">
        <v>332</v>
      </c>
      <c r="B316" s="14">
        <v>43439</v>
      </c>
      <c r="C316" s="15" t="str">
        <f>VLOOKUP(訂單銷售明細!$D316,廠商資料!$A$2:$E$12,5,FALSE)</f>
        <v>蔡俊宏</v>
      </c>
      <c r="D316" s="13" t="s">
        <v>47</v>
      </c>
      <c r="E316" s="13" t="str">
        <f>VLOOKUP(D316,廠商資料!$A$2:$E$12,2,FALSE)</f>
        <v>信通事業</v>
      </c>
      <c r="F316" s="13" t="s">
        <v>1613</v>
      </c>
      <c r="G316" s="16" t="str">
        <f>VLOOKUP($F316,產品資料!$A$2:$G$51,5,FALSE)</f>
        <v>水洗三刀頭電動刮鬍刀-黑</v>
      </c>
      <c r="H316" s="13" t="str">
        <f>VLOOKUP(訂單銷售明細!$F316,產品資料!$A$1:$G$51,2,FALSE)</f>
        <v>美容家電</v>
      </c>
      <c r="I316" s="13">
        <v>35</v>
      </c>
      <c r="J316" s="13">
        <f>VLOOKUP($F316,產品資料!$A$2:$G$51,6,FALSE)</f>
        <v>980</v>
      </c>
      <c r="K316" s="17">
        <f t="shared" si="4"/>
        <v>34300</v>
      </c>
    </row>
    <row r="317" spans="1:11" x14ac:dyDescent="0.35">
      <c r="A317" s="8" t="s">
        <v>333</v>
      </c>
      <c r="B317" s="9">
        <v>43439</v>
      </c>
      <c r="C317" s="10" t="str">
        <f>VLOOKUP(訂單銷售明細!$D317,廠商資料!$A$2:$E$12,5,FALSE)</f>
        <v>賴惠雯</v>
      </c>
      <c r="D317" s="8" t="s">
        <v>49</v>
      </c>
      <c r="E317" s="8" t="str">
        <f>VLOOKUP(D317,廠商資料!$A$2:$E$12,2,FALSE)</f>
        <v>大亨事業</v>
      </c>
      <c r="F317" s="8" t="s">
        <v>1611</v>
      </c>
      <c r="G317" s="11" t="str">
        <f>VLOOKUP($F317,產品資料!$A$2:$G$51,5,FALSE)</f>
        <v>美白電動牙刷-美白刷頭+多動向交叉刷頭</v>
      </c>
      <c r="H317" s="8" t="str">
        <f>VLOOKUP(訂單銷售明細!$F317,產品資料!$A$1:$G$51,2,FALSE)</f>
        <v>美容家電</v>
      </c>
      <c r="I317" s="8">
        <v>35</v>
      </c>
      <c r="J317" s="8">
        <f>VLOOKUP($F317,產品資料!$A$2:$G$51,6,FALSE)</f>
        <v>1200</v>
      </c>
      <c r="K317" s="12">
        <f t="shared" si="4"/>
        <v>42000</v>
      </c>
    </row>
    <row r="318" spans="1:11" x14ac:dyDescent="0.35">
      <c r="A318" s="13" t="s">
        <v>334</v>
      </c>
      <c r="B318" s="14">
        <v>43467</v>
      </c>
      <c r="C318" s="15" t="str">
        <f>VLOOKUP(訂單銷售明細!$D318,廠商資料!$A$2:$E$12,5,FALSE)</f>
        <v>王家銘</v>
      </c>
      <c r="D318" s="13" t="s">
        <v>24</v>
      </c>
      <c r="E318" s="13" t="str">
        <f>VLOOKUP(D318,廠商資料!$A$2:$E$12,2,FALSE)</f>
        <v>萬成事業</v>
      </c>
      <c r="F318" s="13" t="s">
        <v>1623</v>
      </c>
      <c r="G318" s="16" t="str">
        <f>VLOOKUP($F318,產品資料!$A$2:$G$51,5,FALSE)</f>
        <v>14吋立扇/電風扇-灰</v>
      </c>
      <c r="H318" s="13" t="str">
        <f>VLOOKUP(訂單銷售明細!$F318,產品資料!$A$1:$G$51,2,FALSE)</f>
        <v>空調家電</v>
      </c>
      <c r="I318" s="13">
        <v>45</v>
      </c>
      <c r="J318" s="13">
        <f>VLOOKUP($F318,產品資料!$A$2:$G$51,6,FALSE)</f>
        <v>980</v>
      </c>
      <c r="K318" s="17">
        <f t="shared" si="4"/>
        <v>44100</v>
      </c>
    </row>
    <row r="319" spans="1:11" x14ac:dyDescent="0.35">
      <c r="A319" s="8" t="s">
        <v>335</v>
      </c>
      <c r="B319" s="9">
        <v>43467</v>
      </c>
      <c r="C319" s="10" t="str">
        <f>VLOOKUP(訂單銷售明細!$D319,廠商資料!$A$2:$E$12,5,FALSE)</f>
        <v>賴惠雯</v>
      </c>
      <c r="D319" s="8" t="s">
        <v>41</v>
      </c>
      <c r="E319" s="8" t="str">
        <f>VLOOKUP(D319,廠商資料!$A$2:$E$12,2,FALSE)</f>
        <v>欣榮貿易</v>
      </c>
      <c r="F319" s="8" t="s">
        <v>1611</v>
      </c>
      <c r="G319" s="11" t="str">
        <f>VLOOKUP($F319,產品資料!$A$2:$G$51,5,FALSE)</f>
        <v>美白電動牙刷-美白刷頭+多動向交叉刷頭</v>
      </c>
      <c r="H319" s="8" t="str">
        <f>VLOOKUP(訂單銷售明細!$F319,產品資料!$A$1:$G$51,2,FALSE)</f>
        <v>美容家電</v>
      </c>
      <c r="I319" s="8">
        <v>25</v>
      </c>
      <c r="J319" s="8">
        <f>VLOOKUP($F319,產品資料!$A$2:$G$51,6,FALSE)</f>
        <v>1200</v>
      </c>
      <c r="K319" s="12">
        <f t="shared" si="4"/>
        <v>30000</v>
      </c>
    </row>
    <row r="320" spans="1:11" x14ac:dyDescent="0.35">
      <c r="A320" s="13" t="s">
        <v>336</v>
      </c>
      <c r="B320" s="14">
        <v>43467</v>
      </c>
      <c r="C320" s="15" t="str">
        <f>VLOOKUP(訂單銷售明細!$D320,廠商資料!$A$2:$E$12,5,FALSE)</f>
        <v>蔡俊宏</v>
      </c>
      <c r="D320" s="13" t="s">
        <v>47</v>
      </c>
      <c r="E320" s="13" t="str">
        <f>VLOOKUP(D320,廠商資料!$A$2:$E$12,2,FALSE)</f>
        <v>信通事業</v>
      </c>
      <c r="F320" s="13" t="s">
        <v>1607</v>
      </c>
      <c r="G320" s="16" t="str">
        <f>VLOOKUP($F320,產品資料!$A$2:$G$51,5,FALSE)</f>
        <v>40吋LED液晶顯示器</v>
      </c>
      <c r="H320" s="13" t="str">
        <f>VLOOKUP(訂單銷售明細!$F320,產品資料!$A$1:$G$51,2,FALSE)</f>
        <v>生活家電</v>
      </c>
      <c r="I320" s="13">
        <v>25</v>
      </c>
      <c r="J320" s="13">
        <f>VLOOKUP($F320,產品資料!$A$2:$G$51,6,FALSE)</f>
        <v>7490</v>
      </c>
      <c r="K320" s="17">
        <f t="shared" si="4"/>
        <v>187250</v>
      </c>
    </row>
    <row r="321" spans="1:11" x14ac:dyDescent="0.35">
      <c r="A321" s="8" t="s">
        <v>337</v>
      </c>
      <c r="B321" s="9">
        <v>43467</v>
      </c>
      <c r="C321" s="10" t="str">
        <f>VLOOKUP(訂單銷售明細!$D321,廠商資料!$A$2:$E$12,5,FALSE)</f>
        <v>郭立新</v>
      </c>
      <c r="D321" s="8" t="s">
        <v>26</v>
      </c>
      <c r="E321" s="8" t="str">
        <f>VLOOKUP(D321,廠商資料!$A$2:$E$12,2,FALSE)</f>
        <v>華佳貿易</v>
      </c>
      <c r="F321" s="8" t="s">
        <v>1632</v>
      </c>
      <c r="G321" s="11" t="str">
        <f>VLOOKUP($F321,產品資料!$A$2:$G$51,5,FALSE)</f>
        <v>蒸氣掛燙烘衣架</v>
      </c>
      <c r="H321" s="8" t="str">
        <f>VLOOKUP(訂單銷售明細!$F321,產品資料!$A$1:$G$51,2,FALSE)</f>
        <v>清靜除溼</v>
      </c>
      <c r="I321" s="8">
        <v>45</v>
      </c>
      <c r="J321" s="8">
        <f>VLOOKUP($F321,產品資料!$A$2:$G$51,6,FALSE)</f>
        <v>4280</v>
      </c>
      <c r="K321" s="12">
        <f t="shared" si="4"/>
        <v>192600</v>
      </c>
    </row>
    <row r="322" spans="1:11" x14ac:dyDescent="0.35">
      <c r="A322" s="13" t="s">
        <v>338</v>
      </c>
      <c r="B322" s="14">
        <v>43467</v>
      </c>
      <c r="C322" s="15" t="str">
        <f>VLOOKUP(訂單銷售明細!$D322,廠商資料!$A$2:$E$12,5,FALSE)</f>
        <v>賴惠雯</v>
      </c>
      <c r="D322" s="13" t="s">
        <v>49</v>
      </c>
      <c r="E322" s="13" t="str">
        <f>VLOOKUP(D322,廠商資料!$A$2:$E$12,2,FALSE)</f>
        <v>大亨事業</v>
      </c>
      <c r="F322" s="13" t="s">
        <v>1600</v>
      </c>
      <c r="G322" s="16" t="str">
        <f>VLOOKUP($F322,產品資料!$A$2:$G$51,5,FALSE)</f>
        <v>蒸氣電熨斗</v>
      </c>
      <c r="H322" s="13" t="str">
        <f>VLOOKUP(訂單銷售明細!$F322,產品資料!$A$1:$G$51,2,FALSE)</f>
        <v>生活家電</v>
      </c>
      <c r="I322" s="13">
        <v>25</v>
      </c>
      <c r="J322" s="13">
        <f>VLOOKUP($F322,產品資料!$A$2:$G$51,6,FALSE)</f>
        <v>665</v>
      </c>
      <c r="K322" s="17">
        <f t="shared" si="4"/>
        <v>16625</v>
      </c>
    </row>
    <row r="323" spans="1:11" x14ac:dyDescent="0.35">
      <c r="A323" s="8" t="s">
        <v>339</v>
      </c>
      <c r="B323" s="9">
        <v>43467</v>
      </c>
      <c r="C323" s="10" t="str">
        <f>VLOOKUP(訂單銷售明細!$D323,廠商資料!$A$2:$E$12,5,FALSE)</f>
        <v>涂佩芳</v>
      </c>
      <c r="D323" s="8" t="s">
        <v>10</v>
      </c>
      <c r="E323" s="8" t="str">
        <f>VLOOKUP(D323,廠商資料!$A$2:$E$12,2,FALSE)</f>
        <v>永進事業</v>
      </c>
      <c r="F323" s="8" t="s">
        <v>1639</v>
      </c>
      <c r="G323" s="11" t="str">
        <f>VLOOKUP($F323,產品資料!$A$2:$G$51,5,FALSE)</f>
        <v>直立擺頭陶瓷電暖器-灰</v>
      </c>
      <c r="H323" s="8" t="str">
        <f>VLOOKUP(訂單銷售明細!$F323,產品資料!$A$1:$G$51,2,FALSE)</f>
        <v>空調家電</v>
      </c>
      <c r="I323" s="8">
        <v>25</v>
      </c>
      <c r="J323" s="8">
        <f>VLOOKUP($F323,產品資料!$A$2:$G$51,6,FALSE)</f>
        <v>2690</v>
      </c>
      <c r="K323" s="12">
        <f t="shared" ref="K323:K386" si="5">I323*J323</f>
        <v>67250</v>
      </c>
    </row>
    <row r="324" spans="1:11" x14ac:dyDescent="0.35">
      <c r="A324" s="13" t="s">
        <v>340</v>
      </c>
      <c r="B324" s="14">
        <v>43467</v>
      </c>
      <c r="C324" s="15" t="str">
        <f>VLOOKUP(訂單銷售明細!$D324,廠商資料!$A$2:$E$12,5,FALSE)</f>
        <v>賴惠雯</v>
      </c>
      <c r="D324" s="13" t="s">
        <v>41</v>
      </c>
      <c r="E324" s="13" t="str">
        <f>VLOOKUP(D324,廠商資料!$A$2:$E$12,2,FALSE)</f>
        <v>欣榮貿易</v>
      </c>
      <c r="F324" s="13" t="s">
        <v>1608</v>
      </c>
      <c r="G324" s="16" t="str">
        <f>VLOOKUP($F324,產品資料!$A$2:$G$51,5,FALSE)</f>
        <v>奈米水離子吹風機-粉金</v>
      </c>
      <c r="H324" s="13" t="str">
        <f>VLOOKUP(訂單銷售明細!$F324,產品資料!$A$1:$G$51,2,FALSE)</f>
        <v>美容家電</v>
      </c>
      <c r="I324" s="13">
        <v>45</v>
      </c>
      <c r="J324" s="13">
        <f>VLOOKUP($F324,產品資料!$A$2:$G$51,6,FALSE)</f>
        <v>5990</v>
      </c>
      <c r="K324" s="17">
        <f t="shared" si="5"/>
        <v>269550</v>
      </c>
    </row>
    <row r="325" spans="1:11" x14ac:dyDescent="0.35">
      <c r="A325" s="8" t="s">
        <v>341</v>
      </c>
      <c r="B325" s="9">
        <v>43467</v>
      </c>
      <c r="C325" s="10" t="str">
        <f>VLOOKUP(訂單銷售明細!$D325,廠商資料!$A$2:$E$12,5,FALSE)</f>
        <v>涂佩芳</v>
      </c>
      <c r="D325" s="8" t="s">
        <v>12</v>
      </c>
      <c r="E325" s="8" t="str">
        <f>VLOOKUP(D325,廠商資料!$A$2:$E$12,2,FALSE)</f>
        <v>洪盛貿易</v>
      </c>
      <c r="F325" s="8" t="s">
        <v>1611</v>
      </c>
      <c r="G325" s="11" t="str">
        <f>VLOOKUP($F325,產品資料!$A$2:$G$51,5,FALSE)</f>
        <v>美白電動牙刷-美白刷頭+多動向交叉刷頭</v>
      </c>
      <c r="H325" s="8" t="str">
        <f>VLOOKUP(訂單銷售明細!$F325,產品資料!$A$1:$G$51,2,FALSE)</f>
        <v>美容家電</v>
      </c>
      <c r="I325" s="8">
        <v>25</v>
      </c>
      <c r="J325" s="8">
        <f>VLOOKUP($F325,產品資料!$A$2:$G$51,6,FALSE)</f>
        <v>1200</v>
      </c>
      <c r="K325" s="12">
        <f t="shared" si="5"/>
        <v>30000</v>
      </c>
    </row>
    <row r="326" spans="1:11" x14ac:dyDescent="0.35">
      <c r="A326" s="13" t="s">
        <v>342</v>
      </c>
      <c r="B326" s="14">
        <v>43467</v>
      </c>
      <c r="C326" s="15" t="str">
        <f>VLOOKUP(訂單銷售明細!$D326,廠商資料!$A$2:$E$12,5,FALSE)</f>
        <v>陳欣怡</v>
      </c>
      <c r="D326" s="13" t="s">
        <v>8</v>
      </c>
      <c r="E326" s="13" t="str">
        <f>VLOOKUP(D326,廠商資料!$A$2:$E$12,2,FALSE)</f>
        <v>高宏事業</v>
      </c>
      <c r="F326" s="13" t="s">
        <v>1607</v>
      </c>
      <c r="G326" s="16" t="str">
        <f>VLOOKUP($F326,產品資料!$A$2:$G$51,5,FALSE)</f>
        <v>40吋LED液晶顯示器</v>
      </c>
      <c r="H326" s="13" t="str">
        <f>VLOOKUP(訂單銷售明細!$F326,產品資料!$A$1:$G$51,2,FALSE)</f>
        <v>生活家電</v>
      </c>
      <c r="I326" s="13">
        <v>25</v>
      </c>
      <c r="J326" s="13">
        <f>VLOOKUP($F326,產品資料!$A$2:$G$51,6,FALSE)</f>
        <v>7490</v>
      </c>
      <c r="K326" s="17">
        <f t="shared" si="5"/>
        <v>187250</v>
      </c>
    </row>
    <row r="327" spans="1:11" x14ac:dyDescent="0.35">
      <c r="A327" s="8" t="s">
        <v>343</v>
      </c>
      <c r="B327" s="9">
        <v>43467</v>
      </c>
      <c r="C327" s="10" t="str">
        <f>VLOOKUP(訂單銷售明細!$D327,廠商資料!$A$2:$E$12,5,FALSE)</f>
        <v>蔡俊宏</v>
      </c>
      <c r="D327" s="8" t="s">
        <v>47</v>
      </c>
      <c r="E327" s="8" t="str">
        <f>VLOOKUP(D327,廠商資料!$A$2:$E$12,2,FALSE)</f>
        <v>信通事業</v>
      </c>
      <c r="F327" s="8" t="s">
        <v>1632</v>
      </c>
      <c r="G327" s="11" t="str">
        <f>VLOOKUP($F327,產品資料!$A$2:$G$51,5,FALSE)</f>
        <v>蒸氣掛燙烘衣架</v>
      </c>
      <c r="H327" s="8" t="str">
        <f>VLOOKUP(訂單銷售明細!$F327,產品資料!$A$1:$G$51,2,FALSE)</f>
        <v>清靜除溼</v>
      </c>
      <c r="I327" s="8">
        <v>45</v>
      </c>
      <c r="J327" s="8">
        <f>VLOOKUP($F327,產品資料!$A$2:$G$51,6,FALSE)</f>
        <v>4280</v>
      </c>
      <c r="K327" s="12">
        <f t="shared" si="5"/>
        <v>192600</v>
      </c>
    </row>
    <row r="328" spans="1:11" x14ac:dyDescent="0.35">
      <c r="A328" s="13" t="s">
        <v>344</v>
      </c>
      <c r="B328" s="14">
        <v>43467</v>
      </c>
      <c r="C328" s="15" t="str">
        <f>VLOOKUP(訂單銷售明細!$D328,廠商資料!$A$2:$E$12,5,FALSE)</f>
        <v>涂佩芳</v>
      </c>
      <c r="D328" s="13" t="s">
        <v>10</v>
      </c>
      <c r="E328" s="13" t="str">
        <f>VLOOKUP(D328,廠商資料!$A$2:$E$12,2,FALSE)</f>
        <v>永進事業</v>
      </c>
      <c r="F328" s="13" t="s">
        <v>1638</v>
      </c>
      <c r="G328" s="16" t="str">
        <f>VLOOKUP($F328,產品資料!$A$2:$G$51,5,FALSE)</f>
        <v>迷你隨身空氣負離子清淨機-紅</v>
      </c>
      <c r="H328" s="13" t="str">
        <f>VLOOKUP(訂單銷售明細!$F328,產品資料!$A$1:$G$51,2,FALSE)</f>
        <v>清靜除溼</v>
      </c>
      <c r="I328" s="13">
        <v>25</v>
      </c>
      <c r="J328" s="13">
        <f>VLOOKUP($F328,產品資料!$A$2:$G$51,6,FALSE)</f>
        <v>999</v>
      </c>
      <c r="K328" s="17">
        <f t="shared" si="5"/>
        <v>24975</v>
      </c>
    </row>
    <row r="329" spans="1:11" x14ac:dyDescent="0.35">
      <c r="A329" s="8" t="s">
        <v>345</v>
      </c>
      <c r="B329" s="9">
        <v>43467</v>
      </c>
      <c r="C329" s="10" t="str">
        <f>VLOOKUP(訂單銷售明細!$D329,廠商資料!$A$2:$E$12,5,FALSE)</f>
        <v>涂佩芳</v>
      </c>
      <c r="D329" s="8" t="s">
        <v>12</v>
      </c>
      <c r="E329" s="8" t="str">
        <f>VLOOKUP(D329,廠商資料!$A$2:$E$12,2,FALSE)</f>
        <v>洪盛貿易</v>
      </c>
      <c r="F329" s="8" t="s">
        <v>1639</v>
      </c>
      <c r="G329" s="11" t="str">
        <f>VLOOKUP($F329,產品資料!$A$2:$G$51,5,FALSE)</f>
        <v>直立擺頭陶瓷電暖器-灰</v>
      </c>
      <c r="H329" s="8" t="str">
        <f>VLOOKUP(訂單銷售明細!$F329,產品資料!$A$1:$G$51,2,FALSE)</f>
        <v>空調家電</v>
      </c>
      <c r="I329" s="8">
        <v>25</v>
      </c>
      <c r="J329" s="8">
        <f>VLOOKUP($F329,產品資料!$A$2:$G$51,6,FALSE)</f>
        <v>2690</v>
      </c>
      <c r="K329" s="12">
        <f t="shared" si="5"/>
        <v>67250</v>
      </c>
    </row>
    <row r="330" spans="1:11" x14ac:dyDescent="0.35">
      <c r="A330" s="13" t="s">
        <v>346</v>
      </c>
      <c r="B330" s="14">
        <v>43467</v>
      </c>
      <c r="C330" s="15" t="str">
        <f>VLOOKUP(訂單銷售明細!$D330,廠商資料!$A$2:$E$12,5,FALSE)</f>
        <v>賴惠雯</v>
      </c>
      <c r="D330" s="13" t="s">
        <v>49</v>
      </c>
      <c r="E330" s="13" t="str">
        <f>VLOOKUP(D330,廠商資料!$A$2:$E$12,2,FALSE)</f>
        <v>大亨事業</v>
      </c>
      <c r="F330" s="13" t="s">
        <v>1607</v>
      </c>
      <c r="G330" s="16" t="str">
        <f>VLOOKUP($F330,產品資料!$A$2:$G$51,5,FALSE)</f>
        <v>40吋LED液晶顯示器</v>
      </c>
      <c r="H330" s="13" t="str">
        <f>VLOOKUP(訂單銷售明細!$F330,產品資料!$A$1:$G$51,2,FALSE)</f>
        <v>生活家電</v>
      </c>
      <c r="I330" s="13">
        <v>45</v>
      </c>
      <c r="J330" s="13">
        <f>VLOOKUP($F330,產品資料!$A$2:$G$51,6,FALSE)</f>
        <v>7490</v>
      </c>
      <c r="K330" s="17">
        <f t="shared" si="5"/>
        <v>337050</v>
      </c>
    </row>
    <row r="331" spans="1:11" x14ac:dyDescent="0.35">
      <c r="A331" s="8" t="s">
        <v>347</v>
      </c>
      <c r="B331" s="9">
        <v>43467</v>
      </c>
      <c r="C331" s="10" t="str">
        <f>VLOOKUP(訂單銷售明細!$D331,廠商資料!$A$2:$E$12,5,FALSE)</f>
        <v>陳欣怡</v>
      </c>
      <c r="D331" s="8" t="s">
        <v>8</v>
      </c>
      <c r="E331" s="8" t="str">
        <f>VLOOKUP(D331,廠商資料!$A$2:$E$12,2,FALSE)</f>
        <v>高宏事業</v>
      </c>
      <c r="F331" s="8" t="s">
        <v>1611</v>
      </c>
      <c r="G331" s="11" t="str">
        <f>VLOOKUP($F331,產品資料!$A$2:$G$51,5,FALSE)</f>
        <v>美白電動牙刷-美白刷頭+多動向交叉刷頭</v>
      </c>
      <c r="H331" s="8" t="str">
        <f>VLOOKUP(訂單銷售明細!$F331,產品資料!$A$1:$G$51,2,FALSE)</f>
        <v>美容家電</v>
      </c>
      <c r="I331" s="8">
        <v>25</v>
      </c>
      <c r="J331" s="8">
        <f>VLOOKUP($F331,產品資料!$A$2:$G$51,6,FALSE)</f>
        <v>1200</v>
      </c>
      <c r="K331" s="12">
        <f t="shared" si="5"/>
        <v>30000</v>
      </c>
    </row>
    <row r="332" spans="1:11" x14ac:dyDescent="0.35">
      <c r="A332" s="13" t="s">
        <v>348</v>
      </c>
      <c r="B332" s="14">
        <v>43467</v>
      </c>
      <c r="C332" s="15" t="str">
        <f>VLOOKUP(訂單銷售明細!$D332,廠商資料!$A$2:$E$12,5,FALSE)</f>
        <v>王家銘</v>
      </c>
      <c r="D332" s="13" t="s">
        <v>24</v>
      </c>
      <c r="E332" s="13" t="str">
        <f>VLOOKUP(D332,廠商資料!$A$2:$E$12,2,FALSE)</f>
        <v>萬成事業</v>
      </c>
      <c r="F332" s="13" t="s">
        <v>1608</v>
      </c>
      <c r="G332" s="16" t="str">
        <f>VLOOKUP($F332,產品資料!$A$2:$G$51,5,FALSE)</f>
        <v>奈米水離子吹風機-粉金</v>
      </c>
      <c r="H332" s="13" t="str">
        <f>VLOOKUP(訂單銷售明細!$F332,產品資料!$A$1:$G$51,2,FALSE)</f>
        <v>美容家電</v>
      </c>
      <c r="I332" s="13">
        <v>25</v>
      </c>
      <c r="J332" s="13">
        <f>VLOOKUP($F332,產品資料!$A$2:$G$51,6,FALSE)</f>
        <v>5990</v>
      </c>
      <c r="K332" s="17">
        <f t="shared" si="5"/>
        <v>149750</v>
      </c>
    </row>
    <row r="333" spans="1:11" x14ac:dyDescent="0.35">
      <c r="A333" s="8" t="s">
        <v>349</v>
      </c>
      <c r="B333" s="9">
        <v>43467</v>
      </c>
      <c r="C333" s="10" t="str">
        <f>VLOOKUP(訂單銷售明細!$D333,廠商資料!$A$2:$E$12,5,FALSE)</f>
        <v>涂佩芳</v>
      </c>
      <c r="D333" s="8" t="s">
        <v>10</v>
      </c>
      <c r="E333" s="8" t="str">
        <f>VLOOKUP(D333,廠商資料!$A$2:$E$12,2,FALSE)</f>
        <v>永進事業</v>
      </c>
      <c r="F333" s="8" t="s">
        <v>1632</v>
      </c>
      <c r="G333" s="11" t="str">
        <f>VLOOKUP($F333,產品資料!$A$2:$G$51,5,FALSE)</f>
        <v>蒸氣掛燙烘衣架</v>
      </c>
      <c r="H333" s="8" t="str">
        <f>VLOOKUP(訂單銷售明細!$F333,產品資料!$A$1:$G$51,2,FALSE)</f>
        <v>清靜除溼</v>
      </c>
      <c r="I333" s="8">
        <v>45</v>
      </c>
      <c r="J333" s="8">
        <f>VLOOKUP($F333,產品資料!$A$2:$G$51,6,FALSE)</f>
        <v>4280</v>
      </c>
      <c r="K333" s="12">
        <f t="shared" si="5"/>
        <v>192600</v>
      </c>
    </row>
    <row r="334" spans="1:11" x14ac:dyDescent="0.35">
      <c r="A334" s="13" t="s">
        <v>350</v>
      </c>
      <c r="B334" s="14">
        <v>43467</v>
      </c>
      <c r="C334" s="15" t="str">
        <f>VLOOKUP(訂單銷售明細!$D334,廠商資料!$A$2:$E$12,5,FALSE)</f>
        <v>郭立新</v>
      </c>
      <c r="D334" s="13" t="s">
        <v>26</v>
      </c>
      <c r="E334" s="13" t="str">
        <f>VLOOKUP(D334,廠商資料!$A$2:$E$12,2,FALSE)</f>
        <v>華佳貿易</v>
      </c>
      <c r="F334" s="13" t="s">
        <v>1638</v>
      </c>
      <c r="G334" s="16" t="str">
        <f>VLOOKUP($F334,產品資料!$A$2:$G$51,5,FALSE)</f>
        <v>迷你隨身空氣負離子清淨機-紅</v>
      </c>
      <c r="H334" s="13" t="str">
        <f>VLOOKUP(訂單銷售明細!$F334,產品資料!$A$1:$G$51,2,FALSE)</f>
        <v>清靜除溼</v>
      </c>
      <c r="I334" s="13">
        <v>25</v>
      </c>
      <c r="J334" s="13">
        <f>VLOOKUP($F334,產品資料!$A$2:$G$51,6,FALSE)</f>
        <v>999</v>
      </c>
      <c r="K334" s="17">
        <f t="shared" si="5"/>
        <v>24975</v>
      </c>
    </row>
    <row r="335" spans="1:11" x14ac:dyDescent="0.35">
      <c r="A335" s="8" t="s">
        <v>351</v>
      </c>
      <c r="B335" s="9">
        <v>43467</v>
      </c>
      <c r="C335" s="10" t="str">
        <f>VLOOKUP(訂單銷售明細!$D335,廠商資料!$A$2:$E$12,5,FALSE)</f>
        <v>涂佩芳</v>
      </c>
      <c r="D335" s="8" t="s">
        <v>10</v>
      </c>
      <c r="E335" s="8" t="str">
        <f>VLOOKUP(D335,廠商資料!$A$2:$E$12,2,FALSE)</f>
        <v>永進事業</v>
      </c>
      <c r="F335" s="8" t="s">
        <v>1639</v>
      </c>
      <c r="G335" s="11" t="str">
        <f>VLOOKUP($F335,產品資料!$A$2:$G$51,5,FALSE)</f>
        <v>直立擺頭陶瓷電暖器-灰</v>
      </c>
      <c r="H335" s="8" t="str">
        <f>VLOOKUP(訂單銷售明細!$F335,產品資料!$A$1:$G$51,2,FALSE)</f>
        <v>空調家電</v>
      </c>
      <c r="I335" s="8">
        <v>25</v>
      </c>
      <c r="J335" s="8">
        <f>VLOOKUP($F335,產品資料!$A$2:$G$51,6,FALSE)</f>
        <v>2690</v>
      </c>
      <c r="K335" s="12">
        <f t="shared" si="5"/>
        <v>67250</v>
      </c>
    </row>
    <row r="336" spans="1:11" x14ac:dyDescent="0.35">
      <c r="A336" s="13" t="s">
        <v>352</v>
      </c>
      <c r="B336" s="14">
        <v>43469</v>
      </c>
      <c r="C336" s="15" t="str">
        <f>VLOOKUP(訂單銷售明細!$D336,廠商資料!$A$2:$E$12,5,FALSE)</f>
        <v>賴惠雯</v>
      </c>
      <c r="D336" s="13" t="s">
        <v>41</v>
      </c>
      <c r="E336" s="13" t="str">
        <f>VLOOKUP(D336,廠商資料!$A$2:$E$12,2,FALSE)</f>
        <v>欣榮貿易</v>
      </c>
      <c r="F336" s="13" t="s">
        <v>1611</v>
      </c>
      <c r="G336" s="16" t="str">
        <f>VLOOKUP($F336,產品資料!$A$2:$G$51,5,FALSE)</f>
        <v>美白電動牙刷-美白刷頭+多動向交叉刷頭</v>
      </c>
      <c r="H336" s="13" t="str">
        <f>VLOOKUP(訂單銷售明細!$F336,產品資料!$A$1:$G$51,2,FALSE)</f>
        <v>美容家電</v>
      </c>
      <c r="I336" s="13">
        <v>25</v>
      </c>
      <c r="J336" s="13">
        <f>VLOOKUP($F336,產品資料!$A$2:$G$51,6,FALSE)</f>
        <v>1200</v>
      </c>
      <c r="K336" s="17">
        <f t="shared" si="5"/>
        <v>30000</v>
      </c>
    </row>
    <row r="337" spans="1:11" x14ac:dyDescent="0.35">
      <c r="A337" s="8" t="s">
        <v>353</v>
      </c>
      <c r="B337" s="9">
        <v>43469</v>
      </c>
      <c r="C337" s="10" t="str">
        <f>VLOOKUP(訂單銷售明細!$D337,廠商資料!$A$2:$E$12,5,FALSE)</f>
        <v>蔡俊宏</v>
      </c>
      <c r="D337" s="8" t="s">
        <v>47</v>
      </c>
      <c r="E337" s="8" t="str">
        <f>VLOOKUP(D337,廠商資料!$A$2:$E$12,2,FALSE)</f>
        <v>信通事業</v>
      </c>
      <c r="F337" s="8" t="s">
        <v>1611</v>
      </c>
      <c r="G337" s="11" t="str">
        <f>VLOOKUP($F337,產品資料!$A$2:$G$51,5,FALSE)</f>
        <v>美白電動牙刷-美白刷頭+多動向交叉刷頭</v>
      </c>
      <c r="H337" s="8" t="str">
        <f>VLOOKUP(訂單銷售明細!$F337,產品資料!$A$1:$G$51,2,FALSE)</f>
        <v>美容家電</v>
      </c>
      <c r="I337" s="8">
        <v>25</v>
      </c>
      <c r="J337" s="8">
        <f>VLOOKUP($F337,產品資料!$A$2:$G$51,6,FALSE)</f>
        <v>1200</v>
      </c>
      <c r="K337" s="12">
        <f t="shared" si="5"/>
        <v>30000</v>
      </c>
    </row>
    <row r="338" spans="1:11" x14ac:dyDescent="0.35">
      <c r="A338" s="13" t="s">
        <v>354</v>
      </c>
      <c r="B338" s="14">
        <v>43469</v>
      </c>
      <c r="C338" s="15" t="str">
        <f>VLOOKUP(訂單銷售明細!$D338,廠商資料!$A$2:$E$12,5,FALSE)</f>
        <v>賴惠雯</v>
      </c>
      <c r="D338" s="13" t="s">
        <v>49</v>
      </c>
      <c r="E338" s="13" t="str">
        <f>VLOOKUP(D338,廠商資料!$A$2:$E$12,2,FALSE)</f>
        <v>大亨事業</v>
      </c>
      <c r="F338" s="13" t="s">
        <v>1611</v>
      </c>
      <c r="G338" s="16" t="str">
        <f>VLOOKUP($F338,產品資料!$A$2:$G$51,5,FALSE)</f>
        <v>美白電動牙刷-美白刷頭+多動向交叉刷頭</v>
      </c>
      <c r="H338" s="13" t="str">
        <f>VLOOKUP(訂單銷售明細!$F338,產品資料!$A$1:$G$51,2,FALSE)</f>
        <v>美容家電</v>
      </c>
      <c r="I338" s="13">
        <v>25</v>
      </c>
      <c r="J338" s="13">
        <f>VLOOKUP($F338,產品資料!$A$2:$G$51,6,FALSE)</f>
        <v>1200</v>
      </c>
      <c r="K338" s="17">
        <f t="shared" si="5"/>
        <v>30000</v>
      </c>
    </row>
    <row r="339" spans="1:11" x14ac:dyDescent="0.35">
      <c r="A339" s="8" t="s">
        <v>355</v>
      </c>
      <c r="B339" s="9">
        <v>43469</v>
      </c>
      <c r="C339" s="10" t="str">
        <f>VLOOKUP(訂單銷售明細!$D339,廠商資料!$A$2:$E$12,5,FALSE)</f>
        <v>涂佩芳</v>
      </c>
      <c r="D339" s="8" t="s">
        <v>10</v>
      </c>
      <c r="E339" s="8" t="str">
        <f>VLOOKUP(D339,廠商資料!$A$2:$E$12,2,FALSE)</f>
        <v>永進事業</v>
      </c>
      <c r="F339" s="8" t="s">
        <v>1609</v>
      </c>
      <c r="G339" s="11" t="str">
        <f>VLOOKUP($F339,產品資料!$A$2:$G$51,5,FALSE)</f>
        <v>手持按摩器</v>
      </c>
      <c r="H339" s="8" t="str">
        <f>VLOOKUP(訂單銷售明細!$F339,產品資料!$A$1:$G$51,2,FALSE)</f>
        <v>按摩家電</v>
      </c>
      <c r="I339" s="8">
        <v>25</v>
      </c>
      <c r="J339" s="8">
        <f>VLOOKUP($F339,產品資料!$A$2:$G$51,6,FALSE)</f>
        <v>2980</v>
      </c>
      <c r="K339" s="12">
        <f t="shared" si="5"/>
        <v>74500</v>
      </c>
    </row>
    <row r="340" spans="1:11" x14ac:dyDescent="0.35">
      <c r="A340" s="13" t="s">
        <v>356</v>
      </c>
      <c r="B340" s="14">
        <v>43469</v>
      </c>
      <c r="C340" s="15" t="str">
        <f>VLOOKUP(訂單銷售明細!$D340,廠商資料!$A$2:$E$12,5,FALSE)</f>
        <v>陳欣怡</v>
      </c>
      <c r="D340" s="13" t="s">
        <v>8</v>
      </c>
      <c r="E340" s="13" t="str">
        <f>VLOOKUP(D340,廠商資料!$A$2:$E$12,2,FALSE)</f>
        <v>高宏事業</v>
      </c>
      <c r="F340" s="13" t="s">
        <v>1608</v>
      </c>
      <c r="G340" s="16" t="str">
        <f>VLOOKUP($F340,產品資料!$A$2:$G$51,5,FALSE)</f>
        <v>奈米水離子吹風機-粉金</v>
      </c>
      <c r="H340" s="13" t="str">
        <f>VLOOKUP(訂單銷售明細!$F340,產品資料!$A$1:$G$51,2,FALSE)</f>
        <v>美容家電</v>
      </c>
      <c r="I340" s="13">
        <v>35</v>
      </c>
      <c r="J340" s="13">
        <f>VLOOKUP($F340,產品資料!$A$2:$G$51,6,FALSE)</f>
        <v>5990</v>
      </c>
      <c r="K340" s="17">
        <f t="shared" si="5"/>
        <v>209650</v>
      </c>
    </row>
    <row r="341" spans="1:11" x14ac:dyDescent="0.35">
      <c r="A341" s="8" t="s">
        <v>357</v>
      </c>
      <c r="B341" s="9">
        <v>43469</v>
      </c>
      <c r="C341" s="10" t="str">
        <f>VLOOKUP(訂單銷售明細!$D341,廠商資料!$A$2:$E$12,5,FALSE)</f>
        <v>陳欣怡</v>
      </c>
      <c r="D341" s="8" t="s">
        <v>14</v>
      </c>
      <c r="E341" s="8" t="str">
        <f>VLOOKUP(D341,廠商資料!$A$2:$E$12,2,FALSE)</f>
        <v>捷福事業</v>
      </c>
      <c r="F341" s="8" t="s">
        <v>1608</v>
      </c>
      <c r="G341" s="11" t="str">
        <f>VLOOKUP($F341,產品資料!$A$2:$G$51,5,FALSE)</f>
        <v>奈米水離子吹風機-粉金</v>
      </c>
      <c r="H341" s="8" t="str">
        <f>VLOOKUP(訂單銷售明細!$F341,產品資料!$A$1:$G$51,2,FALSE)</f>
        <v>美容家電</v>
      </c>
      <c r="I341" s="8">
        <v>35</v>
      </c>
      <c r="J341" s="8">
        <f>VLOOKUP($F341,產品資料!$A$2:$G$51,6,FALSE)</f>
        <v>5990</v>
      </c>
      <c r="K341" s="12">
        <f t="shared" si="5"/>
        <v>209650</v>
      </c>
    </row>
    <row r="342" spans="1:11" x14ac:dyDescent="0.35">
      <c r="A342" s="13" t="s">
        <v>358</v>
      </c>
      <c r="B342" s="14">
        <v>43469</v>
      </c>
      <c r="C342" s="15" t="str">
        <f>VLOOKUP(訂單銷售明細!$D342,廠商資料!$A$2:$E$12,5,FALSE)</f>
        <v>陳欣怡</v>
      </c>
      <c r="D342" s="13" t="s">
        <v>14</v>
      </c>
      <c r="E342" s="13" t="str">
        <f>VLOOKUP(D342,廠商資料!$A$2:$E$12,2,FALSE)</f>
        <v>捷福事業</v>
      </c>
      <c r="F342" s="13" t="s">
        <v>1627</v>
      </c>
      <c r="G342" s="16" t="str">
        <f>VLOOKUP($F342,產品資料!$A$2:$G$51,5,FALSE)</f>
        <v>暖手寶-粉+白</v>
      </c>
      <c r="H342" s="13" t="str">
        <f>VLOOKUP(訂單銷售明細!$F342,產品資料!$A$1:$G$51,2,FALSE)</f>
        <v>空調家電</v>
      </c>
      <c r="I342" s="13">
        <v>45</v>
      </c>
      <c r="J342" s="13">
        <f>VLOOKUP($F342,產品資料!$A$2:$G$51,6,FALSE)</f>
        <v>1330</v>
      </c>
      <c r="K342" s="17">
        <f t="shared" si="5"/>
        <v>59850</v>
      </c>
    </row>
    <row r="343" spans="1:11" x14ac:dyDescent="0.35">
      <c r="A343" s="8" t="s">
        <v>359</v>
      </c>
      <c r="B343" s="9">
        <v>43469</v>
      </c>
      <c r="C343" s="10" t="str">
        <f>VLOOKUP(訂單銷售明細!$D343,廠商資料!$A$2:$E$12,5,FALSE)</f>
        <v>涂佩芳</v>
      </c>
      <c r="D343" s="8" t="s">
        <v>12</v>
      </c>
      <c r="E343" s="8" t="str">
        <f>VLOOKUP(D343,廠商資料!$A$2:$E$12,2,FALSE)</f>
        <v>洪盛貿易</v>
      </c>
      <c r="F343" s="8" t="s">
        <v>1600</v>
      </c>
      <c r="G343" s="11" t="str">
        <f>VLOOKUP($F343,產品資料!$A$2:$G$51,5,FALSE)</f>
        <v>蒸氣電熨斗</v>
      </c>
      <c r="H343" s="8" t="str">
        <f>VLOOKUP(訂單銷售明細!$F343,產品資料!$A$1:$G$51,2,FALSE)</f>
        <v>生活家電</v>
      </c>
      <c r="I343" s="8">
        <v>25</v>
      </c>
      <c r="J343" s="8">
        <f>VLOOKUP($F343,產品資料!$A$2:$G$51,6,FALSE)</f>
        <v>665</v>
      </c>
      <c r="K343" s="12">
        <f t="shared" si="5"/>
        <v>16625</v>
      </c>
    </row>
    <row r="344" spans="1:11" x14ac:dyDescent="0.35">
      <c r="A344" s="13" t="s">
        <v>360</v>
      </c>
      <c r="B344" s="14">
        <v>43469</v>
      </c>
      <c r="C344" s="15" t="str">
        <f>VLOOKUP(訂單銷售明細!$D344,廠商資料!$A$2:$E$12,5,FALSE)</f>
        <v>陳欣怡</v>
      </c>
      <c r="D344" s="13" t="s">
        <v>8</v>
      </c>
      <c r="E344" s="13" t="str">
        <f>VLOOKUP(D344,廠商資料!$A$2:$E$12,2,FALSE)</f>
        <v>高宏事業</v>
      </c>
      <c r="F344" s="13" t="s">
        <v>1623</v>
      </c>
      <c r="G344" s="16" t="str">
        <f>VLOOKUP($F344,產品資料!$A$2:$G$51,5,FALSE)</f>
        <v>14吋立扇/電風扇-灰</v>
      </c>
      <c r="H344" s="13" t="str">
        <f>VLOOKUP(訂單銷售明細!$F344,產品資料!$A$1:$G$51,2,FALSE)</f>
        <v>空調家電</v>
      </c>
      <c r="I344" s="13">
        <v>25</v>
      </c>
      <c r="J344" s="13">
        <f>VLOOKUP($F344,產品資料!$A$2:$G$51,6,FALSE)</f>
        <v>980</v>
      </c>
      <c r="K344" s="17">
        <f t="shared" si="5"/>
        <v>24500</v>
      </c>
    </row>
    <row r="345" spans="1:11" x14ac:dyDescent="0.35">
      <c r="A345" s="8" t="s">
        <v>361</v>
      </c>
      <c r="B345" s="9">
        <v>43469</v>
      </c>
      <c r="C345" s="10" t="str">
        <f>VLOOKUP(訂單銷售明細!$D345,廠商資料!$A$2:$E$12,5,FALSE)</f>
        <v>陳欣怡</v>
      </c>
      <c r="D345" s="8" t="s">
        <v>18</v>
      </c>
      <c r="E345" s="8" t="str">
        <f>VLOOKUP(D345,廠商資料!$A$2:$E$12,2,FALSE)</f>
        <v>興泰貿易</v>
      </c>
      <c r="F345" s="8" t="s">
        <v>1607</v>
      </c>
      <c r="G345" s="11" t="str">
        <f>VLOOKUP($F345,產品資料!$A$2:$G$51,5,FALSE)</f>
        <v>40吋LED液晶顯示器</v>
      </c>
      <c r="H345" s="8" t="str">
        <f>VLOOKUP(訂單銷售明細!$F345,產品資料!$A$1:$G$51,2,FALSE)</f>
        <v>生活家電</v>
      </c>
      <c r="I345" s="8">
        <v>35</v>
      </c>
      <c r="J345" s="8">
        <f>VLOOKUP($F345,產品資料!$A$2:$G$51,6,FALSE)</f>
        <v>7490</v>
      </c>
      <c r="K345" s="12">
        <f t="shared" si="5"/>
        <v>262150</v>
      </c>
    </row>
    <row r="346" spans="1:11" x14ac:dyDescent="0.35">
      <c r="A346" s="13" t="s">
        <v>362</v>
      </c>
      <c r="B346" s="14">
        <v>43469</v>
      </c>
      <c r="C346" s="15" t="str">
        <f>VLOOKUP(訂單銷售明細!$D346,廠商資料!$A$2:$E$12,5,FALSE)</f>
        <v>王家銘</v>
      </c>
      <c r="D346" s="13" t="s">
        <v>21</v>
      </c>
      <c r="E346" s="13" t="str">
        <f>VLOOKUP(D346,廠商資料!$A$2:$E$12,2,FALSE)</f>
        <v>裕發事業</v>
      </c>
      <c r="F346" s="13" t="s">
        <v>1607</v>
      </c>
      <c r="G346" s="16" t="str">
        <f>VLOOKUP($F346,產品資料!$A$2:$G$51,5,FALSE)</f>
        <v>40吋LED液晶顯示器</v>
      </c>
      <c r="H346" s="13" t="str">
        <f>VLOOKUP(訂單銷售明細!$F346,產品資料!$A$1:$G$51,2,FALSE)</f>
        <v>生活家電</v>
      </c>
      <c r="I346" s="13">
        <v>35</v>
      </c>
      <c r="J346" s="13">
        <f>VLOOKUP($F346,產品資料!$A$2:$G$51,6,FALSE)</f>
        <v>7490</v>
      </c>
      <c r="K346" s="17">
        <f t="shared" si="5"/>
        <v>262150</v>
      </c>
    </row>
    <row r="347" spans="1:11" x14ac:dyDescent="0.35">
      <c r="A347" s="8" t="s">
        <v>363</v>
      </c>
      <c r="B347" s="9">
        <v>43469</v>
      </c>
      <c r="C347" s="10" t="str">
        <f>VLOOKUP(訂單銷售明細!$D347,廠商資料!$A$2:$E$12,5,FALSE)</f>
        <v>賴惠雯</v>
      </c>
      <c r="D347" s="8" t="s">
        <v>49</v>
      </c>
      <c r="E347" s="8" t="str">
        <f>VLOOKUP(D347,廠商資料!$A$2:$E$12,2,FALSE)</f>
        <v>大亨事業</v>
      </c>
      <c r="F347" s="8" t="s">
        <v>1604</v>
      </c>
      <c r="G347" s="11" t="str">
        <f>VLOOKUP($F347,產品資料!$A$2:$G$51,5,FALSE)</f>
        <v>渦輪氣旋健康氣炸鍋</v>
      </c>
      <c r="H347" s="8" t="str">
        <f>VLOOKUP(訂單銷售明細!$F347,產品資料!$A$1:$G$51,2,FALSE)</f>
        <v>廚房家電</v>
      </c>
      <c r="I347" s="8">
        <v>65</v>
      </c>
      <c r="J347" s="8">
        <f>VLOOKUP($F347,產品資料!$A$2:$G$51,6,FALSE)</f>
        <v>8990</v>
      </c>
      <c r="K347" s="12">
        <f t="shared" si="5"/>
        <v>584350</v>
      </c>
    </row>
    <row r="348" spans="1:11" x14ac:dyDescent="0.35">
      <c r="A348" s="13" t="s">
        <v>364</v>
      </c>
      <c r="B348" s="14">
        <v>43469</v>
      </c>
      <c r="C348" s="15" t="str">
        <f>VLOOKUP(訂單銷售明細!$D348,廠商資料!$A$2:$E$12,5,FALSE)</f>
        <v>涂佩芳</v>
      </c>
      <c r="D348" s="13" t="s">
        <v>10</v>
      </c>
      <c r="E348" s="13" t="str">
        <f>VLOOKUP(D348,廠商資料!$A$2:$E$12,2,FALSE)</f>
        <v>永進事業</v>
      </c>
      <c r="F348" s="13" t="s">
        <v>1604</v>
      </c>
      <c r="G348" s="16" t="str">
        <f>VLOOKUP($F348,產品資料!$A$2:$G$51,5,FALSE)</f>
        <v>渦輪氣旋健康氣炸鍋</v>
      </c>
      <c r="H348" s="13" t="str">
        <f>VLOOKUP(訂單銷售明細!$F348,產品資料!$A$1:$G$51,2,FALSE)</f>
        <v>廚房家電</v>
      </c>
      <c r="I348" s="13">
        <v>65</v>
      </c>
      <c r="J348" s="13">
        <f>VLOOKUP($F348,產品資料!$A$2:$G$51,6,FALSE)</f>
        <v>8990</v>
      </c>
      <c r="K348" s="17">
        <f t="shared" si="5"/>
        <v>584350</v>
      </c>
    </row>
    <row r="349" spans="1:11" x14ac:dyDescent="0.35">
      <c r="A349" s="8" t="s">
        <v>365</v>
      </c>
      <c r="B349" s="9">
        <v>43469</v>
      </c>
      <c r="C349" s="10" t="str">
        <f>VLOOKUP(訂單銷售明細!$D349,廠商資料!$A$2:$E$12,5,FALSE)</f>
        <v>涂佩芳</v>
      </c>
      <c r="D349" s="8" t="s">
        <v>10</v>
      </c>
      <c r="E349" s="8" t="str">
        <f>VLOOKUP(D349,廠商資料!$A$2:$E$12,2,FALSE)</f>
        <v>永進事業</v>
      </c>
      <c r="F349" s="8" t="s">
        <v>1640</v>
      </c>
      <c r="G349" s="11" t="str">
        <f>VLOOKUP($F349,產品資料!$A$2:$G$51,5,FALSE)</f>
        <v>迷你隨身空氣負離子清淨機-白</v>
      </c>
      <c r="H349" s="8" t="str">
        <f>VLOOKUP(訂單銷售明細!$F349,產品資料!$A$1:$G$51,2,FALSE)</f>
        <v>清靜除溼</v>
      </c>
      <c r="I349" s="8">
        <v>25</v>
      </c>
      <c r="J349" s="8">
        <f>VLOOKUP($F349,產品資料!$A$2:$G$51,6,FALSE)</f>
        <v>999</v>
      </c>
      <c r="K349" s="12">
        <f t="shared" si="5"/>
        <v>24975</v>
      </c>
    </row>
    <row r="350" spans="1:11" x14ac:dyDescent="0.35">
      <c r="A350" s="13" t="s">
        <v>366</v>
      </c>
      <c r="B350" s="14">
        <v>43469</v>
      </c>
      <c r="C350" s="15" t="str">
        <f>VLOOKUP(訂單銷售明細!$D350,廠商資料!$A$2:$E$12,5,FALSE)</f>
        <v>涂佩芳</v>
      </c>
      <c r="D350" s="13" t="s">
        <v>12</v>
      </c>
      <c r="E350" s="13" t="str">
        <f>VLOOKUP(D350,廠商資料!$A$2:$E$12,2,FALSE)</f>
        <v>洪盛貿易</v>
      </c>
      <c r="F350" s="13" t="s">
        <v>1641</v>
      </c>
      <c r="G350" s="16" t="str">
        <f>VLOOKUP($F350,產品資料!$A$2:$G$51,5,FALSE)</f>
        <v>暖手寶-白</v>
      </c>
      <c r="H350" s="13" t="str">
        <f>VLOOKUP(訂單銷售明細!$F350,產品資料!$A$1:$G$51,2,FALSE)</f>
        <v>空調家電</v>
      </c>
      <c r="I350" s="13">
        <v>25</v>
      </c>
      <c r="J350" s="13">
        <f>VLOOKUP($F350,產品資料!$A$2:$G$51,6,FALSE)</f>
        <v>690</v>
      </c>
      <c r="K350" s="17">
        <f t="shared" si="5"/>
        <v>17250</v>
      </c>
    </row>
    <row r="351" spans="1:11" x14ac:dyDescent="0.35">
      <c r="A351" s="8" t="s">
        <v>367</v>
      </c>
      <c r="B351" s="9">
        <v>43469</v>
      </c>
      <c r="C351" s="10" t="str">
        <f>VLOOKUP(訂單銷售明細!$D351,廠商資料!$A$2:$E$12,5,FALSE)</f>
        <v>陳欣怡</v>
      </c>
      <c r="D351" s="8" t="s">
        <v>8</v>
      </c>
      <c r="E351" s="8" t="str">
        <f>VLOOKUP(D351,廠商資料!$A$2:$E$12,2,FALSE)</f>
        <v>高宏事業</v>
      </c>
      <c r="F351" s="8" t="s">
        <v>1642</v>
      </c>
      <c r="G351" s="11" t="str">
        <f>VLOOKUP($F351,產品資料!$A$2:$G$51,5,FALSE)</f>
        <v>紫漩USB捕蚊燈</v>
      </c>
      <c r="H351" s="8" t="str">
        <f>VLOOKUP(訂單銷售明細!$F351,產品資料!$A$1:$G$51,2,FALSE)</f>
        <v>生活家電</v>
      </c>
      <c r="I351" s="8">
        <v>25</v>
      </c>
      <c r="J351" s="8">
        <f>VLOOKUP($F351,產品資料!$A$2:$G$51,6,FALSE)</f>
        <v>680</v>
      </c>
      <c r="K351" s="12">
        <f t="shared" si="5"/>
        <v>17000</v>
      </c>
    </row>
    <row r="352" spans="1:11" x14ac:dyDescent="0.35">
      <c r="A352" s="13" t="s">
        <v>368</v>
      </c>
      <c r="B352" s="14">
        <v>43469</v>
      </c>
      <c r="C352" s="15" t="str">
        <f>VLOOKUP(訂單銷售明細!$D352,廠商資料!$A$2:$E$12,5,FALSE)</f>
        <v>王家銘</v>
      </c>
      <c r="D352" s="13" t="s">
        <v>24</v>
      </c>
      <c r="E352" s="13" t="str">
        <f>VLOOKUP(D352,廠商資料!$A$2:$E$12,2,FALSE)</f>
        <v>萬成事業</v>
      </c>
      <c r="F352" s="13" t="s">
        <v>1643</v>
      </c>
      <c r="G352" s="16" t="str">
        <f>VLOOKUP($F352,產品資料!$A$2:$G$51,5,FALSE)</f>
        <v>溫熱按摩敲敲枕</v>
      </c>
      <c r="H352" s="13" t="str">
        <f>VLOOKUP(訂單銷售明細!$F352,產品資料!$A$1:$G$51,2,FALSE)</f>
        <v>按摩家電</v>
      </c>
      <c r="I352" s="13">
        <v>25</v>
      </c>
      <c r="J352" s="13">
        <f>VLOOKUP($F352,產品資料!$A$2:$G$51,6,FALSE)</f>
        <v>2880</v>
      </c>
      <c r="K352" s="17">
        <f t="shared" si="5"/>
        <v>72000</v>
      </c>
    </row>
    <row r="353" spans="1:11" x14ac:dyDescent="0.35">
      <c r="A353" s="8" t="s">
        <v>369</v>
      </c>
      <c r="B353" s="9">
        <v>43469</v>
      </c>
      <c r="C353" s="10" t="str">
        <f>VLOOKUP(訂單銷售明細!$D353,廠商資料!$A$2:$E$12,5,FALSE)</f>
        <v>郭立新</v>
      </c>
      <c r="D353" s="8" t="s">
        <v>26</v>
      </c>
      <c r="E353" s="8" t="str">
        <f>VLOOKUP(D353,廠商資料!$A$2:$E$12,2,FALSE)</f>
        <v>華佳貿易</v>
      </c>
      <c r="F353" s="8" t="s">
        <v>1644</v>
      </c>
      <c r="G353" s="11" t="str">
        <f>VLOOKUP($F353,產品資料!$A$2:$G$51,5,FALSE)</f>
        <v>鉑光防眩檯燈-黑</v>
      </c>
      <c r="H353" s="8" t="str">
        <f>VLOOKUP(訂單銷售明細!$F353,產品資料!$A$1:$G$51,2,FALSE)</f>
        <v>生活家電</v>
      </c>
      <c r="I353" s="8">
        <v>25</v>
      </c>
      <c r="J353" s="8">
        <f>VLOOKUP($F353,產品資料!$A$2:$G$51,6,FALSE)</f>
        <v>988</v>
      </c>
      <c r="K353" s="12">
        <f t="shared" si="5"/>
        <v>24700</v>
      </c>
    </row>
    <row r="354" spans="1:11" x14ac:dyDescent="0.35">
      <c r="A354" s="13" t="s">
        <v>370</v>
      </c>
      <c r="B354" s="14">
        <v>43469</v>
      </c>
      <c r="C354" s="15" t="str">
        <f>VLOOKUP(訂單銷售明細!$D354,廠商資料!$A$2:$E$12,5,FALSE)</f>
        <v>賴惠雯</v>
      </c>
      <c r="D354" s="13" t="s">
        <v>41</v>
      </c>
      <c r="E354" s="13" t="str">
        <f>VLOOKUP(D354,廠商資料!$A$2:$E$12,2,FALSE)</f>
        <v>欣榮貿易</v>
      </c>
      <c r="F354" s="13" t="s">
        <v>1645</v>
      </c>
      <c r="G354" s="16" t="str">
        <f>VLOOKUP($F354,產品資料!$A$2:$G$51,5,FALSE)</f>
        <v>頸背多功能按摩椅墊</v>
      </c>
      <c r="H354" s="13" t="str">
        <f>VLOOKUP(訂單銷售明細!$F354,產品資料!$A$1:$G$51,2,FALSE)</f>
        <v>按摩家電</v>
      </c>
      <c r="I354" s="13">
        <v>25</v>
      </c>
      <c r="J354" s="13">
        <f>VLOOKUP($F354,產品資料!$A$2:$G$51,6,FALSE)</f>
        <v>3280</v>
      </c>
      <c r="K354" s="17">
        <f t="shared" si="5"/>
        <v>82000</v>
      </c>
    </row>
    <row r="355" spans="1:11" x14ac:dyDescent="0.35">
      <c r="A355" s="8" t="s">
        <v>371</v>
      </c>
      <c r="B355" s="9">
        <v>43469</v>
      </c>
      <c r="C355" s="10" t="str">
        <f>VLOOKUP(訂單銷售明細!$D355,廠商資料!$A$2:$E$12,5,FALSE)</f>
        <v>蔡俊宏</v>
      </c>
      <c r="D355" s="8" t="s">
        <v>47</v>
      </c>
      <c r="E355" s="8" t="str">
        <f>VLOOKUP(D355,廠商資料!$A$2:$E$12,2,FALSE)</f>
        <v>信通事業</v>
      </c>
      <c r="F355" s="8" t="s">
        <v>1646</v>
      </c>
      <c r="G355" s="11" t="str">
        <f>VLOOKUP($F355,產品資料!$A$2:$G$51,5,FALSE)</f>
        <v>暖烘免治馬桶座</v>
      </c>
      <c r="H355" s="8" t="str">
        <f>VLOOKUP(訂單銷售明細!$F355,產品資料!$A$1:$G$51,2,FALSE)</f>
        <v>生活家電</v>
      </c>
      <c r="I355" s="8">
        <v>25</v>
      </c>
      <c r="J355" s="8">
        <f>VLOOKUP($F355,產品資料!$A$2:$G$51,6,FALSE)</f>
        <v>16020</v>
      </c>
      <c r="K355" s="12">
        <f t="shared" si="5"/>
        <v>400500</v>
      </c>
    </row>
    <row r="356" spans="1:11" x14ac:dyDescent="0.35">
      <c r="A356" s="13" t="s">
        <v>372</v>
      </c>
      <c r="B356" s="14">
        <v>43469</v>
      </c>
      <c r="C356" s="15" t="str">
        <f>VLOOKUP(訂單銷售明細!$D356,廠商資料!$A$2:$E$12,5,FALSE)</f>
        <v>王家銘</v>
      </c>
      <c r="D356" s="13" t="s">
        <v>24</v>
      </c>
      <c r="E356" s="13" t="str">
        <f>VLOOKUP(D356,廠商資料!$A$2:$E$12,2,FALSE)</f>
        <v>萬成事業</v>
      </c>
      <c r="F356" s="13" t="s">
        <v>1647</v>
      </c>
      <c r="G356" s="16" t="str">
        <f>VLOOKUP($F356,產品資料!$A$2:$G$51,5,FALSE)</f>
        <v>愛沙發-時尚灰</v>
      </c>
      <c r="H356" s="13" t="str">
        <f>VLOOKUP(訂單銷售明細!$F356,產品資料!$A$1:$G$51,2,FALSE)</f>
        <v>按摩家電</v>
      </c>
      <c r="I356" s="13">
        <v>35</v>
      </c>
      <c r="J356" s="13">
        <f>VLOOKUP($F356,產品資料!$A$2:$G$51,6,FALSE)</f>
        <v>32800</v>
      </c>
      <c r="K356" s="17">
        <f t="shared" si="5"/>
        <v>1148000</v>
      </c>
    </row>
    <row r="357" spans="1:11" x14ac:dyDescent="0.35">
      <c r="A357" s="8" t="s">
        <v>373</v>
      </c>
      <c r="B357" s="9">
        <v>43469</v>
      </c>
      <c r="C357" s="10" t="str">
        <f>VLOOKUP(訂單銷售明細!$D357,廠商資料!$A$2:$E$12,5,FALSE)</f>
        <v>郭立新</v>
      </c>
      <c r="D357" s="8" t="s">
        <v>26</v>
      </c>
      <c r="E357" s="8" t="str">
        <f>VLOOKUP(D357,廠商資料!$A$2:$E$12,2,FALSE)</f>
        <v>華佳貿易</v>
      </c>
      <c r="F357" s="8" t="s">
        <v>1638</v>
      </c>
      <c r="G357" s="11" t="str">
        <f>VLOOKUP($F357,產品資料!$A$2:$G$51,5,FALSE)</f>
        <v>迷你隨身空氣負離子清淨機-紅</v>
      </c>
      <c r="H357" s="8" t="str">
        <f>VLOOKUP(訂單銷售明細!$F357,產品資料!$A$1:$G$51,2,FALSE)</f>
        <v>清靜除溼</v>
      </c>
      <c r="I357" s="8">
        <v>35</v>
      </c>
      <c r="J357" s="8">
        <f>VLOOKUP($F357,產品資料!$A$2:$G$51,6,FALSE)</f>
        <v>999</v>
      </c>
      <c r="K357" s="12">
        <f t="shared" si="5"/>
        <v>34965</v>
      </c>
    </row>
    <row r="358" spans="1:11" x14ac:dyDescent="0.35">
      <c r="A358" s="13" t="s">
        <v>374</v>
      </c>
      <c r="B358" s="14">
        <v>43469</v>
      </c>
      <c r="C358" s="15" t="str">
        <f>VLOOKUP(訂單銷售明細!$D358,廠商資料!$A$2:$E$12,5,FALSE)</f>
        <v>陳欣怡</v>
      </c>
      <c r="D358" s="13" t="s">
        <v>18</v>
      </c>
      <c r="E358" s="13" t="str">
        <f>VLOOKUP(D358,廠商資料!$A$2:$E$12,2,FALSE)</f>
        <v>興泰貿易</v>
      </c>
      <c r="F358" s="13" t="s">
        <v>1632</v>
      </c>
      <c r="G358" s="16" t="str">
        <f>VLOOKUP($F358,產品資料!$A$2:$G$51,5,FALSE)</f>
        <v>蒸氣掛燙烘衣架</v>
      </c>
      <c r="H358" s="13" t="str">
        <f>VLOOKUP(訂單銷售明細!$F358,產品資料!$A$1:$G$51,2,FALSE)</f>
        <v>清靜除溼</v>
      </c>
      <c r="I358" s="13">
        <v>45</v>
      </c>
      <c r="J358" s="13">
        <f>VLOOKUP($F358,產品資料!$A$2:$G$51,6,FALSE)</f>
        <v>4280</v>
      </c>
      <c r="K358" s="17">
        <f t="shared" si="5"/>
        <v>192600</v>
      </c>
    </row>
    <row r="359" spans="1:11" x14ac:dyDescent="0.35">
      <c r="A359" s="8" t="s">
        <v>375</v>
      </c>
      <c r="B359" s="9">
        <v>43469</v>
      </c>
      <c r="C359" s="10" t="str">
        <f>VLOOKUP(訂單銷售明細!$D359,廠商資料!$A$2:$E$12,5,FALSE)</f>
        <v>賴惠雯</v>
      </c>
      <c r="D359" s="8" t="s">
        <v>49</v>
      </c>
      <c r="E359" s="8" t="str">
        <f>VLOOKUP(D359,廠商資料!$A$2:$E$12,2,FALSE)</f>
        <v>大亨事業</v>
      </c>
      <c r="F359" s="8" t="s">
        <v>1600</v>
      </c>
      <c r="G359" s="11" t="str">
        <f>VLOOKUP($F359,產品資料!$A$2:$G$51,5,FALSE)</f>
        <v>蒸氣電熨斗</v>
      </c>
      <c r="H359" s="8" t="str">
        <f>VLOOKUP(訂單銷售明細!$F359,產品資料!$A$1:$G$51,2,FALSE)</f>
        <v>生活家電</v>
      </c>
      <c r="I359" s="8">
        <v>25</v>
      </c>
      <c r="J359" s="8">
        <f>VLOOKUP($F359,產品資料!$A$2:$G$51,6,FALSE)</f>
        <v>665</v>
      </c>
      <c r="K359" s="12">
        <f t="shared" si="5"/>
        <v>16625</v>
      </c>
    </row>
    <row r="360" spans="1:11" x14ac:dyDescent="0.35">
      <c r="A360" s="13" t="s">
        <v>376</v>
      </c>
      <c r="B360" s="14">
        <v>43469</v>
      </c>
      <c r="C360" s="15" t="str">
        <f>VLOOKUP(訂單銷售明細!$D360,廠商資料!$A$2:$E$12,5,FALSE)</f>
        <v>涂佩芳</v>
      </c>
      <c r="D360" s="13" t="s">
        <v>10</v>
      </c>
      <c r="E360" s="13" t="str">
        <f>VLOOKUP(D360,廠商資料!$A$2:$E$12,2,FALSE)</f>
        <v>永進事業</v>
      </c>
      <c r="F360" s="13" t="s">
        <v>1632</v>
      </c>
      <c r="G360" s="16" t="str">
        <f>VLOOKUP($F360,產品資料!$A$2:$G$51,5,FALSE)</f>
        <v>蒸氣掛燙烘衣架</v>
      </c>
      <c r="H360" s="13" t="str">
        <f>VLOOKUP(訂單銷售明細!$F360,產品資料!$A$1:$G$51,2,FALSE)</f>
        <v>清靜除溼</v>
      </c>
      <c r="I360" s="13">
        <v>25</v>
      </c>
      <c r="J360" s="13">
        <f>VLOOKUP($F360,產品資料!$A$2:$G$51,6,FALSE)</f>
        <v>4280</v>
      </c>
      <c r="K360" s="17">
        <f t="shared" si="5"/>
        <v>107000</v>
      </c>
    </row>
    <row r="361" spans="1:11" x14ac:dyDescent="0.35">
      <c r="A361" s="8" t="s">
        <v>377</v>
      </c>
      <c r="B361" s="9">
        <v>43469</v>
      </c>
      <c r="C361" s="10" t="str">
        <f>VLOOKUP(訂單銷售明細!$D361,廠商資料!$A$2:$E$12,5,FALSE)</f>
        <v>賴惠雯</v>
      </c>
      <c r="D361" s="8" t="s">
        <v>41</v>
      </c>
      <c r="E361" s="8" t="str">
        <f>VLOOKUP(D361,廠商資料!$A$2:$E$12,2,FALSE)</f>
        <v>欣榮貿易</v>
      </c>
      <c r="F361" s="8" t="s">
        <v>1632</v>
      </c>
      <c r="G361" s="11" t="str">
        <f>VLOOKUP($F361,產品資料!$A$2:$G$51,5,FALSE)</f>
        <v>蒸氣掛燙烘衣架</v>
      </c>
      <c r="H361" s="8" t="str">
        <f>VLOOKUP(訂單銷售明細!$F361,產品資料!$A$1:$G$51,2,FALSE)</f>
        <v>清靜除溼</v>
      </c>
      <c r="I361" s="8">
        <v>35</v>
      </c>
      <c r="J361" s="8">
        <f>VLOOKUP($F361,產品資料!$A$2:$G$51,6,FALSE)</f>
        <v>4280</v>
      </c>
      <c r="K361" s="12">
        <f t="shared" si="5"/>
        <v>149800</v>
      </c>
    </row>
    <row r="362" spans="1:11" x14ac:dyDescent="0.35">
      <c r="A362" s="13" t="s">
        <v>378</v>
      </c>
      <c r="B362" s="14">
        <v>43469</v>
      </c>
      <c r="C362" s="15" t="str">
        <f>VLOOKUP(訂單銷售明細!$D362,廠商資料!$A$2:$E$12,5,FALSE)</f>
        <v>蔡俊宏</v>
      </c>
      <c r="D362" s="13" t="s">
        <v>47</v>
      </c>
      <c r="E362" s="13" t="str">
        <f>VLOOKUP(D362,廠商資料!$A$2:$E$12,2,FALSE)</f>
        <v>信通事業</v>
      </c>
      <c r="F362" s="13" t="s">
        <v>1632</v>
      </c>
      <c r="G362" s="16" t="str">
        <f>VLOOKUP($F362,產品資料!$A$2:$G$51,5,FALSE)</f>
        <v>蒸氣掛燙烘衣架</v>
      </c>
      <c r="H362" s="13" t="str">
        <f>VLOOKUP(訂單銷售明細!$F362,產品資料!$A$1:$G$51,2,FALSE)</f>
        <v>清靜除溼</v>
      </c>
      <c r="I362" s="13">
        <v>35</v>
      </c>
      <c r="J362" s="13">
        <f>VLOOKUP($F362,產品資料!$A$2:$G$51,6,FALSE)</f>
        <v>4280</v>
      </c>
      <c r="K362" s="17">
        <f t="shared" si="5"/>
        <v>149800</v>
      </c>
    </row>
    <row r="363" spans="1:11" x14ac:dyDescent="0.35">
      <c r="A363" s="8" t="s">
        <v>379</v>
      </c>
      <c r="B363" s="9">
        <v>43469</v>
      </c>
      <c r="C363" s="10" t="str">
        <f>VLOOKUP(訂單銷售明細!$D363,廠商資料!$A$2:$E$12,5,FALSE)</f>
        <v>涂佩芳</v>
      </c>
      <c r="D363" s="8" t="s">
        <v>12</v>
      </c>
      <c r="E363" s="8" t="str">
        <f>VLOOKUP(D363,廠商資料!$A$2:$E$12,2,FALSE)</f>
        <v>洪盛貿易</v>
      </c>
      <c r="F363" s="8" t="s">
        <v>1600</v>
      </c>
      <c r="G363" s="11" t="str">
        <f>VLOOKUP($F363,產品資料!$A$2:$G$51,5,FALSE)</f>
        <v>蒸氣電熨斗</v>
      </c>
      <c r="H363" s="8" t="str">
        <f>VLOOKUP(訂單銷售明細!$F363,產品資料!$A$1:$G$51,2,FALSE)</f>
        <v>生活家電</v>
      </c>
      <c r="I363" s="8">
        <v>65</v>
      </c>
      <c r="J363" s="8">
        <f>VLOOKUP($F363,產品資料!$A$2:$G$51,6,FALSE)</f>
        <v>665</v>
      </c>
      <c r="K363" s="12">
        <f t="shared" si="5"/>
        <v>43225</v>
      </c>
    </row>
    <row r="364" spans="1:11" x14ac:dyDescent="0.35">
      <c r="A364" s="13" t="s">
        <v>380</v>
      </c>
      <c r="B364" s="14">
        <v>43469</v>
      </c>
      <c r="C364" s="15" t="str">
        <f>VLOOKUP(訂單銷售明細!$D364,廠商資料!$A$2:$E$12,5,FALSE)</f>
        <v>陳欣怡</v>
      </c>
      <c r="D364" s="13" t="s">
        <v>8</v>
      </c>
      <c r="E364" s="13" t="str">
        <f>VLOOKUP(D364,廠商資料!$A$2:$E$12,2,FALSE)</f>
        <v>高宏事業</v>
      </c>
      <c r="F364" s="13" t="s">
        <v>1632</v>
      </c>
      <c r="G364" s="16" t="str">
        <f>VLOOKUP($F364,產品資料!$A$2:$G$51,5,FALSE)</f>
        <v>蒸氣掛燙烘衣架</v>
      </c>
      <c r="H364" s="13" t="str">
        <f>VLOOKUP(訂單銷售明細!$F364,產品資料!$A$1:$G$51,2,FALSE)</f>
        <v>清靜除溼</v>
      </c>
      <c r="I364" s="13">
        <v>65</v>
      </c>
      <c r="J364" s="13">
        <f>VLOOKUP($F364,產品資料!$A$2:$G$51,6,FALSE)</f>
        <v>4280</v>
      </c>
      <c r="K364" s="17">
        <f t="shared" si="5"/>
        <v>278200</v>
      </c>
    </row>
    <row r="365" spans="1:11" x14ac:dyDescent="0.35">
      <c r="A365" s="8" t="s">
        <v>381</v>
      </c>
      <c r="B365" s="9">
        <v>43469</v>
      </c>
      <c r="C365" s="10" t="str">
        <f>VLOOKUP(訂單銷售明細!$D365,廠商資料!$A$2:$E$12,5,FALSE)</f>
        <v>涂佩芳</v>
      </c>
      <c r="D365" s="8" t="s">
        <v>12</v>
      </c>
      <c r="E365" s="8" t="str">
        <f>VLOOKUP(D365,廠商資料!$A$2:$E$12,2,FALSE)</f>
        <v>洪盛貿易</v>
      </c>
      <c r="F365" s="8" t="s">
        <v>1627</v>
      </c>
      <c r="G365" s="11" t="str">
        <f>VLOOKUP($F365,產品資料!$A$2:$G$51,5,FALSE)</f>
        <v>暖手寶-粉+白</v>
      </c>
      <c r="H365" s="8" t="str">
        <f>VLOOKUP(訂單銷售明細!$F365,產品資料!$A$1:$G$51,2,FALSE)</f>
        <v>空調家電</v>
      </c>
      <c r="I365" s="8">
        <v>25</v>
      </c>
      <c r="J365" s="8">
        <f>VLOOKUP($F365,產品資料!$A$2:$G$51,6,FALSE)</f>
        <v>1330</v>
      </c>
      <c r="K365" s="12">
        <f t="shared" si="5"/>
        <v>33250</v>
      </c>
    </row>
    <row r="366" spans="1:11" x14ac:dyDescent="0.35">
      <c r="A366" s="13" t="s">
        <v>382</v>
      </c>
      <c r="B366" s="14">
        <v>43469</v>
      </c>
      <c r="C366" s="15" t="str">
        <f>VLOOKUP(訂單銷售明細!$D366,廠商資料!$A$2:$E$12,5,FALSE)</f>
        <v>陳欣怡</v>
      </c>
      <c r="D366" s="13" t="s">
        <v>8</v>
      </c>
      <c r="E366" s="13" t="str">
        <f>VLOOKUP(D366,廠商資料!$A$2:$E$12,2,FALSE)</f>
        <v>高宏事業</v>
      </c>
      <c r="F366" s="13" t="s">
        <v>1635</v>
      </c>
      <c r="G366" s="16" t="str">
        <f>VLOOKUP($F366,產品資料!$A$2:$G$51,5,FALSE)</f>
        <v>數位式無線電話-時尚黑</v>
      </c>
      <c r="H366" s="13" t="str">
        <f>VLOOKUP(訂單銷售明細!$F366,產品資料!$A$1:$G$51,2,FALSE)</f>
        <v>生活家電</v>
      </c>
      <c r="I366" s="13">
        <v>25</v>
      </c>
      <c r="J366" s="13">
        <f>VLOOKUP($F366,產品資料!$A$2:$G$51,6,FALSE)</f>
        <v>990</v>
      </c>
      <c r="K366" s="17">
        <f t="shared" si="5"/>
        <v>24750</v>
      </c>
    </row>
    <row r="367" spans="1:11" x14ac:dyDescent="0.35">
      <c r="A367" s="8" t="s">
        <v>383</v>
      </c>
      <c r="B367" s="9">
        <v>43469</v>
      </c>
      <c r="C367" s="10" t="str">
        <f>VLOOKUP(訂單銷售明細!$D367,廠商資料!$A$2:$E$12,5,FALSE)</f>
        <v>陳欣怡</v>
      </c>
      <c r="D367" s="8" t="s">
        <v>14</v>
      </c>
      <c r="E367" s="8" t="str">
        <f>VLOOKUP(D367,廠商資料!$A$2:$E$12,2,FALSE)</f>
        <v>捷福事業</v>
      </c>
      <c r="F367" s="8" t="s">
        <v>1608</v>
      </c>
      <c r="G367" s="11" t="str">
        <f>VLOOKUP($F367,產品資料!$A$2:$G$51,5,FALSE)</f>
        <v>奈米水離子吹風機-粉金</v>
      </c>
      <c r="H367" s="8" t="str">
        <f>VLOOKUP(訂單銷售明細!$F367,產品資料!$A$1:$G$51,2,FALSE)</f>
        <v>美容家電</v>
      </c>
      <c r="I367" s="8">
        <v>25</v>
      </c>
      <c r="J367" s="8">
        <f>VLOOKUP($F367,產品資料!$A$2:$G$51,6,FALSE)</f>
        <v>5990</v>
      </c>
      <c r="K367" s="12">
        <f t="shared" si="5"/>
        <v>149750</v>
      </c>
    </row>
    <row r="368" spans="1:11" x14ac:dyDescent="0.35">
      <c r="A368" s="13" t="s">
        <v>384</v>
      </c>
      <c r="B368" s="14">
        <v>43469</v>
      </c>
      <c r="C368" s="15" t="str">
        <f>VLOOKUP(訂單銷售明細!$D368,廠商資料!$A$2:$E$12,5,FALSE)</f>
        <v>陳欣怡</v>
      </c>
      <c r="D368" s="13" t="s">
        <v>18</v>
      </c>
      <c r="E368" s="13" t="str">
        <f>VLOOKUP(D368,廠商資料!$A$2:$E$12,2,FALSE)</f>
        <v>興泰貿易</v>
      </c>
      <c r="F368" s="13" t="s">
        <v>1611</v>
      </c>
      <c r="G368" s="16" t="str">
        <f>VLOOKUP($F368,產品資料!$A$2:$G$51,5,FALSE)</f>
        <v>美白電動牙刷-美白刷頭+多動向交叉刷頭</v>
      </c>
      <c r="H368" s="13" t="str">
        <f>VLOOKUP(訂單銷售明細!$F368,產品資料!$A$1:$G$51,2,FALSE)</f>
        <v>美容家電</v>
      </c>
      <c r="I368" s="13">
        <v>25</v>
      </c>
      <c r="J368" s="13">
        <f>VLOOKUP($F368,產品資料!$A$2:$G$51,6,FALSE)</f>
        <v>1200</v>
      </c>
      <c r="K368" s="17">
        <f t="shared" si="5"/>
        <v>30000</v>
      </c>
    </row>
    <row r="369" spans="1:11" x14ac:dyDescent="0.35">
      <c r="A369" s="8" t="s">
        <v>385</v>
      </c>
      <c r="B369" s="9">
        <v>43469</v>
      </c>
      <c r="C369" s="10" t="str">
        <f>VLOOKUP(訂單銷售明細!$D369,廠商資料!$A$2:$E$12,5,FALSE)</f>
        <v>王家銘</v>
      </c>
      <c r="D369" s="8" t="s">
        <v>21</v>
      </c>
      <c r="E369" s="8" t="str">
        <f>VLOOKUP(D369,廠商資料!$A$2:$E$12,2,FALSE)</f>
        <v>裕發事業</v>
      </c>
      <c r="F369" s="8" t="s">
        <v>1611</v>
      </c>
      <c r="G369" s="11" t="str">
        <f>VLOOKUP($F369,產品資料!$A$2:$G$51,5,FALSE)</f>
        <v>美白電動牙刷-美白刷頭+多動向交叉刷頭</v>
      </c>
      <c r="H369" s="8" t="str">
        <f>VLOOKUP(訂單銷售明細!$F369,產品資料!$A$1:$G$51,2,FALSE)</f>
        <v>美容家電</v>
      </c>
      <c r="I369" s="8">
        <v>25</v>
      </c>
      <c r="J369" s="8">
        <f>VLOOKUP($F369,產品資料!$A$2:$G$51,6,FALSE)</f>
        <v>1200</v>
      </c>
      <c r="K369" s="12">
        <f t="shared" si="5"/>
        <v>30000</v>
      </c>
    </row>
    <row r="370" spans="1:11" x14ac:dyDescent="0.35">
      <c r="A370" s="13" t="s">
        <v>386</v>
      </c>
      <c r="B370" s="14">
        <v>43469</v>
      </c>
      <c r="C370" s="15" t="str">
        <f>VLOOKUP(訂單銷售明細!$D370,廠商資料!$A$2:$E$12,5,FALSE)</f>
        <v>涂佩芳</v>
      </c>
      <c r="D370" s="13" t="s">
        <v>10</v>
      </c>
      <c r="E370" s="13" t="str">
        <f>VLOOKUP(D370,廠商資料!$A$2:$E$12,2,FALSE)</f>
        <v>永進事業</v>
      </c>
      <c r="F370" s="13" t="s">
        <v>1611</v>
      </c>
      <c r="G370" s="16" t="str">
        <f>VLOOKUP($F370,產品資料!$A$2:$G$51,5,FALSE)</f>
        <v>美白電動牙刷-美白刷頭+多動向交叉刷頭</v>
      </c>
      <c r="H370" s="13" t="str">
        <f>VLOOKUP(訂單銷售明細!$F370,產品資料!$A$1:$G$51,2,FALSE)</f>
        <v>美容家電</v>
      </c>
      <c r="I370" s="13">
        <v>25</v>
      </c>
      <c r="J370" s="13">
        <f>VLOOKUP($F370,產品資料!$A$2:$G$51,6,FALSE)</f>
        <v>1200</v>
      </c>
      <c r="K370" s="17">
        <f t="shared" si="5"/>
        <v>30000</v>
      </c>
    </row>
    <row r="371" spans="1:11" x14ac:dyDescent="0.35">
      <c r="A371" s="8" t="s">
        <v>387</v>
      </c>
      <c r="B371" s="9">
        <v>43469</v>
      </c>
      <c r="C371" s="10" t="str">
        <f>VLOOKUP(訂單銷售明細!$D371,廠商資料!$A$2:$E$12,5,FALSE)</f>
        <v>涂佩芳</v>
      </c>
      <c r="D371" s="8" t="s">
        <v>12</v>
      </c>
      <c r="E371" s="8" t="str">
        <f>VLOOKUP(D371,廠商資料!$A$2:$E$12,2,FALSE)</f>
        <v>洪盛貿易</v>
      </c>
      <c r="F371" s="8" t="s">
        <v>1609</v>
      </c>
      <c r="G371" s="11" t="str">
        <f>VLOOKUP($F371,產品資料!$A$2:$G$51,5,FALSE)</f>
        <v>手持按摩器</v>
      </c>
      <c r="H371" s="8" t="str">
        <f>VLOOKUP(訂單銷售明細!$F371,產品資料!$A$1:$G$51,2,FALSE)</f>
        <v>按摩家電</v>
      </c>
      <c r="I371" s="8">
        <v>25</v>
      </c>
      <c r="J371" s="8">
        <f>VLOOKUP($F371,產品資料!$A$2:$G$51,6,FALSE)</f>
        <v>2980</v>
      </c>
      <c r="K371" s="12">
        <f t="shared" si="5"/>
        <v>74500</v>
      </c>
    </row>
    <row r="372" spans="1:11" x14ac:dyDescent="0.35">
      <c r="A372" s="13" t="s">
        <v>388</v>
      </c>
      <c r="B372" s="14">
        <v>43469</v>
      </c>
      <c r="C372" s="15" t="str">
        <f>VLOOKUP(訂單銷售明細!$D372,廠商資料!$A$2:$E$12,5,FALSE)</f>
        <v>賴惠雯</v>
      </c>
      <c r="D372" s="13" t="s">
        <v>49</v>
      </c>
      <c r="E372" s="13" t="str">
        <f>VLOOKUP(D372,廠商資料!$A$2:$E$12,2,FALSE)</f>
        <v>大亨事業</v>
      </c>
      <c r="F372" s="13" t="s">
        <v>1608</v>
      </c>
      <c r="G372" s="16" t="str">
        <f>VLOOKUP($F372,產品資料!$A$2:$G$51,5,FALSE)</f>
        <v>奈米水離子吹風機-粉金</v>
      </c>
      <c r="H372" s="13" t="str">
        <f>VLOOKUP(訂單銷售明細!$F372,產品資料!$A$1:$G$51,2,FALSE)</f>
        <v>美容家電</v>
      </c>
      <c r="I372" s="13">
        <v>35</v>
      </c>
      <c r="J372" s="13">
        <f>VLOOKUP($F372,產品資料!$A$2:$G$51,6,FALSE)</f>
        <v>5990</v>
      </c>
      <c r="K372" s="17">
        <f t="shared" si="5"/>
        <v>209650</v>
      </c>
    </row>
    <row r="373" spans="1:11" x14ac:dyDescent="0.35">
      <c r="A373" s="8" t="s">
        <v>389</v>
      </c>
      <c r="B373" s="9">
        <v>43469</v>
      </c>
      <c r="C373" s="10" t="str">
        <f>VLOOKUP(訂單銷售明細!$D373,廠商資料!$A$2:$E$12,5,FALSE)</f>
        <v>涂佩芳</v>
      </c>
      <c r="D373" s="8" t="s">
        <v>10</v>
      </c>
      <c r="E373" s="8" t="str">
        <f>VLOOKUP(D373,廠商資料!$A$2:$E$12,2,FALSE)</f>
        <v>永進事業</v>
      </c>
      <c r="F373" s="8" t="s">
        <v>1608</v>
      </c>
      <c r="G373" s="11" t="str">
        <f>VLOOKUP($F373,產品資料!$A$2:$G$51,5,FALSE)</f>
        <v>奈米水離子吹風機-粉金</v>
      </c>
      <c r="H373" s="8" t="str">
        <f>VLOOKUP(訂單銷售明細!$F373,產品資料!$A$1:$G$51,2,FALSE)</f>
        <v>美容家電</v>
      </c>
      <c r="I373" s="8">
        <v>35</v>
      </c>
      <c r="J373" s="8">
        <f>VLOOKUP($F373,產品資料!$A$2:$G$51,6,FALSE)</f>
        <v>5990</v>
      </c>
      <c r="K373" s="12">
        <f t="shared" si="5"/>
        <v>209650</v>
      </c>
    </row>
    <row r="374" spans="1:11" x14ac:dyDescent="0.35">
      <c r="A374" s="13" t="s">
        <v>390</v>
      </c>
      <c r="B374" s="14">
        <v>43469</v>
      </c>
      <c r="C374" s="15" t="str">
        <f>VLOOKUP(訂單銷售明細!$D374,廠商資料!$A$2:$E$12,5,FALSE)</f>
        <v>王家銘</v>
      </c>
      <c r="D374" s="13" t="s">
        <v>21</v>
      </c>
      <c r="E374" s="13" t="str">
        <f>VLOOKUP(D374,廠商資料!$A$2:$E$12,2,FALSE)</f>
        <v>裕發事業</v>
      </c>
      <c r="F374" s="13" t="s">
        <v>1627</v>
      </c>
      <c r="G374" s="16" t="str">
        <f>VLOOKUP($F374,產品資料!$A$2:$G$51,5,FALSE)</f>
        <v>暖手寶-粉+白</v>
      </c>
      <c r="H374" s="13" t="str">
        <f>VLOOKUP(訂單銷售明細!$F374,產品資料!$A$1:$G$51,2,FALSE)</f>
        <v>空調家電</v>
      </c>
      <c r="I374" s="13">
        <v>45</v>
      </c>
      <c r="J374" s="13">
        <f>VLOOKUP($F374,產品資料!$A$2:$G$51,6,FALSE)</f>
        <v>1330</v>
      </c>
      <c r="K374" s="17">
        <f t="shared" si="5"/>
        <v>59850</v>
      </c>
    </row>
    <row r="375" spans="1:11" x14ac:dyDescent="0.35">
      <c r="A375" s="8" t="s">
        <v>391</v>
      </c>
      <c r="B375" s="9">
        <v>43469</v>
      </c>
      <c r="C375" s="10" t="str">
        <f>VLOOKUP(訂單銷售明細!$D375,廠商資料!$A$2:$E$12,5,FALSE)</f>
        <v>陳欣怡</v>
      </c>
      <c r="D375" s="8" t="s">
        <v>8</v>
      </c>
      <c r="E375" s="8" t="str">
        <f>VLOOKUP(D375,廠商資料!$A$2:$E$12,2,FALSE)</f>
        <v>高宏事業</v>
      </c>
      <c r="F375" s="8" t="s">
        <v>1632</v>
      </c>
      <c r="G375" s="11" t="str">
        <f>VLOOKUP($F375,產品資料!$A$2:$G$51,5,FALSE)</f>
        <v>蒸氣掛燙烘衣架</v>
      </c>
      <c r="H375" s="8" t="str">
        <f>VLOOKUP(訂單銷售明細!$F375,產品資料!$A$1:$G$51,2,FALSE)</f>
        <v>清靜除溼</v>
      </c>
      <c r="I375" s="8">
        <v>25</v>
      </c>
      <c r="J375" s="8">
        <f>VLOOKUP($F375,產品資料!$A$2:$G$51,6,FALSE)</f>
        <v>4280</v>
      </c>
      <c r="K375" s="12">
        <f t="shared" si="5"/>
        <v>107000</v>
      </c>
    </row>
    <row r="376" spans="1:11" x14ac:dyDescent="0.35">
      <c r="A376" s="13" t="s">
        <v>392</v>
      </c>
      <c r="B376" s="14">
        <v>43469</v>
      </c>
      <c r="C376" s="15" t="str">
        <f>VLOOKUP(訂單銷售明細!$D376,廠商資料!$A$2:$E$12,5,FALSE)</f>
        <v>蔡俊宏</v>
      </c>
      <c r="D376" s="13" t="s">
        <v>47</v>
      </c>
      <c r="E376" s="13" t="str">
        <f>VLOOKUP(D376,廠商資料!$A$2:$E$12,2,FALSE)</f>
        <v>信通事業</v>
      </c>
      <c r="F376" s="13" t="s">
        <v>1623</v>
      </c>
      <c r="G376" s="16" t="str">
        <f>VLOOKUP($F376,產品資料!$A$2:$G$51,5,FALSE)</f>
        <v>14吋立扇/電風扇-灰</v>
      </c>
      <c r="H376" s="13" t="str">
        <f>VLOOKUP(訂單銷售明細!$F376,產品資料!$A$1:$G$51,2,FALSE)</f>
        <v>空調家電</v>
      </c>
      <c r="I376" s="13">
        <v>25</v>
      </c>
      <c r="J376" s="13">
        <f>VLOOKUP($F376,產品資料!$A$2:$G$51,6,FALSE)</f>
        <v>980</v>
      </c>
      <c r="K376" s="17">
        <f t="shared" si="5"/>
        <v>24500</v>
      </c>
    </row>
    <row r="377" spans="1:11" x14ac:dyDescent="0.35">
      <c r="A377" s="8" t="s">
        <v>393</v>
      </c>
      <c r="B377" s="9">
        <v>43469</v>
      </c>
      <c r="C377" s="10" t="str">
        <f>VLOOKUP(訂單銷售明細!$D377,廠商資料!$A$2:$E$12,5,FALSE)</f>
        <v>涂佩芳</v>
      </c>
      <c r="D377" s="8" t="s">
        <v>12</v>
      </c>
      <c r="E377" s="8" t="str">
        <f>VLOOKUP(D377,廠商資料!$A$2:$E$12,2,FALSE)</f>
        <v>洪盛貿易</v>
      </c>
      <c r="F377" s="8" t="s">
        <v>1607</v>
      </c>
      <c r="G377" s="11" t="str">
        <f>VLOOKUP($F377,產品資料!$A$2:$G$51,5,FALSE)</f>
        <v>40吋LED液晶顯示器</v>
      </c>
      <c r="H377" s="8" t="str">
        <f>VLOOKUP(訂單銷售明細!$F377,產品資料!$A$1:$G$51,2,FALSE)</f>
        <v>生活家電</v>
      </c>
      <c r="I377" s="8">
        <v>35</v>
      </c>
      <c r="J377" s="8">
        <f>VLOOKUP($F377,產品資料!$A$2:$G$51,6,FALSE)</f>
        <v>7490</v>
      </c>
      <c r="K377" s="12">
        <f t="shared" si="5"/>
        <v>262150</v>
      </c>
    </row>
    <row r="378" spans="1:11" x14ac:dyDescent="0.35">
      <c r="A378" s="13" t="s">
        <v>394</v>
      </c>
      <c r="B378" s="14">
        <v>43469</v>
      </c>
      <c r="C378" s="15" t="str">
        <f>VLOOKUP(訂單銷售明細!$D378,廠商資料!$A$2:$E$12,5,FALSE)</f>
        <v>陳欣怡</v>
      </c>
      <c r="D378" s="13" t="s">
        <v>8</v>
      </c>
      <c r="E378" s="13" t="str">
        <f>VLOOKUP(D378,廠商資料!$A$2:$E$12,2,FALSE)</f>
        <v>高宏事業</v>
      </c>
      <c r="F378" s="13" t="s">
        <v>1607</v>
      </c>
      <c r="G378" s="16" t="str">
        <f>VLOOKUP($F378,產品資料!$A$2:$G$51,5,FALSE)</f>
        <v>40吋LED液晶顯示器</v>
      </c>
      <c r="H378" s="13" t="str">
        <f>VLOOKUP(訂單銷售明細!$F378,產品資料!$A$1:$G$51,2,FALSE)</f>
        <v>生活家電</v>
      </c>
      <c r="I378" s="13">
        <v>35</v>
      </c>
      <c r="J378" s="13">
        <f>VLOOKUP($F378,產品資料!$A$2:$G$51,6,FALSE)</f>
        <v>7490</v>
      </c>
      <c r="K378" s="17">
        <f t="shared" si="5"/>
        <v>262150</v>
      </c>
    </row>
    <row r="379" spans="1:11" x14ac:dyDescent="0.35">
      <c r="A379" s="8" t="s">
        <v>395</v>
      </c>
      <c r="B379" s="9">
        <v>43469</v>
      </c>
      <c r="C379" s="10" t="str">
        <f>VLOOKUP(訂單銷售明細!$D379,廠商資料!$A$2:$E$12,5,FALSE)</f>
        <v>陳欣怡</v>
      </c>
      <c r="D379" s="8" t="s">
        <v>14</v>
      </c>
      <c r="E379" s="8" t="str">
        <f>VLOOKUP(D379,廠商資料!$A$2:$E$12,2,FALSE)</f>
        <v>捷福事業</v>
      </c>
      <c r="F379" s="8" t="s">
        <v>1604</v>
      </c>
      <c r="G379" s="11" t="str">
        <f>VLOOKUP($F379,產品資料!$A$2:$G$51,5,FALSE)</f>
        <v>渦輪氣旋健康氣炸鍋</v>
      </c>
      <c r="H379" s="8" t="str">
        <f>VLOOKUP(訂單銷售明細!$F379,產品資料!$A$1:$G$51,2,FALSE)</f>
        <v>廚房家電</v>
      </c>
      <c r="I379" s="8">
        <v>65</v>
      </c>
      <c r="J379" s="8">
        <f>VLOOKUP($F379,產品資料!$A$2:$G$51,6,FALSE)</f>
        <v>8990</v>
      </c>
      <c r="K379" s="12">
        <f t="shared" si="5"/>
        <v>584350</v>
      </c>
    </row>
    <row r="380" spans="1:11" x14ac:dyDescent="0.35">
      <c r="A380" s="13" t="s">
        <v>396</v>
      </c>
      <c r="B380" s="14">
        <v>43469</v>
      </c>
      <c r="C380" s="15" t="str">
        <f>VLOOKUP(訂單銷售明細!$D380,廠商資料!$A$2:$E$12,5,FALSE)</f>
        <v>陳欣怡</v>
      </c>
      <c r="D380" s="13" t="s">
        <v>18</v>
      </c>
      <c r="E380" s="13" t="str">
        <f>VLOOKUP(D380,廠商資料!$A$2:$E$12,2,FALSE)</f>
        <v>興泰貿易</v>
      </c>
      <c r="F380" s="13" t="s">
        <v>1604</v>
      </c>
      <c r="G380" s="16" t="str">
        <f>VLOOKUP($F380,產品資料!$A$2:$G$51,5,FALSE)</f>
        <v>渦輪氣旋健康氣炸鍋</v>
      </c>
      <c r="H380" s="13" t="str">
        <f>VLOOKUP(訂單銷售明細!$F380,產品資料!$A$1:$G$51,2,FALSE)</f>
        <v>廚房家電</v>
      </c>
      <c r="I380" s="13">
        <v>65</v>
      </c>
      <c r="J380" s="13">
        <f>VLOOKUP($F380,產品資料!$A$2:$G$51,6,FALSE)</f>
        <v>8990</v>
      </c>
      <c r="K380" s="17">
        <f t="shared" si="5"/>
        <v>584350</v>
      </c>
    </row>
    <row r="381" spans="1:11" x14ac:dyDescent="0.35">
      <c r="A381" s="8" t="s">
        <v>397</v>
      </c>
      <c r="B381" s="9">
        <v>43469</v>
      </c>
      <c r="C381" s="10" t="str">
        <f>VLOOKUP(訂單銷售明細!$D381,廠商資料!$A$2:$E$12,5,FALSE)</f>
        <v>賴惠雯</v>
      </c>
      <c r="D381" s="8" t="s">
        <v>49</v>
      </c>
      <c r="E381" s="8" t="str">
        <f>VLOOKUP(D381,廠商資料!$A$2:$E$12,2,FALSE)</f>
        <v>大亨事業</v>
      </c>
      <c r="F381" s="8" t="s">
        <v>1600</v>
      </c>
      <c r="G381" s="11" t="str">
        <f>VLOOKUP($F381,產品資料!$A$2:$G$51,5,FALSE)</f>
        <v>蒸氣電熨斗</v>
      </c>
      <c r="H381" s="8" t="str">
        <f>VLOOKUP(訂單銷售明細!$F381,產品資料!$A$1:$G$51,2,FALSE)</f>
        <v>生活家電</v>
      </c>
      <c r="I381" s="8">
        <v>25</v>
      </c>
      <c r="J381" s="8">
        <f>VLOOKUP($F381,產品資料!$A$2:$G$51,6,FALSE)</f>
        <v>665</v>
      </c>
      <c r="K381" s="12">
        <f t="shared" si="5"/>
        <v>16625</v>
      </c>
    </row>
    <row r="382" spans="1:11" x14ac:dyDescent="0.35">
      <c r="A382" s="13" t="s">
        <v>398</v>
      </c>
      <c r="B382" s="14">
        <v>43469</v>
      </c>
      <c r="C382" s="15" t="str">
        <f>VLOOKUP(訂單銷售明細!$D382,廠商資料!$A$2:$E$12,5,FALSE)</f>
        <v>涂佩芳</v>
      </c>
      <c r="D382" s="13" t="s">
        <v>10</v>
      </c>
      <c r="E382" s="13" t="str">
        <f>VLOOKUP(D382,廠商資料!$A$2:$E$12,2,FALSE)</f>
        <v>永進事業</v>
      </c>
      <c r="F382" s="13" t="s">
        <v>1641</v>
      </c>
      <c r="G382" s="16" t="str">
        <f>VLOOKUP($F382,產品資料!$A$2:$G$51,5,FALSE)</f>
        <v>暖手寶-白</v>
      </c>
      <c r="H382" s="13" t="str">
        <f>VLOOKUP(訂單銷售明細!$F382,產品資料!$A$1:$G$51,2,FALSE)</f>
        <v>空調家電</v>
      </c>
      <c r="I382" s="13">
        <v>25</v>
      </c>
      <c r="J382" s="13">
        <f>VLOOKUP($F382,產品資料!$A$2:$G$51,6,FALSE)</f>
        <v>690</v>
      </c>
      <c r="K382" s="17">
        <f t="shared" si="5"/>
        <v>17250</v>
      </c>
    </row>
    <row r="383" spans="1:11" x14ac:dyDescent="0.35">
      <c r="A383" s="8" t="s">
        <v>399</v>
      </c>
      <c r="B383" s="9">
        <v>43469</v>
      </c>
      <c r="C383" s="10" t="str">
        <f>VLOOKUP(訂單銷售明細!$D383,廠商資料!$A$2:$E$12,5,FALSE)</f>
        <v>涂佩芳</v>
      </c>
      <c r="D383" s="8" t="s">
        <v>12</v>
      </c>
      <c r="E383" s="8" t="str">
        <f>VLOOKUP(D383,廠商資料!$A$2:$E$12,2,FALSE)</f>
        <v>洪盛貿易</v>
      </c>
      <c r="F383" s="8" t="s">
        <v>1642</v>
      </c>
      <c r="G383" s="11" t="str">
        <f>VLOOKUP($F383,產品資料!$A$2:$G$51,5,FALSE)</f>
        <v>紫漩USB捕蚊燈</v>
      </c>
      <c r="H383" s="8" t="str">
        <f>VLOOKUP(訂單銷售明細!$F383,產品資料!$A$1:$G$51,2,FALSE)</f>
        <v>生活家電</v>
      </c>
      <c r="I383" s="8">
        <v>25</v>
      </c>
      <c r="J383" s="8">
        <f>VLOOKUP($F383,產品資料!$A$2:$G$51,6,FALSE)</f>
        <v>680</v>
      </c>
      <c r="K383" s="12">
        <f t="shared" si="5"/>
        <v>17000</v>
      </c>
    </row>
    <row r="384" spans="1:11" x14ac:dyDescent="0.35">
      <c r="A384" s="13" t="s">
        <v>400</v>
      </c>
      <c r="B384" s="14">
        <v>43469</v>
      </c>
      <c r="C384" s="15" t="str">
        <f>VLOOKUP(訂單銷售明細!$D384,廠商資料!$A$2:$E$12,5,FALSE)</f>
        <v>陳欣怡</v>
      </c>
      <c r="D384" s="13" t="s">
        <v>8</v>
      </c>
      <c r="E384" s="13" t="str">
        <f>VLOOKUP(D384,廠商資料!$A$2:$E$12,2,FALSE)</f>
        <v>高宏事業</v>
      </c>
      <c r="F384" s="13" t="s">
        <v>1643</v>
      </c>
      <c r="G384" s="16" t="str">
        <f>VLOOKUP($F384,產品資料!$A$2:$G$51,5,FALSE)</f>
        <v>溫熱按摩敲敲枕</v>
      </c>
      <c r="H384" s="13" t="str">
        <f>VLOOKUP(訂單銷售明細!$F384,產品資料!$A$1:$G$51,2,FALSE)</f>
        <v>按摩家電</v>
      </c>
      <c r="I384" s="13">
        <v>25</v>
      </c>
      <c r="J384" s="13">
        <f>VLOOKUP($F384,產品資料!$A$2:$G$51,6,FALSE)</f>
        <v>2880</v>
      </c>
      <c r="K384" s="17">
        <f t="shared" si="5"/>
        <v>72000</v>
      </c>
    </row>
    <row r="385" spans="1:11" x14ac:dyDescent="0.35">
      <c r="A385" s="8" t="s">
        <v>401</v>
      </c>
      <c r="B385" s="9">
        <v>43469</v>
      </c>
      <c r="C385" s="10" t="str">
        <f>VLOOKUP(訂單銷售明細!$D385,廠商資料!$A$2:$E$12,5,FALSE)</f>
        <v>陳欣怡</v>
      </c>
      <c r="D385" s="8" t="s">
        <v>14</v>
      </c>
      <c r="E385" s="8" t="str">
        <f>VLOOKUP(D385,廠商資料!$A$2:$E$12,2,FALSE)</f>
        <v>捷福事業</v>
      </c>
      <c r="F385" s="8" t="s">
        <v>1644</v>
      </c>
      <c r="G385" s="11" t="str">
        <f>VLOOKUP($F385,產品資料!$A$2:$G$51,5,FALSE)</f>
        <v>鉑光防眩檯燈-黑</v>
      </c>
      <c r="H385" s="8" t="str">
        <f>VLOOKUP(訂單銷售明細!$F385,產品資料!$A$1:$G$51,2,FALSE)</f>
        <v>生活家電</v>
      </c>
      <c r="I385" s="8">
        <v>25</v>
      </c>
      <c r="J385" s="8">
        <f>VLOOKUP($F385,產品資料!$A$2:$G$51,6,FALSE)</f>
        <v>988</v>
      </c>
      <c r="K385" s="12">
        <f t="shared" si="5"/>
        <v>24700</v>
      </c>
    </row>
    <row r="386" spans="1:11" x14ac:dyDescent="0.35">
      <c r="A386" s="13" t="s">
        <v>402</v>
      </c>
      <c r="B386" s="14">
        <v>43469</v>
      </c>
      <c r="C386" s="15" t="str">
        <f>VLOOKUP(訂單銷售明細!$D386,廠商資料!$A$2:$E$12,5,FALSE)</f>
        <v>陳欣怡</v>
      </c>
      <c r="D386" s="13" t="s">
        <v>18</v>
      </c>
      <c r="E386" s="13" t="str">
        <f>VLOOKUP(D386,廠商資料!$A$2:$E$12,2,FALSE)</f>
        <v>興泰貿易</v>
      </c>
      <c r="F386" s="13" t="s">
        <v>1645</v>
      </c>
      <c r="G386" s="16" t="str">
        <f>VLOOKUP($F386,產品資料!$A$2:$G$51,5,FALSE)</f>
        <v>頸背多功能按摩椅墊</v>
      </c>
      <c r="H386" s="13" t="str">
        <f>VLOOKUP(訂單銷售明細!$F386,產品資料!$A$1:$G$51,2,FALSE)</f>
        <v>按摩家電</v>
      </c>
      <c r="I386" s="13">
        <v>25</v>
      </c>
      <c r="J386" s="13">
        <f>VLOOKUP($F386,產品資料!$A$2:$G$51,6,FALSE)</f>
        <v>3280</v>
      </c>
      <c r="K386" s="17">
        <f t="shared" si="5"/>
        <v>82000</v>
      </c>
    </row>
    <row r="387" spans="1:11" x14ac:dyDescent="0.35">
      <c r="A387" s="8" t="s">
        <v>403</v>
      </c>
      <c r="B387" s="9">
        <v>43469</v>
      </c>
      <c r="C387" s="10" t="str">
        <f>VLOOKUP(訂單銷售明細!$D387,廠商資料!$A$2:$E$12,5,FALSE)</f>
        <v>王家銘</v>
      </c>
      <c r="D387" s="8" t="s">
        <v>21</v>
      </c>
      <c r="E387" s="8" t="str">
        <f>VLOOKUP(D387,廠商資料!$A$2:$E$12,2,FALSE)</f>
        <v>裕發事業</v>
      </c>
      <c r="F387" s="8" t="s">
        <v>1646</v>
      </c>
      <c r="G387" s="11" t="str">
        <f>VLOOKUP($F387,產品資料!$A$2:$G$51,5,FALSE)</f>
        <v>暖烘免治馬桶座</v>
      </c>
      <c r="H387" s="8" t="str">
        <f>VLOOKUP(訂單銷售明細!$F387,產品資料!$A$1:$G$51,2,FALSE)</f>
        <v>生活家電</v>
      </c>
      <c r="I387" s="8">
        <v>25</v>
      </c>
      <c r="J387" s="8">
        <f>VLOOKUP($F387,產品資料!$A$2:$G$51,6,FALSE)</f>
        <v>16020</v>
      </c>
      <c r="K387" s="12">
        <f t="shared" ref="K387:K450" si="6">I387*J387</f>
        <v>400500</v>
      </c>
    </row>
    <row r="388" spans="1:11" x14ac:dyDescent="0.35">
      <c r="A388" s="13" t="s">
        <v>404</v>
      </c>
      <c r="B388" s="14">
        <v>43469</v>
      </c>
      <c r="C388" s="15" t="str">
        <f>VLOOKUP(訂單銷售明細!$D388,廠商資料!$A$2:$E$12,5,FALSE)</f>
        <v>陳欣怡</v>
      </c>
      <c r="D388" s="13" t="s">
        <v>14</v>
      </c>
      <c r="E388" s="13" t="str">
        <f>VLOOKUP(D388,廠商資料!$A$2:$E$12,2,FALSE)</f>
        <v>捷福事業</v>
      </c>
      <c r="F388" s="13" t="s">
        <v>1647</v>
      </c>
      <c r="G388" s="16" t="str">
        <f>VLOOKUP($F388,產品資料!$A$2:$G$51,5,FALSE)</f>
        <v>愛沙發-時尚灰</v>
      </c>
      <c r="H388" s="13" t="str">
        <f>VLOOKUP(訂單銷售明細!$F388,產品資料!$A$1:$G$51,2,FALSE)</f>
        <v>按摩家電</v>
      </c>
      <c r="I388" s="13">
        <v>35</v>
      </c>
      <c r="J388" s="13">
        <f>VLOOKUP($F388,產品資料!$A$2:$G$51,6,FALSE)</f>
        <v>32800</v>
      </c>
      <c r="K388" s="17">
        <f t="shared" si="6"/>
        <v>1148000</v>
      </c>
    </row>
    <row r="389" spans="1:11" x14ac:dyDescent="0.35">
      <c r="A389" s="8" t="s">
        <v>405</v>
      </c>
      <c r="B389" s="9">
        <v>43469</v>
      </c>
      <c r="C389" s="10" t="str">
        <f>VLOOKUP(訂單銷售明細!$D389,廠商資料!$A$2:$E$12,5,FALSE)</f>
        <v>陳欣怡</v>
      </c>
      <c r="D389" s="8" t="s">
        <v>18</v>
      </c>
      <c r="E389" s="8" t="str">
        <f>VLOOKUP(D389,廠商資料!$A$2:$E$12,2,FALSE)</f>
        <v>興泰貿易</v>
      </c>
      <c r="F389" s="8" t="s">
        <v>1638</v>
      </c>
      <c r="G389" s="11" t="str">
        <f>VLOOKUP($F389,產品資料!$A$2:$G$51,5,FALSE)</f>
        <v>迷你隨身空氣負離子清淨機-紅</v>
      </c>
      <c r="H389" s="8" t="str">
        <f>VLOOKUP(訂單銷售明細!$F389,產品資料!$A$1:$G$51,2,FALSE)</f>
        <v>清靜除溼</v>
      </c>
      <c r="I389" s="8">
        <v>35</v>
      </c>
      <c r="J389" s="8">
        <f>VLOOKUP($F389,產品資料!$A$2:$G$51,6,FALSE)</f>
        <v>999</v>
      </c>
      <c r="K389" s="12">
        <f t="shared" si="6"/>
        <v>34965</v>
      </c>
    </row>
    <row r="390" spans="1:11" x14ac:dyDescent="0.35">
      <c r="A390" s="13" t="s">
        <v>406</v>
      </c>
      <c r="B390" s="14">
        <v>43469</v>
      </c>
      <c r="C390" s="15" t="str">
        <f>VLOOKUP(訂單銷售明細!$D390,廠商資料!$A$2:$E$12,5,FALSE)</f>
        <v>王家銘</v>
      </c>
      <c r="D390" s="13" t="s">
        <v>24</v>
      </c>
      <c r="E390" s="13" t="str">
        <f>VLOOKUP(D390,廠商資料!$A$2:$E$12,2,FALSE)</f>
        <v>萬成事業</v>
      </c>
      <c r="F390" s="13" t="s">
        <v>1632</v>
      </c>
      <c r="G390" s="16" t="str">
        <f>VLOOKUP($F390,產品資料!$A$2:$G$51,5,FALSE)</f>
        <v>蒸氣掛燙烘衣架</v>
      </c>
      <c r="H390" s="13" t="str">
        <f>VLOOKUP(訂單銷售明細!$F390,產品資料!$A$1:$G$51,2,FALSE)</f>
        <v>清靜除溼</v>
      </c>
      <c r="I390" s="13">
        <v>45</v>
      </c>
      <c r="J390" s="13">
        <f>VLOOKUP($F390,產品資料!$A$2:$G$51,6,FALSE)</f>
        <v>4280</v>
      </c>
      <c r="K390" s="17">
        <f t="shared" si="6"/>
        <v>192600</v>
      </c>
    </row>
    <row r="391" spans="1:11" x14ac:dyDescent="0.35">
      <c r="A391" s="8" t="s">
        <v>407</v>
      </c>
      <c r="B391" s="9">
        <v>43469</v>
      </c>
      <c r="C391" s="10" t="str">
        <f>VLOOKUP(訂單銷售明細!$D391,廠商資料!$A$2:$E$12,5,FALSE)</f>
        <v>王家銘</v>
      </c>
      <c r="D391" s="8" t="s">
        <v>24</v>
      </c>
      <c r="E391" s="8" t="str">
        <f>VLOOKUP(D391,廠商資料!$A$2:$E$12,2,FALSE)</f>
        <v>萬成事業</v>
      </c>
      <c r="F391" s="8" t="s">
        <v>1632</v>
      </c>
      <c r="G391" s="11" t="str">
        <f>VLOOKUP($F391,產品資料!$A$2:$G$51,5,FALSE)</f>
        <v>蒸氣掛燙烘衣架</v>
      </c>
      <c r="H391" s="8" t="str">
        <f>VLOOKUP(訂單銷售明細!$F391,產品資料!$A$1:$G$51,2,FALSE)</f>
        <v>清靜除溼</v>
      </c>
      <c r="I391" s="8">
        <v>25</v>
      </c>
      <c r="J391" s="8">
        <f>VLOOKUP($F391,產品資料!$A$2:$G$51,6,FALSE)</f>
        <v>4280</v>
      </c>
      <c r="K391" s="12">
        <f t="shared" si="6"/>
        <v>107000</v>
      </c>
    </row>
    <row r="392" spans="1:11" x14ac:dyDescent="0.35">
      <c r="A392" s="13" t="s">
        <v>408</v>
      </c>
      <c r="B392" s="14">
        <v>43469</v>
      </c>
      <c r="C392" s="15" t="str">
        <f>VLOOKUP(訂單銷售明細!$D392,廠商資料!$A$2:$E$12,5,FALSE)</f>
        <v>郭立新</v>
      </c>
      <c r="D392" s="13" t="s">
        <v>26</v>
      </c>
      <c r="E392" s="13" t="str">
        <f>VLOOKUP(D392,廠商資料!$A$2:$E$12,2,FALSE)</f>
        <v>華佳貿易</v>
      </c>
      <c r="F392" s="13" t="s">
        <v>1632</v>
      </c>
      <c r="G392" s="16" t="str">
        <f>VLOOKUP($F392,產品資料!$A$2:$G$51,5,FALSE)</f>
        <v>蒸氣掛燙烘衣架</v>
      </c>
      <c r="H392" s="13" t="str">
        <f>VLOOKUP(訂單銷售明細!$F392,產品資料!$A$1:$G$51,2,FALSE)</f>
        <v>清靜除溼</v>
      </c>
      <c r="I392" s="13">
        <v>25</v>
      </c>
      <c r="J392" s="13">
        <f>VLOOKUP($F392,產品資料!$A$2:$G$51,6,FALSE)</f>
        <v>4280</v>
      </c>
      <c r="K392" s="17">
        <f t="shared" si="6"/>
        <v>107000</v>
      </c>
    </row>
    <row r="393" spans="1:11" x14ac:dyDescent="0.35">
      <c r="A393" s="8" t="s">
        <v>409</v>
      </c>
      <c r="B393" s="9">
        <v>43469</v>
      </c>
      <c r="C393" s="10" t="str">
        <f>VLOOKUP(訂單銷售明細!$D393,廠商資料!$A$2:$E$12,5,FALSE)</f>
        <v>王家銘</v>
      </c>
      <c r="D393" s="8" t="s">
        <v>21</v>
      </c>
      <c r="E393" s="8" t="str">
        <f>VLOOKUP(D393,廠商資料!$A$2:$E$12,2,FALSE)</f>
        <v>裕發事業</v>
      </c>
      <c r="F393" s="8" t="s">
        <v>1632</v>
      </c>
      <c r="G393" s="11" t="str">
        <f>VLOOKUP($F393,產品資料!$A$2:$G$51,5,FALSE)</f>
        <v>蒸氣掛燙烘衣架</v>
      </c>
      <c r="H393" s="8" t="str">
        <f>VLOOKUP(訂單銷售明細!$F393,產品資料!$A$1:$G$51,2,FALSE)</f>
        <v>清靜除溼</v>
      </c>
      <c r="I393" s="8">
        <v>35</v>
      </c>
      <c r="J393" s="8">
        <f>VLOOKUP($F393,產品資料!$A$2:$G$51,6,FALSE)</f>
        <v>4280</v>
      </c>
      <c r="K393" s="12">
        <f t="shared" si="6"/>
        <v>149800</v>
      </c>
    </row>
    <row r="394" spans="1:11" x14ac:dyDescent="0.35">
      <c r="A394" s="13" t="s">
        <v>410</v>
      </c>
      <c r="B394" s="14">
        <v>43469</v>
      </c>
      <c r="C394" s="15" t="str">
        <f>VLOOKUP(訂單銷售明細!$D394,廠商資料!$A$2:$E$12,5,FALSE)</f>
        <v>王家銘</v>
      </c>
      <c r="D394" s="13" t="s">
        <v>24</v>
      </c>
      <c r="E394" s="13" t="str">
        <f>VLOOKUP(D394,廠商資料!$A$2:$E$12,2,FALSE)</f>
        <v>萬成事業</v>
      </c>
      <c r="F394" s="13" t="s">
        <v>1632</v>
      </c>
      <c r="G394" s="16" t="str">
        <f>VLOOKUP($F394,產品資料!$A$2:$G$51,5,FALSE)</f>
        <v>蒸氣掛燙烘衣架</v>
      </c>
      <c r="H394" s="13" t="str">
        <f>VLOOKUP(訂單銷售明細!$F394,產品資料!$A$1:$G$51,2,FALSE)</f>
        <v>清靜除溼</v>
      </c>
      <c r="I394" s="13">
        <v>35</v>
      </c>
      <c r="J394" s="13">
        <f>VLOOKUP($F394,產品資料!$A$2:$G$51,6,FALSE)</f>
        <v>4280</v>
      </c>
      <c r="K394" s="17">
        <f t="shared" si="6"/>
        <v>149800</v>
      </c>
    </row>
    <row r="395" spans="1:11" x14ac:dyDescent="0.35">
      <c r="A395" s="8" t="s">
        <v>411</v>
      </c>
      <c r="B395" s="9">
        <v>43469</v>
      </c>
      <c r="C395" s="10" t="str">
        <f>VLOOKUP(訂單銷售明細!$D395,廠商資料!$A$2:$E$12,5,FALSE)</f>
        <v>王家銘</v>
      </c>
      <c r="D395" s="8" t="s">
        <v>21</v>
      </c>
      <c r="E395" s="8" t="str">
        <f>VLOOKUP(D395,廠商資料!$A$2:$E$12,2,FALSE)</f>
        <v>裕發事業</v>
      </c>
      <c r="F395" s="8" t="s">
        <v>1632</v>
      </c>
      <c r="G395" s="11" t="str">
        <f>VLOOKUP($F395,產品資料!$A$2:$G$51,5,FALSE)</f>
        <v>蒸氣掛燙烘衣架</v>
      </c>
      <c r="H395" s="8" t="str">
        <f>VLOOKUP(訂單銷售明細!$F395,產品資料!$A$1:$G$51,2,FALSE)</f>
        <v>清靜除溼</v>
      </c>
      <c r="I395" s="8">
        <v>65</v>
      </c>
      <c r="J395" s="8">
        <f>VLOOKUP($F395,產品資料!$A$2:$G$51,6,FALSE)</f>
        <v>4280</v>
      </c>
      <c r="K395" s="12">
        <f t="shared" si="6"/>
        <v>278200</v>
      </c>
    </row>
    <row r="396" spans="1:11" x14ac:dyDescent="0.35">
      <c r="A396" s="13" t="s">
        <v>412</v>
      </c>
      <c r="B396" s="14">
        <v>43469</v>
      </c>
      <c r="C396" s="15" t="str">
        <f>VLOOKUP(訂單銷售明細!$D396,廠商資料!$A$2:$E$12,5,FALSE)</f>
        <v>王家銘</v>
      </c>
      <c r="D396" s="13" t="s">
        <v>24</v>
      </c>
      <c r="E396" s="13" t="str">
        <f>VLOOKUP(D396,廠商資料!$A$2:$E$12,2,FALSE)</f>
        <v>萬成事業</v>
      </c>
      <c r="F396" s="13" t="s">
        <v>1632</v>
      </c>
      <c r="G396" s="16" t="str">
        <f>VLOOKUP($F396,產品資料!$A$2:$G$51,5,FALSE)</f>
        <v>蒸氣掛燙烘衣架</v>
      </c>
      <c r="H396" s="13" t="str">
        <f>VLOOKUP(訂單銷售明細!$F396,產品資料!$A$1:$G$51,2,FALSE)</f>
        <v>清靜除溼</v>
      </c>
      <c r="I396" s="13">
        <v>65</v>
      </c>
      <c r="J396" s="13">
        <f>VLOOKUP($F396,產品資料!$A$2:$G$51,6,FALSE)</f>
        <v>4280</v>
      </c>
      <c r="K396" s="17">
        <f t="shared" si="6"/>
        <v>278200</v>
      </c>
    </row>
    <row r="397" spans="1:11" x14ac:dyDescent="0.35">
      <c r="A397" s="8" t="s">
        <v>413</v>
      </c>
      <c r="B397" s="9">
        <v>43469</v>
      </c>
      <c r="C397" s="10" t="str">
        <f>VLOOKUP(訂單銷售明細!$D397,廠商資料!$A$2:$E$12,5,FALSE)</f>
        <v>賴惠雯</v>
      </c>
      <c r="D397" s="8" t="s">
        <v>41</v>
      </c>
      <c r="E397" s="8" t="str">
        <f>VLOOKUP(D397,廠商資料!$A$2:$E$12,2,FALSE)</f>
        <v>欣榮貿易</v>
      </c>
      <c r="F397" s="8" t="s">
        <v>1627</v>
      </c>
      <c r="G397" s="11" t="str">
        <f>VLOOKUP($F397,產品資料!$A$2:$G$51,5,FALSE)</f>
        <v>暖手寶-粉+白</v>
      </c>
      <c r="H397" s="8" t="str">
        <f>VLOOKUP(訂單銷售明細!$F397,產品資料!$A$1:$G$51,2,FALSE)</f>
        <v>空調家電</v>
      </c>
      <c r="I397" s="8">
        <v>25</v>
      </c>
      <c r="J397" s="8">
        <f>VLOOKUP($F397,產品資料!$A$2:$G$51,6,FALSE)</f>
        <v>1330</v>
      </c>
      <c r="K397" s="12">
        <f t="shared" si="6"/>
        <v>33250</v>
      </c>
    </row>
    <row r="398" spans="1:11" x14ac:dyDescent="0.35">
      <c r="A398" s="13" t="s">
        <v>414</v>
      </c>
      <c r="B398" s="14">
        <v>43469</v>
      </c>
      <c r="C398" s="15" t="str">
        <f>VLOOKUP(訂單銷售明細!$D398,廠商資料!$A$2:$E$12,5,FALSE)</f>
        <v>蔡俊宏</v>
      </c>
      <c r="D398" s="13" t="s">
        <v>47</v>
      </c>
      <c r="E398" s="13" t="str">
        <f>VLOOKUP(D398,廠商資料!$A$2:$E$12,2,FALSE)</f>
        <v>信通事業</v>
      </c>
      <c r="F398" s="13" t="s">
        <v>1635</v>
      </c>
      <c r="G398" s="16" t="str">
        <f>VLOOKUP($F398,產品資料!$A$2:$G$51,5,FALSE)</f>
        <v>數位式無線電話-時尚黑</v>
      </c>
      <c r="H398" s="13" t="str">
        <f>VLOOKUP(訂單銷售明細!$F398,產品資料!$A$1:$G$51,2,FALSE)</f>
        <v>生活家電</v>
      </c>
      <c r="I398" s="13">
        <v>25</v>
      </c>
      <c r="J398" s="13">
        <f>VLOOKUP($F398,產品資料!$A$2:$G$51,6,FALSE)</f>
        <v>990</v>
      </c>
      <c r="K398" s="17">
        <f t="shared" si="6"/>
        <v>24750</v>
      </c>
    </row>
    <row r="399" spans="1:11" x14ac:dyDescent="0.35">
      <c r="A399" s="8" t="s">
        <v>415</v>
      </c>
      <c r="B399" s="9">
        <v>43469</v>
      </c>
      <c r="C399" s="10" t="str">
        <f>VLOOKUP(訂單銷售明細!$D399,廠商資料!$A$2:$E$12,5,FALSE)</f>
        <v>賴惠雯</v>
      </c>
      <c r="D399" s="8" t="s">
        <v>49</v>
      </c>
      <c r="E399" s="8" t="str">
        <f>VLOOKUP(D399,廠商資料!$A$2:$E$12,2,FALSE)</f>
        <v>大亨事業</v>
      </c>
      <c r="F399" s="8" t="s">
        <v>1608</v>
      </c>
      <c r="G399" s="11" t="str">
        <f>VLOOKUP($F399,產品資料!$A$2:$G$51,5,FALSE)</f>
        <v>奈米水離子吹風機-粉金</v>
      </c>
      <c r="H399" s="8" t="str">
        <f>VLOOKUP(訂單銷售明細!$F399,產品資料!$A$1:$G$51,2,FALSE)</f>
        <v>美容家電</v>
      </c>
      <c r="I399" s="8">
        <v>25</v>
      </c>
      <c r="J399" s="8">
        <f>VLOOKUP($F399,產品資料!$A$2:$G$51,6,FALSE)</f>
        <v>5990</v>
      </c>
      <c r="K399" s="12">
        <f t="shared" si="6"/>
        <v>149750</v>
      </c>
    </row>
    <row r="400" spans="1:11" x14ac:dyDescent="0.35">
      <c r="A400" s="13" t="s">
        <v>416</v>
      </c>
      <c r="B400" s="14">
        <v>43469</v>
      </c>
      <c r="C400" s="15" t="str">
        <f>VLOOKUP(訂單銷售明細!$D400,廠商資料!$A$2:$E$12,5,FALSE)</f>
        <v>涂佩芳</v>
      </c>
      <c r="D400" s="13" t="s">
        <v>10</v>
      </c>
      <c r="E400" s="13" t="str">
        <f>VLOOKUP(D400,廠商資料!$A$2:$E$12,2,FALSE)</f>
        <v>永進事業</v>
      </c>
      <c r="F400" s="13" t="s">
        <v>1611</v>
      </c>
      <c r="G400" s="16" t="str">
        <f>VLOOKUP($F400,產品資料!$A$2:$G$51,5,FALSE)</f>
        <v>美白電動牙刷-美白刷頭+多動向交叉刷頭</v>
      </c>
      <c r="H400" s="13" t="str">
        <f>VLOOKUP(訂單銷售明細!$F400,產品資料!$A$1:$G$51,2,FALSE)</f>
        <v>美容家電</v>
      </c>
      <c r="I400" s="13">
        <v>25</v>
      </c>
      <c r="J400" s="13">
        <f>VLOOKUP($F400,產品資料!$A$2:$G$51,6,FALSE)</f>
        <v>1200</v>
      </c>
      <c r="K400" s="17">
        <f t="shared" si="6"/>
        <v>30000</v>
      </c>
    </row>
    <row r="401" spans="1:11" x14ac:dyDescent="0.35">
      <c r="A401" s="8" t="s">
        <v>417</v>
      </c>
      <c r="B401" s="9">
        <v>43469</v>
      </c>
      <c r="C401" s="10" t="str">
        <f>VLOOKUP(訂單銷售明細!$D401,廠商資料!$A$2:$E$12,5,FALSE)</f>
        <v>涂佩芳</v>
      </c>
      <c r="D401" s="8" t="s">
        <v>12</v>
      </c>
      <c r="E401" s="8" t="str">
        <f>VLOOKUP(D401,廠商資料!$A$2:$E$12,2,FALSE)</f>
        <v>洪盛貿易</v>
      </c>
      <c r="F401" s="8" t="s">
        <v>1611</v>
      </c>
      <c r="G401" s="11" t="str">
        <f>VLOOKUP($F401,產品資料!$A$2:$G$51,5,FALSE)</f>
        <v>美白電動牙刷-美白刷頭+多動向交叉刷頭</v>
      </c>
      <c r="H401" s="8" t="str">
        <f>VLOOKUP(訂單銷售明細!$F401,產品資料!$A$1:$G$51,2,FALSE)</f>
        <v>美容家電</v>
      </c>
      <c r="I401" s="8">
        <v>25</v>
      </c>
      <c r="J401" s="8">
        <f>VLOOKUP($F401,產品資料!$A$2:$G$51,6,FALSE)</f>
        <v>1200</v>
      </c>
      <c r="K401" s="12">
        <f t="shared" si="6"/>
        <v>30000</v>
      </c>
    </row>
    <row r="402" spans="1:11" x14ac:dyDescent="0.35">
      <c r="A402" s="13" t="s">
        <v>418</v>
      </c>
      <c r="B402" s="14">
        <v>43469</v>
      </c>
      <c r="C402" s="15" t="str">
        <f>VLOOKUP(訂單銷售明細!$D402,廠商資料!$A$2:$E$12,5,FALSE)</f>
        <v>陳欣怡</v>
      </c>
      <c r="D402" s="13" t="s">
        <v>8</v>
      </c>
      <c r="E402" s="13" t="str">
        <f>VLOOKUP(D402,廠商資料!$A$2:$E$12,2,FALSE)</f>
        <v>高宏事業</v>
      </c>
      <c r="F402" s="13" t="s">
        <v>1611</v>
      </c>
      <c r="G402" s="16" t="str">
        <f>VLOOKUP($F402,產品資料!$A$2:$G$51,5,FALSE)</f>
        <v>美白電動牙刷-美白刷頭+多動向交叉刷頭</v>
      </c>
      <c r="H402" s="13" t="str">
        <f>VLOOKUP(訂單銷售明細!$F402,產品資料!$A$1:$G$51,2,FALSE)</f>
        <v>美容家電</v>
      </c>
      <c r="I402" s="13">
        <v>25</v>
      </c>
      <c r="J402" s="13">
        <f>VLOOKUP($F402,產品資料!$A$2:$G$51,6,FALSE)</f>
        <v>1200</v>
      </c>
      <c r="K402" s="17">
        <f t="shared" si="6"/>
        <v>30000</v>
      </c>
    </row>
    <row r="403" spans="1:11" x14ac:dyDescent="0.35">
      <c r="A403" s="8" t="s">
        <v>419</v>
      </c>
      <c r="B403" s="9">
        <v>43469</v>
      </c>
      <c r="C403" s="10" t="str">
        <f>VLOOKUP(訂單銷售明細!$D403,廠商資料!$A$2:$E$12,5,FALSE)</f>
        <v>陳欣怡</v>
      </c>
      <c r="D403" s="8" t="s">
        <v>14</v>
      </c>
      <c r="E403" s="8" t="str">
        <f>VLOOKUP(D403,廠商資料!$A$2:$E$12,2,FALSE)</f>
        <v>捷福事業</v>
      </c>
      <c r="F403" s="8" t="s">
        <v>1609</v>
      </c>
      <c r="G403" s="11" t="str">
        <f>VLOOKUP($F403,產品資料!$A$2:$G$51,5,FALSE)</f>
        <v>手持按摩器</v>
      </c>
      <c r="H403" s="8" t="str">
        <f>VLOOKUP(訂單銷售明細!$F403,產品資料!$A$1:$G$51,2,FALSE)</f>
        <v>按摩家電</v>
      </c>
      <c r="I403" s="8">
        <v>25</v>
      </c>
      <c r="J403" s="8">
        <f>VLOOKUP($F403,產品資料!$A$2:$G$51,6,FALSE)</f>
        <v>2980</v>
      </c>
      <c r="K403" s="12">
        <f t="shared" si="6"/>
        <v>74500</v>
      </c>
    </row>
    <row r="404" spans="1:11" x14ac:dyDescent="0.35">
      <c r="A404" s="13" t="s">
        <v>420</v>
      </c>
      <c r="B404" s="14">
        <v>43469</v>
      </c>
      <c r="C404" s="15" t="str">
        <f>VLOOKUP(訂單銷售明細!$D404,廠商資料!$A$2:$E$12,5,FALSE)</f>
        <v>郭立新</v>
      </c>
      <c r="D404" s="13" t="s">
        <v>26</v>
      </c>
      <c r="E404" s="13" t="str">
        <f>VLOOKUP(D404,廠商資料!$A$2:$E$12,2,FALSE)</f>
        <v>華佳貿易</v>
      </c>
      <c r="F404" s="13" t="s">
        <v>1608</v>
      </c>
      <c r="G404" s="16" t="str">
        <f>VLOOKUP($F404,產品資料!$A$2:$G$51,5,FALSE)</f>
        <v>奈米水離子吹風機-粉金</v>
      </c>
      <c r="H404" s="13" t="str">
        <f>VLOOKUP(訂單銷售明細!$F404,產品資料!$A$1:$G$51,2,FALSE)</f>
        <v>美容家電</v>
      </c>
      <c r="I404" s="13">
        <v>35</v>
      </c>
      <c r="J404" s="13">
        <f>VLOOKUP($F404,產品資料!$A$2:$G$51,6,FALSE)</f>
        <v>5990</v>
      </c>
      <c r="K404" s="17">
        <f t="shared" si="6"/>
        <v>209650</v>
      </c>
    </row>
    <row r="405" spans="1:11" x14ac:dyDescent="0.35">
      <c r="A405" s="8" t="s">
        <v>421</v>
      </c>
      <c r="B405" s="9">
        <v>43469</v>
      </c>
      <c r="C405" s="10" t="str">
        <f>VLOOKUP(訂單銷售明細!$D405,廠商資料!$A$2:$E$12,5,FALSE)</f>
        <v>賴惠雯</v>
      </c>
      <c r="D405" s="8" t="s">
        <v>41</v>
      </c>
      <c r="E405" s="8" t="str">
        <f>VLOOKUP(D405,廠商資料!$A$2:$E$12,2,FALSE)</f>
        <v>欣榮貿易</v>
      </c>
      <c r="F405" s="8" t="s">
        <v>1608</v>
      </c>
      <c r="G405" s="11" t="str">
        <f>VLOOKUP($F405,產品資料!$A$2:$G$51,5,FALSE)</f>
        <v>奈米水離子吹風機-粉金</v>
      </c>
      <c r="H405" s="8" t="str">
        <f>VLOOKUP(訂單銷售明細!$F405,產品資料!$A$1:$G$51,2,FALSE)</f>
        <v>美容家電</v>
      </c>
      <c r="I405" s="8">
        <v>35</v>
      </c>
      <c r="J405" s="8">
        <f>VLOOKUP($F405,產品資料!$A$2:$G$51,6,FALSE)</f>
        <v>5990</v>
      </c>
      <c r="K405" s="12">
        <f t="shared" si="6"/>
        <v>209650</v>
      </c>
    </row>
    <row r="406" spans="1:11" x14ac:dyDescent="0.35">
      <c r="A406" s="13" t="s">
        <v>422</v>
      </c>
      <c r="B406" s="14">
        <v>43469</v>
      </c>
      <c r="C406" s="15" t="str">
        <f>VLOOKUP(訂單銷售明細!$D406,廠商資料!$A$2:$E$12,5,FALSE)</f>
        <v>郭立新</v>
      </c>
      <c r="D406" s="13" t="s">
        <v>26</v>
      </c>
      <c r="E406" s="13" t="str">
        <f>VLOOKUP(D406,廠商資料!$A$2:$E$12,2,FALSE)</f>
        <v>華佳貿易</v>
      </c>
      <c r="F406" s="13" t="s">
        <v>1627</v>
      </c>
      <c r="G406" s="16" t="str">
        <f>VLOOKUP($F406,產品資料!$A$2:$G$51,5,FALSE)</f>
        <v>暖手寶-粉+白</v>
      </c>
      <c r="H406" s="13" t="str">
        <f>VLOOKUP(訂單銷售明細!$F406,產品資料!$A$1:$G$51,2,FALSE)</f>
        <v>空調家電</v>
      </c>
      <c r="I406" s="13">
        <v>45</v>
      </c>
      <c r="J406" s="13">
        <f>VLOOKUP($F406,產品資料!$A$2:$G$51,6,FALSE)</f>
        <v>1330</v>
      </c>
      <c r="K406" s="17">
        <f t="shared" si="6"/>
        <v>59850</v>
      </c>
    </row>
    <row r="407" spans="1:11" x14ac:dyDescent="0.35">
      <c r="A407" s="8" t="s">
        <v>423</v>
      </c>
      <c r="B407" s="9">
        <v>43469</v>
      </c>
      <c r="C407" s="10" t="str">
        <f>VLOOKUP(訂單銷售明細!$D407,廠商資料!$A$2:$E$12,5,FALSE)</f>
        <v>陳欣怡</v>
      </c>
      <c r="D407" s="8" t="s">
        <v>18</v>
      </c>
      <c r="E407" s="8" t="str">
        <f>VLOOKUP(D407,廠商資料!$A$2:$E$12,2,FALSE)</f>
        <v>興泰貿易</v>
      </c>
      <c r="F407" s="8" t="s">
        <v>1632</v>
      </c>
      <c r="G407" s="11" t="str">
        <f>VLOOKUP($F407,產品資料!$A$2:$G$51,5,FALSE)</f>
        <v>蒸氣掛燙烘衣架</v>
      </c>
      <c r="H407" s="8" t="str">
        <f>VLOOKUP(訂單銷售明細!$F407,產品資料!$A$1:$G$51,2,FALSE)</f>
        <v>清靜除溼</v>
      </c>
      <c r="I407" s="8">
        <v>25</v>
      </c>
      <c r="J407" s="8">
        <f>VLOOKUP($F407,產品資料!$A$2:$G$51,6,FALSE)</f>
        <v>4280</v>
      </c>
      <c r="K407" s="12">
        <f t="shared" si="6"/>
        <v>107000</v>
      </c>
    </row>
    <row r="408" spans="1:11" x14ac:dyDescent="0.35">
      <c r="A408" s="13" t="s">
        <v>424</v>
      </c>
      <c r="B408" s="14">
        <v>43469</v>
      </c>
      <c r="C408" s="15" t="str">
        <f>VLOOKUP(訂單銷售明細!$D408,廠商資料!$A$2:$E$12,5,FALSE)</f>
        <v>王家銘</v>
      </c>
      <c r="D408" s="13" t="s">
        <v>21</v>
      </c>
      <c r="E408" s="13" t="str">
        <f>VLOOKUP(D408,廠商資料!$A$2:$E$12,2,FALSE)</f>
        <v>裕發事業</v>
      </c>
      <c r="F408" s="13" t="s">
        <v>1623</v>
      </c>
      <c r="G408" s="16" t="str">
        <f>VLOOKUP($F408,產品資料!$A$2:$G$51,5,FALSE)</f>
        <v>14吋立扇/電風扇-灰</v>
      </c>
      <c r="H408" s="13" t="str">
        <f>VLOOKUP(訂單銷售明細!$F408,產品資料!$A$1:$G$51,2,FALSE)</f>
        <v>空調家電</v>
      </c>
      <c r="I408" s="13">
        <v>25</v>
      </c>
      <c r="J408" s="13">
        <f>VLOOKUP($F408,產品資料!$A$2:$G$51,6,FALSE)</f>
        <v>980</v>
      </c>
      <c r="K408" s="17">
        <f t="shared" si="6"/>
        <v>24500</v>
      </c>
    </row>
    <row r="409" spans="1:11" x14ac:dyDescent="0.35">
      <c r="A409" s="8" t="s">
        <v>425</v>
      </c>
      <c r="B409" s="9">
        <v>43469</v>
      </c>
      <c r="C409" s="10" t="str">
        <f>VLOOKUP(訂單銷售明細!$D409,廠商資料!$A$2:$E$12,5,FALSE)</f>
        <v>蔡俊宏</v>
      </c>
      <c r="D409" s="8" t="s">
        <v>47</v>
      </c>
      <c r="E409" s="8" t="str">
        <f>VLOOKUP(D409,廠商資料!$A$2:$E$12,2,FALSE)</f>
        <v>信通事業</v>
      </c>
      <c r="F409" s="8" t="s">
        <v>1607</v>
      </c>
      <c r="G409" s="11" t="str">
        <f>VLOOKUP($F409,產品資料!$A$2:$G$51,5,FALSE)</f>
        <v>40吋LED液晶顯示器</v>
      </c>
      <c r="H409" s="8" t="str">
        <f>VLOOKUP(訂單銷售明細!$F409,產品資料!$A$1:$G$51,2,FALSE)</f>
        <v>生活家電</v>
      </c>
      <c r="I409" s="8">
        <v>35</v>
      </c>
      <c r="J409" s="8">
        <f>VLOOKUP($F409,產品資料!$A$2:$G$51,6,FALSE)</f>
        <v>7490</v>
      </c>
      <c r="K409" s="12">
        <f t="shared" si="6"/>
        <v>262150</v>
      </c>
    </row>
    <row r="410" spans="1:11" x14ac:dyDescent="0.35">
      <c r="A410" s="13" t="s">
        <v>426</v>
      </c>
      <c r="B410" s="14">
        <v>43469</v>
      </c>
      <c r="C410" s="15" t="str">
        <f>VLOOKUP(訂單銷售明細!$D410,廠商資料!$A$2:$E$12,5,FALSE)</f>
        <v>賴惠雯</v>
      </c>
      <c r="D410" s="13" t="s">
        <v>49</v>
      </c>
      <c r="E410" s="13" t="str">
        <f>VLOOKUP(D410,廠商資料!$A$2:$E$12,2,FALSE)</f>
        <v>大亨事業</v>
      </c>
      <c r="F410" s="13" t="s">
        <v>1607</v>
      </c>
      <c r="G410" s="16" t="str">
        <f>VLOOKUP($F410,產品資料!$A$2:$G$51,5,FALSE)</f>
        <v>40吋LED液晶顯示器</v>
      </c>
      <c r="H410" s="13" t="str">
        <f>VLOOKUP(訂單銷售明細!$F410,產品資料!$A$1:$G$51,2,FALSE)</f>
        <v>生活家電</v>
      </c>
      <c r="I410" s="13">
        <v>35</v>
      </c>
      <c r="J410" s="13">
        <f>VLOOKUP($F410,產品資料!$A$2:$G$51,6,FALSE)</f>
        <v>7490</v>
      </c>
      <c r="K410" s="17">
        <f t="shared" si="6"/>
        <v>262150</v>
      </c>
    </row>
    <row r="411" spans="1:11" x14ac:dyDescent="0.35">
      <c r="A411" s="8" t="s">
        <v>427</v>
      </c>
      <c r="B411" s="9">
        <v>43469</v>
      </c>
      <c r="C411" s="10" t="str">
        <f>VLOOKUP(訂單銷售明細!$D411,廠商資料!$A$2:$E$12,5,FALSE)</f>
        <v>郭立新</v>
      </c>
      <c r="D411" s="8" t="s">
        <v>26</v>
      </c>
      <c r="E411" s="8" t="str">
        <f>VLOOKUP(D411,廠商資料!$A$2:$E$12,2,FALSE)</f>
        <v>華佳貿易</v>
      </c>
      <c r="F411" s="8" t="s">
        <v>1604</v>
      </c>
      <c r="G411" s="11" t="str">
        <f>VLOOKUP($F411,產品資料!$A$2:$G$51,5,FALSE)</f>
        <v>渦輪氣旋健康氣炸鍋</v>
      </c>
      <c r="H411" s="8" t="str">
        <f>VLOOKUP(訂單銷售明細!$F411,產品資料!$A$1:$G$51,2,FALSE)</f>
        <v>廚房家電</v>
      </c>
      <c r="I411" s="8">
        <v>65</v>
      </c>
      <c r="J411" s="8">
        <f>VLOOKUP($F411,產品資料!$A$2:$G$51,6,FALSE)</f>
        <v>8990</v>
      </c>
      <c r="K411" s="12">
        <f t="shared" si="6"/>
        <v>584350</v>
      </c>
    </row>
    <row r="412" spans="1:11" x14ac:dyDescent="0.35">
      <c r="A412" s="13" t="s">
        <v>428</v>
      </c>
      <c r="B412" s="14">
        <v>43469</v>
      </c>
      <c r="C412" s="15" t="str">
        <f>VLOOKUP(訂單銷售明細!$D412,廠商資料!$A$2:$E$12,5,FALSE)</f>
        <v>賴惠雯</v>
      </c>
      <c r="D412" s="13" t="s">
        <v>41</v>
      </c>
      <c r="E412" s="13" t="str">
        <f>VLOOKUP(D412,廠商資料!$A$2:$E$12,2,FALSE)</f>
        <v>欣榮貿易</v>
      </c>
      <c r="F412" s="13" t="s">
        <v>1604</v>
      </c>
      <c r="G412" s="16" t="str">
        <f>VLOOKUP($F412,產品資料!$A$2:$G$51,5,FALSE)</f>
        <v>渦輪氣旋健康氣炸鍋</v>
      </c>
      <c r="H412" s="13" t="str">
        <f>VLOOKUP(訂單銷售明細!$F412,產品資料!$A$1:$G$51,2,FALSE)</f>
        <v>廚房家電</v>
      </c>
      <c r="I412" s="13">
        <v>65</v>
      </c>
      <c r="J412" s="13">
        <f>VLOOKUP($F412,產品資料!$A$2:$G$51,6,FALSE)</f>
        <v>8990</v>
      </c>
      <c r="K412" s="17">
        <f t="shared" si="6"/>
        <v>584350</v>
      </c>
    </row>
    <row r="413" spans="1:11" x14ac:dyDescent="0.35">
      <c r="A413" s="8" t="s">
        <v>429</v>
      </c>
      <c r="B413" s="9">
        <v>43469</v>
      </c>
      <c r="C413" s="10" t="str">
        <f>VLOOKUP(訂單銷售明細!$D413,廠商資料!$A$2:$E$12,5,FALSE)</f>
        <v>王家銘</v>
      </c>
      <c r="D413" s="8" t="s">
        <v>24</v>
      </c>
      <c r="E413" s="8" t="str">
        <f>VLOOKUP(D413,廠商資料!$A$2:$E$12,2,FALSE)</f>
        <v>萬成事業</v>
      </c>
      <c r="F413" s="8" t="s">
        <v>1640</v>
      </c>
      <c r="G413" s="11" t="str">
        <f>VLOOKUP($F413,產品資料!$A$2:$G$51,5,FALSE)</f>
        <v>迷你隨身空氣負離子清淨機-白</v>
      </c>
      <c r="H413" s="8" t="str">
        <f>VLOOKUP(訂單銷售明細!$F413,產品資料!$A$1:$G$51,2,FALSE)</f>
        <v>清靜除溼</v>
      </c>
      <c r="I413" s="8">
        <v>25</v>
      </c>
      <c r="J413" s="8">
        <f>VLOOKUP($F413,產品資料!$A$2:$G$51,6,FALSE)</f>
        <v>999</v>
      </c>
      <c r="K413" s="12">
        <f t="shared" si="6"/>
        <v>24975</v>
      </c>
    </row>
    <row r="414" spans="1:11" x14ac:dyDescent="0.35">
      <c r="A414" s="13" t="s">
        <v>430</v>
      </c>
      <c r="B414" s="14">
        <v>43469</v>
      </c>
      <c r="C414" s="15" t="str">
        <f>VLOOKUP(訂單銷售明細!$D414,廠商資料!$A$2:$E$12,5,FALSE)</f>
        <v>郭立新</v>
      </c>
      <c r="D414" s="13" t="s">
        <v>26</v>
      </c>
      <c r="E414" s="13" t="str">
        <f>VLOOKUP(D414,廠商資料!$A$2:$E$12,2,FALSE)</f>
        <v>華佳貿易</v>
      </c>
      <c r="F414" s="13" t="s">
        <v>1641</v>
      </c>
      <c r="G414" s="16" t="str">
        <f>VLOOKUP($F414,產品資料!$A$2:$G$51,5,FALSE)</f>
        <v>暖手寶-白</v>
      </c>
      <c r="H414" s="13" t="str">
        <f>VLOOKUP(訂單銷售明細!$F414,產品資料!$A$1:$G$51,2,FALSE)</f>
        <v>空調家電</v>
      </c>
      <c r="I414" s="13">
        <v>25</v>
      </c>
      <c r="J414" s="13">
        <f>VLOOKUP($F414,產品資料!$A$2:$G$51,6,FALSE)</f>
        <v>690</v>
      </c>
      <c r="K414" s="17">
        <f t="shared" si="6"/>
        <v>17250</v>
      </c>
    </row>
    <row r="415" spans="1:11" x14ac:dyDescent="0.35">
      <c r="A415" s="8" t="s">
        <v>431</v>
      </c>
      <c r="B415" s="9">
        <v>43469</v>
      </c>
      <c r="C415" s="10" t="str">
        <f>VLOOKUP(訂單銷售明細!$D415,廠商資料!$A$2:$E$12,5,FALSE)</f>
        <v>賴惠雯</v>
      </c>
      <c r="D415" s="8" t="s">
        <v>41</v>
      </c>
      <c r="E415" s="8" t="str">
        <f>VLOOKUP(D415,廠商資料!$A$2:$E$12,2,FALSE)</f>
        <v>欣榮貿易</v>
      </c>
      <c r="F415" s="8" t="s">
        <v>1642</v>
      </c>
      <c r="G415" s="11" t="str">
        <f>VLOOKUP($F415,產品資料!$A$2:$G$51,5,FALSE)</f>
        <v>紫漩USB捕蚊燈</v>
      </c>
      <c r="H415" s="8" t="str">
        <f>VLOOKUP(訂單銷售明細!$F415,產品資料!$A$1:$G$51,2,FALSE)</f>
        <v>生活家電</v>
      </c>
      <c r="I415" s="8">
        <v>25</v>
      </c>
      <c r="J415" s="8">
        <f>VLOOKUP($F415,產品資料!$A$2:$G$51,6,FALSE)</f>
        <v>680</v>
      </c>
      <c r="K415" s="12">
        <f t="shared" si="6"/>
        <v>17000</v>
      </c>
    </row>
    <row r="416" spans="1:11" x14ac:dyDescent="0.35">
      <c r="A416" s="13" t="s">
        <v>432</v>
      </c>
      <c r="B416" s="14">
        <v>43469</v>
      </c>
      <c r="C416" s="15" t="str">
        <f>VLOOKUP(訂單銷售明細!$D416,廠商資料!$A$2:$E$12,5,FALSE)</f>
        <v>蔡俊宏</v>
      </c>
      <c r="D416" s="13" t="s">
        <v>47</v>
      </c>
      <c r="E416" s="13" t="str">
        <f>VLOOKUP(D416,廠商資料!$A$2:$E$12,2,FALSE)</f>
        <v>信通事業</v>
      </c>
      <c r="F416" s="13" t="s">
        <v>1643</v>
      </c>
      <c r="G416" s="16" t="str">
        <f>VLOOKUP($F416,產品資料!$A$2:$G$51,5,FALSE)</f>
        <v>溫熱按摩敲敲枕</v>
      </c>
      <c r="H416" s="13" t="str">
        <f>VLOOKUP(訂單銷售明細!$F416,產品資料!$A$1:$G$51,2,FALSE)</f>
        <v>按摩家電</v>
      </c>
      <c r="I416" s="13">
        <v>25</v>
      </c>
      <c r="J416" s="13">
        <f>VLOOKUP($F416,產品資料!$A$2:$G$51,6,FALSE)</f>
        <v>2880</v>
      </c>
      <c r="K416" s="17">
        <f t="shared" si="6"/>
        <v>72000</v>
      </c>
    </row>
    <row r="417" spans="1:11" x14ac:dyDescent="0.35">
      <c r="A417" s="8" t="s">
        <v>433</v>
      </c>
      <c r="B417" s="9">
        <v>43469</v>
      </c>
      <c r="C417" s="10" t="str">
        <f>VLOOKUP(訂單銷售明細!$D417,廠商資料!$A$2:$E$12,5,FALSE)</f>
        <v>賴惠雯</v>
      </c>
      <c r="D417" s="8" t="s">
        <v>49</v>
      </c>
      <c r="E417" s="8" t="str">
        <f>VLOOKUP(D417,廠商資料!$A$2:$E$12,2,FALSE)</f>
        <v>大亨事業</v>
      </c>
      <c r="F417" s="8" t="s">
        <v>1644</v>
      </c>
      <c r="G417" s="11" t="str">
        <f>VLOOKUP($F417,產品資料!$A$2:$G$51,5,FALSE)</f>
        <v>鉑光防眩檯燈-黑</v>
      </c>
      <c r="H417" s="8" t="str">
        <f>VLOOKUP(訂單銷售明細!$F417,產品資料!$A$1:$G$51,2,FALSE)</f>
        <v>生活家電</v>
      </c>
      <c r="I417" s="8">
        <v>25</v>
      </c>
      <c r="J417" s="8">
        <f>VLOOKUP($F417,產品資料!$A$2:$G$51,6,FALSE)</f>
        <v>988</v>
      </c>
      <c r="K417" s="12">
        <f t="shared" si="6"/>
        <v>24700</v>
      </c>
    </row>
    <row r="418" spans="1:11" x14ac:dyDescent="0.35">
      <c r="A418" s="13" t="s">
        <v>434</v>
      </c>
      <c r="B418" s="14">
        <v>43469</v>
      </c>
      <c r="C418" s="15" t="str">
        <f>VLOOKUP(訂單銷售明細!$D418,廠商資料!$A$2:$E$12,5,FALSE)</f>
        <v>涂佩芳</v>
      </c>
      <c r="D418" s="13" t="s">
        <v>10</v>
      </c>
      <c r="E418" s="13" t="str">
        <f>VLOOKUP(D418,廠商資料!$A$2:$E$12,2,FALSE)</f>
        <v>永進事業</v>
      </c>
      <c r="F418" s="13" t="s">
        <v>1645</v>
      </c>
      <c r="G418" s="16" t="str">
        <f>VLOOKUP($F418,產品資料!$A$2:$G$51,5,FALSE)</f>
        <v>頸背多功能按摩椅墊</v>
      </c>
      <c r="H418" s="13" t="str">
        <f>VLOOKUP(訂單銷售明細!$F418,產品資料!$A$1:$G$51,2,FALSE)</f>
        <v>按摩家電</v>
      </c>
      <c r="I418" s="13">
        <v>25</v>
      </c>
      <c r="J418" s="13">
        <f>VLOOKUP($F418,產品資料!$A$2:$G$51,6,FALSE)</f>
        <v>3280</v>
      </c>
      <c r="K418" s="17">
        <f t="shared" si="6"/>
        <v>82000</v>
      </c>
    </row>
    <row r="419" spans="1:11" x14ac:dyDescent="0.35">
      <c r="A419" s="8" t="s">
        <v>435</v>
      </c>
      <c r="B419" s="9">
        <v>43469</v>
      </c>
      <c r="C419" s="10" t="str">
        <f>VLOOKUP(訂單銷售明細!$D419,廠商資料!$A$2:$E$12,5,FALSE)</f>
        <v>涂佩芳</v>
      </c>
      <c r="D419" s="8" t="s">
        <v>12</v>
      </c>
      <c r="E419" s="8" t="str">
        <f>VLOOKUP(D419,廠商資料!$A$2:$E$12,2,FALSE)</f>
        <v>洪盛貿易</v>
      </c>
      <c r="F419" s="8" t="s">
        <v>1646</v>
      </c>
      <c r="G419" s="11" t="str">
        <f>VLOOKUP($F419,產品資料!$A$2:$G$51,5,FALSE)</f>
        <v>暖烘免治馬桶座</v>
      </c>
      <c r="H419" s="8" t="str">
        <f>VLOOKUP(訂單銷售明細!$F419,產品資料!$A$1:$G$51,2,FALSE)</f>
        <v>生活家電</v>
      </c>
      <c r="I419" s="8">
        <v>25</v>
      </c>
      <c r="J419" s="8">
        <f>VLOOKUP($F419,產品資料!$A$2:$G$51,6,FALSE)</f>
        <v>16020</v>
      </c>
      <c r="K419" s="12">
        <f t="shared" si="6"/>
        <v>400500</v>
      </c>
    </row>
    <row r="420" spans="1:11" x14ac:dyDescent="0.35">
      <c r="A420" s="13" t="s">
        <v>436</v>
      </c>
      <c r="B420" s="14">
        <v>43469</v>
      </c>
      <c r="C420" s="15" t="str">
        <f>VLOOKUP(訂單銷售明細!$D420,廠商資料!$A$2:$E$12,5,FALSE)</f>
        <v>涂佩芳</v>
      </c>
      <c r="D420" s="13" t="s">
        <v>10</v>
      </c>
      <c r="E420" s="13" t="str">
        <f>VLOOKUP(D420,廠商資料!$A$2:$E$12,2,FALSE)</f>
        <v>永進事業</v>
      </c>
      <c r="F420" s="13" t="s">
        <v>1647</v>
      </c>
      <c r="G420" s="16" t="str">
        <f>VLOOKUP($F420,產品資料!$A$2:$G$51,5,FALSE)</f>
        <v>愛沙發-時尚灰</v>
      </c>
      <c r="H420" s="13" t="str">
        <f>VLOOKUP(訂單銷售明細!$F420,產品資料!$A$1:$G$51,2,FALSE)</f>
        <v>按摩家電</v>
      </c>
      <c r="I420" s="13">
        <v>35</v>
      </c>
      <c r="J420" s="13">
        <f>VLOOKUP($F420,產品資料!$A$2:$G$51,6,FALSE)</f>
        <v>32800</v>
      </c>
      <c r="K420" s="17">
        <f t="shared" si="6"/>
        <v>1148000</v>
      </c>
    </row>
    <row r="421" spans="1:11" x14ac:dyDescent="0.35">
      <c r="A421" s="8" t="s">
        <v>437</v>
      </c>
      <c r="B421" s="9">
        <v>43469</v>
      </c>
      <c r="C421" s="10" t="str">
        <f>VLOOKUP(訂單銷售明細!$D421,廠商資料!$A$2:$E$12,5,FALSE)</f>
        <v>涂佩芳</v>
      </c>
      <c r="D421" s="8" t="s">
        <v>12</v>
      </c>
      <c r="E421" s="8" t="str">
        <f>VLOOKUP(D421,廠商資料!$A$2:$E$12,2,FALSE)</f>
        <v>洪盛貿易</v>
      </c>
      <c r="F421" s="8" t="s">
        <v>1600</v>
      </c>
      <c r="G421" s="11" t="str">
        <f>VLOOKUP($F421,產品資料!$A$2:$G$51,5,FALSE)</f>
        <v>蒸氣電熨斗</v>
      </c>
      <c r="H421" s="8" t="str">
        <f>VLOOKUP(訂單銷售明細!$F421,產品資料!$A$1:$G$51,2,FALSE)</f>
        <v>生活家電</v>
      </c>
      <c r="I421" s="8">
        <v>35</v>
      </c>
      <c r="J421" s="8">
        <f>VLOOKUP($F421,產品資料!$A$2:$G$51,6,FALSE)</f>
        <v>665</v>
      </c>
      <c r="K421" s="12">
        <f t="shared" si="6"/>
        <v>23275</v>
      </c>
    </row>
    <row r="422" spans="1:11" x14ac:dyDescent="0.35">
      <c r="A422" s="13" t="s">
        <v>438</v>
      </c>
      <c r="B422" s="14">
        <v>43469</v>
      </c>
      <c r="C422" s="15" t="str">
        <f>VLOOKUP(訂單銷售明細!$D422,廠商資料!$A$2:$E$12,5,FALSE)</f>
        <v>賴惠雯</v>
      </c>
      <c r="D422" s="13" t="s">
        <v>41</v>
      </c>
      <c r="E422" s="13" t="str">
        <f>VLOOKUP(D422,廠商資料!$A$2:$E$12,2,FALSE)</f>
        <v>欣榮貿易</v>
      </c>
      <c r="F422" s="13" t="s">
        <v>1632</v>
      </c>
      <c r="G422" s="16" t="str">
        <f>VLOOKUP($F422,產品資料!$A$2:$G$51,5,FALSE)</f>
        <v>蒸氣掛燙烘衣架</v>
      </c>
      <c r="H422" s="13" t="str">
        <f>VLOOKUP(訂單銷售明細!$F422,產品資料!$A$1:$G$51,2,FALSE)</f>
        <v>清靜除溼</v>
      </c>
      <c r="I422" s="13">
        <v>45</v>
      </c>
      <c r="J422" s="13">
        <f>VLOOKUP($F422,產品資料!$A$2:$G$51,6,FALSE)</f>
        <v>4280</v>
      </c>
      <c r="K422" s="17">
        <f t="shared" si="6"/>
        <v>192600</v>
      </c>
    </row>
    <row r="423" spans="1:11" x14ac:dyDescent="0.35">
      <c r="A423" s="8" t="s">
        <v>439</v>
      </c>
      <c r="B423" s="9">
        <v>43469</v>
      </c>
      <c r="C423" s="10" t="str">
        <f>VLOOKUP(訂單銷售明細!$D423,廠商資料!$A$2:$E$12,5,FALSE)</f>
        <v>陳欣怡</v>
      </c>
      <c r="D423" s="8" t="s">
        <v>8</v>
      </c>
      <c r="E423" s="8" t="str">
        <f>VLOOKUP(D423,廠商資料!$A$2:$E$12,2,FALSE)</f>
        <v>高宏事業</v>
      </c>
      <c r="F423" s="8" t="s">
        <v>1632</v>
      </c>
      <c r="G423" s="11" t="str">
        <f>VLOOKUP($F423,產品資料!$A$2:$G$51,5,FALSE)</f>
        <v>蒸氣掛燙烘衣架</v>
      </c>
      <c r="H423" s="8" t="str">
        <f>VLOOKUP(訂單銷售明細!$F423,產品資料!$A$1:$G$51,2,FALSE)</f>
        <v>清靜除溼</v>
      </c>
      <c r="I423" s="8">
        <v>25</v>
      </c>
      <c r="J423" s="8">
        <f>VLOOKUP($F423,產品資料!$A$2:$G$51,6,FALSE)</f>
        <v>4280</v>
      </c>
      <c r="K423" s="12">
        <f t="shared" si="6"/>
        <v>107000</v>
      </c>
    </row>
    <row r="424" spans="1:11" x14ac:dyDescent="0.35">
      <c r="A424" s="13" t="s">
        <v>440</v>
      </c>
      <c r="B424" s="14">
        <v>43469</v>
      </c>
      <c r="C424" s="15" t="str">
        <f>VLOOKUP(訂單銷售明細!$D424,廠商資料!$A$2:$E$12,5,FALSE)</f>
        <v>陳欣怡</v>
      </c>
      <c r="D424" s="13" t="s">
        <v>14</v>
      </c>
      <c r="E424" s="13" t="str">
        <f>VLOOKUP(D424,廠商資料!$A$2:$E$12,2,FALSE)</f>
        <v>捷福事業</v>
      </c>
      <c r="F424" s="13" t="s">
        <v>1632</v>
      </c>
      <c r="G424" s="16" t="str">
        <f>VLOOKUP($F424,產品資料!$A$2:$G$51,5,FALSE)</f>
        <v>蒸氣掛燙烘衣架</v>
      </c>
      <c r="H424" s="13" t="str">
        <f>VLOOKUP(訂單銷售明細!$F424,產品資料!$A$1:$G$51,2,FALSE)</f>
        <v>清靜除溼</v>
      </c>
      <c r="I424" s="13">
        <v>25</v>
      </c>
      <c r="J424" s="13">
        <f>VLOOKUP($F424,產品資料!$A$2:$G$51,6,FALSE)</f>
        <v>4280</v>
      </c>
      <c r="K424" s="17">
        <f t="shared" si="6"/>
        <v>107000</v>
      </c>
    </row>
    <row r="425" spans="1:11" x14ac:dyDescent="0.35">
      <c r="A425" s="8" t="s">
        <v>441</v>
      </c>
      <c r="B425" s="9">
        <v>43469</v>
      </c>
      <c r="C425" s="10" t="str">
        <f>VLOOKUP(訂單銷售明細!$D425,廠商資料!$A$2:$E$12,5,FALSE)</f>
        <v>陳欣怡</v>
      </c>
      <c r="D425" s="8" t="s">
        <v>8</v>
      </c>
      <c r="E425" s="8" t="str">
        <f>VLOOKUP(D425,廠商資料!$A$2:$E$12,2,FALSE)</f>
        <v>高宏事業</v>
      </c>
      <c r="F425" s="8" t="s">
        <v>1632</v>
      </c>
      <c r="G425" s="11" t="str">
        <f>VLOOKUP($F425,產品資料!$A$2:$G$51,5,FALSE)</f>
        <v>蒸氣掛燙烘衣架</v>
      </c>
      <c r="H425" s="8" t="str">
        <f>VLOOKUP(訂單銷售明細!$F425,產品資料!$A$1:$G$51,2,FALSE)</f>
        <v>清靜除溼</v>
      </c>
      <c r="I425" s="8">
        <v>35</v>
      </c>
      <c r="J425" s="8">
        <f>VLOOKUP($F425,產品資料!$A$2:$G$51,6,FALSE)</f>
        <v>4280</v>
      </c>
      <c r="K425" s="12">
        <f t="shared" si="6"/>
        <v>149800</v>
      </c>
    </row>
    <row r="426" spans="1:11" x14ac:dyDescent="0.35">
      <c r="A426" s="13" t="s">
        <v>442</v>
      </c>
      <c r="B426" s="14">
        <v>43469</v>
      </c>
      <c r="C426" s="15" t="str">
        <f>VLOOKUP(訂單銷售明細!$D426,廠商資料!$A$2:$E$12,5,FALSE)</f>
        <v>陳欣怡</v>
      </c>
      <c r="D426" s="13" t="s">
        <v>14</v>
      </c>
      <c r="E426" s="13" t="str">
        <f>VLOOKUP(D426,廠商資料!$A$2:$E$12,2,FALSE)</f>
        <v>捷福事業</v>
      </c>
      <c r="F426" s="13" t="s">
        <v>1632</v>
      </c>
      <c r="G426" s="16" t="str">
        <f>VLOOKUP($F426,產品資料!$A$2:$G$51,5,FALSE)</f>
        <v>蒸氣掛燙烘衣架</v>
      </c>
      <c r="H426" s="13" t="str">
        <f>VLOOKUP(訂單銷售明細!$F426,產品資料!$A$1:$G$51,2,FALSE)</f>
        <v>清靜除溼</v>
      </c>
      <c r="I426" s="13">
        <v>35</v>
      </c>
      <c r="J426" s="13">
        <f>VLOOKUP($F426,產品資料!$A$2:$G$51,6,FALSE)</f>
        <v>4280</v>
      </c>
      <c r="K426" s="17">
        <f t="shared" si="6"/>
        <v>149800</v>
      </c>
    </row>
    <row r="427" spans="1:11" x14ac:dyDescent="0.35">
      <c r="A427" s="8" t="s">
        <v>443</v>
      </c>
      <c r="B427" s="9">
        <v>43469</v>
      </c>
      <c r="C427" s="10" t="str">
        <f>VLOOKUP(訂單銷售明細!$D427,廠商資料!$A$2:$E$12,5,FALSE)</f>
        <v>蔡俊宏</v>
      </c>
      <c r="D427" s="8" t="s">
        <v>47</v>
      </c>
      <c r="E427" s="8" t="str">
        <f>VLOOKUP(D427,廠商資料!$A$2:$E$12,2,FALSE)</f>
        <v>信通事業</v>
      </c>
      <c r="F427" s="8" t="s">
        <v>1632</v>
      </c>
      <c r="G427" s="11" t="str">
        <f>VLOOKUP($F427,產品資料!$A$2:$G$51,5,FALSE)</f>
        <v>蒸氣掛燙烘衣架</v>
      </c>
      <c r="H427" s="8" t="str">
        <f>VLOOKUP(訂單銷售明細!$F427,產品資料!$A$1:$G$51,2,FALSE)</f>
        <v>清靜除溼</v>
      </c>
      <c r="I427" s="8">
        <v>65</v>
      </c>
      <c r="J427" s="8">
        <f>VLOOKUP($F427,產品資料!$A$2:$G$51,6,FALSE)</f>
        <v>4280</v>
      </c>
      <c r="K427" s="12">
        <f t="shared" si="6"/>
        <v>278200</v>
      </c>
    </row>
    <row r="428" spans="1:11" x14ac:dyDescent="0.35">
      <c r="A428" s="13" t="s">
        <v>444</v>
      </c>
      <c r="B428" s="14">
        <v>43469</v>
      </c>
      <c r="C428" s="15" t="str">
        <f>VLOOKUP(訂單銷售明細!$D428,廠商資料!$A$2:$E$12,5,FALSE)</f>
        <v>賴惠雯</v>
      </c>
      <c r="D428" s="13" t="s">
        <v>49</v>
      </c>
      <c r="E428" s="13" t="str">
        <f>VLOOKUP(D428,廠商資料!$A$2:$E$12,2,FALSE)</f>
        <v>大亨事業</v>
      </c>
      <c r="F428" s="13" t="s">
        <v>1600</v>
      </c>
      <c r="G428" s="16" t="str">
        <f>VLOOKUP($F428,產品資料!$A$2:$G$51,5,FALSE)</f>
        <v>蒸氣電熨斗</v>
      </c>
      <c r="H428" s="13" t="str">
        <f>VLOOKUP(訂單銷售明細!$F428,產品資料!$A$1:$G$51,2,FALSE)</f>
        <v>生活家電</v>
      </c>
      <c r="I428" s="13">
        <v>65</v>
      </c>
      <c r="J428" s="13">
        <f>VLOOKUP($F428,產品資料!$A$2:$G$51,6,FALSE)</f>
        <v>665</v>
      </c>
      <c r="K428" s="17">
        <f t="shared" si="6"/>
        <v>43225</v>
      </c>
    </row>
    <row r="429" spans="1:11" x14ac:dyDescent="0.35">
      <c r="A429" s="8" t="s">
        <v>445</v>
      </c>
      <c r="B429" s="9">
        <v>43469</v>
      </c>
      <c r="C429" s="10" t="str">
        <f>VLOOKUP(訂單銷售明細!$D429,廠商資料!$A$2:$E$12,5,FALSE)</f>
        <v>陳欣怡</v>
      </c>
      <c r="D429" s="8" t="s">
        <v>18</v>
      </c>
      <c r="E429" s="8" t="str">
        <f>VLOOKUP(D429,廠商資料!$A$2:$E$12,2,FALSE)</f>
        <v>興泰貿易</v>
      </c>
      <c r="F429" s="8" t="s">
        <v>1627</v>
      </c>
      <c r="G429" s="11" t="str">
        <f>VLOOKUP($F429,產品資料!$A$2:$G$51,5,FALSE)</f>
        <v>暖手寶-粉+白</v>
      </c>
      <c r="H429" s="8" t="str">
        <f>VLOOKUP(訂單銷售明細!$F429,產品資料!$A$1:$G$51,2,FALSE)</f>
        <v>空調家電</v>
      </c>
      <c r="I429" s="8">
        <v>25</v>
      </c>
      <c r="J429" s="8">
        <f>VLOOKUP($F429,產品資料!$A$2:$G$51,6,FALSE)</f>
        <v>1330</v>
      </c>
      <c r="K429" s="12">
        <f t="shared" si="6"/>
        <v>33250</v>
      </c>
    </row>
    <row r="430" spans="1:11" x14ac:dyDescent="0.35">
      <c r="A430" s="13" t="s">
        <v>446</v>
      </c>
      <c r="B430" s="14">
        <v>43469</v>
      </c>
      <c r="C430" s="15" t="str">
        <f>VLOOKUP(訂單銷售明細!$D430,廠商資料!$A$2:$E$12,5,FALSE)</f>
        <v>王家銘</v>
      </c>
      <c r="D430" s="13" t="s">
        <v>21</v>
      </c>
      <c r="E430" s="13" t="str">
        <f>VLOOKUP(D430,廠商資料!$A$2:$E$12,2,FALSE)</f>
        <v>裕發事業</v>
      </c>
      <c r="F430" s="13" t="s">
        <v>1635</v>
      </c>
      <c r="G430" s="16" t="str">
        <f>VLOOKUP($F430,產品資料!$A$2:$G$51,5,FALSE)</f>
        <v>數位式無線電話-時尚黑</v>
      </c>
      <c r="H430" s="13" t="str">
        <f>VLOOKUP(訂單銷售明細!$F430,產品資料!$A$1:$G$51,2,FALSE)</f>
        <v>生活家電</v>
      </c>
      <c r="I430" s="13">
        <v>25</v>
      </c>
      <c r="J430" s="13">
        <f>VLOOKUP($F430,產品資料!$A$2:$G$51,6,FALSE)</f>
        <v>990</v>
      </c>
      <c r="K430" s="17">
        <f t="shared" si="6"/>
        <v>24750</v>
      </c>
    </row>
    <row r="431" spans="1:11" x14ac:dyDescent="0.35">
      <c r="A431" s="8" t="s">
        <v>447</v>
      </c>
      <c r="B431" s="9">
        <v>43469</v>
      </c>
      <c r="C431" s="10" t="str">
        <f>VLOOKUP(訂單銷售明細!$D431,廠商資料!$A$2:$E$12,5,FALSE)</f>
        <v>王家銘</v>
      </c>
      <c r="D431" s="8" t="s">
        <v>24</v>
      </c>
      <c r="E431" s="8" t="str">
        <f>VLOOKUP(D431,廠商資料!$A$2:$E$12,2,FALSE)</f>
        <v>萬成事業</v>
      </c>
      <c r="F431" s="8" t="s">
        <v>1608</v>
      </c>
      <c r="G431" s="11" t="str">
        <f>VLOOKUP($F431,產品資料!$A$2:$G$51,5,FALSE)</f>
        <v>奈米水離子吹風機-粉金</v>
      </c>
      <c r="H431" s="8" t="str">
        <f>VLOOKUP(訂單銷售明細!$F431,產品資料!$A$1:$G$51,2,FALSE)</f>
        <v>美容家電</v>
      </c>
      <c r="I431" s="8">
        <v>25</v>
      </c>
      <c r="J431" s="8">
        <f>VLOOKUP($F431,產品資料!$A$2:$G$51,6,FALSE)</f>
        <v>5990</v>
      </c>
      <c r="K431" s="12">
        <f t="shared" si="6"/>
        <v>149750</v>
      </c>
    </row>
    <row r="432" spans="1:11" x14ac:dyDescent="0.35">
      <c r="A432" s="13" t="s">
        <v>448</v>
      </c>
      <c r="B432" s="14">
        <v>43469</v>
      </c>
      <c r="C432" s="15" t="str">
        <f>VLOOKUP(訂單銷售明細!$D432,廠商資料!$A$2:$E$12,5,FALSE)</f>
        <v>郭立新</v>
      </c>
      <c r="D432" s="13" t="s">
        <v>26</v>
      </c>
      <c r="E432" s="13" t="str">
        <f>VLOOKUP(D432,廠商資料!$A$2:$E$12,2,FALSE)</f>
        <v>華佳貿易</v>
      </c>
      <c r="F432" s="13" t="s">
        <v>1611</v>
      </c>
      <c r="G432" s="16" t="str">
        <f>VLOOKUP($F432,產品資料!$A$2:$G$51,5,FALSE)</f>
        <v>美白電動牙刷-美白刷頭+多動向交叉刷頭</v>
      </c>
      <c r="H432" s="13" t="str">
        <f>VLOOKUP(訂單銷售明細!$F432,產品資料!$A$1:$G$51,2,FALSE)</f>
        <v>美容家電</v>
      </c>
      <c r="I432" s="13">
        <v>25</v>
      </c>
      <c r="J432" s="13">
        <f>VLOOKUP($F432,產品資料!$A$2:$G$51,6,FALSE)</f>
        <v>1200</v>
      </c>
      <c r="K432" s="17">
        <f t="shared" si="6"/>
        <v>30000</v>
      </c>
    </row>
    <row r="433" spans="1:11" x14ac:dyDescent="0.35">
      <c r="A433" s="8" t="s">
        <v>449</v>
      </c>
      <c r="B433" s="9">
        <v>43469</v>
      </c>
      <c r="C433" s="10" t="str">
        <f>VLOOKUP(訂單銷售明細!$D433,廠商資料!$A$2:$E$12,5,FALSE)</f>
        <v>賴惠雯</v>
      </c>
      <c r="D433" s="8" t="s">
        <v>41</v>
      </c>
      <c r="E433" s="8" t="str">
        <f>VLOOKUP(D433,廠商資料!$A$2:$E$12,2,FALSE)</f>
        <v>欣榮貿易</v>
      </c>
      <c r="F433" s="8" t="s">
        <v>1611</v>
      </c>
      <c r="G433" s="11" t="str">
        <f>VLOOKUP($F433,產品資料!$A$2:$G$51,5,FALSE)</f>
        <v>美白電動牙刷-美白刷頭+多動向交叉刷頭</v>
      </c>
      <c r="H433" s="8" t="str">
        <f>VLOOKUP(訂單銷售明細!$F433,產品資料!$A$1:$G$51,2,FALSE)</f>
        <v>美容家電</v>
      </c>
      <c r="I433" s="8">
        <v>25</v>
      </c>
      <c r="J433" s="8">
        <f>VLOOKUP($F433,產品資料!$A$2:$G$51,6,FALSE)</f>
        <v>1200</v>
      </c>
      <c r="K433" s="12">
        <f t="shared" si="6"/>
        <v>30000</v>
      </c>
    </row>
    <row r="434" spans="1:11" x14ac:dyDescent="0.35">
      <c r="A434" s="13" t="s">
        <v>450</v>
      </c>
      <c r="B434" s="14">
        <v>43469</v>
      </c>
      <c r="C434" s="15" t="str">
        <f>VLOOKUP(訂單銷售明細!$D434,廠商資料!$A$2:$E$12,5,FALSE)</f>
        <v>蔡俊宏</v>
      </c>
      <c r="D434" s="13" t="s">
        <v>47</v>
      </c>
      <c r="E434" s="13" t="str">
        <f>VLOOKUP(D434,廠商資料!$A$2:$E$12,2,FALSE)</f>
        <v>信通事業</v>
      </c>
      <c r="F434" s="13" t="s">
        <v>1611</v>
      </c>
      <c r="G434" s="16" t="str">
        <f>VLOOKUP($F434,產品資料!$A$2:$G$51,5,FALSE)</f>
        <v>美白電動牙刷-美白刷頭+多動向交叉刷頭</v>
      </c>
      <c r="H434" s="13" t="str">
        <f>VLOOKUP(訂單銷售明細!$F434,產品資料!$A$1:$G$51,2,FALSE)</f>
        <v>美容家電</v>
      </c>
      <c r="I434" s="13">
        <v>25</v>
      </c>
      <c r="J434" s="13">
        <f>VLOOKUP($F434,產品資料!$A$2:$G$51,6,FALSE)</f>
        <v>1200</v>
      </c>
      <c r="K434" s="17">
        <f t="shared" si="6"/>
        <v>30000</v>
      </c>
    </row>
    <row r="435" spans="1:11" x14ac:dyDescent="0.35">
      <c r="A435" s="8" t="s">
        <v>451</v>
      </c>
      <c r="B435" s="9">
        <v>43469</v>
      </c>
      <c r="C435" s="10" t="str">
        <f>VLOOKUP(訂單銷售明細!$D435,廠商資料!$A$2:$E$12,5,FALSE)</f>
        <v>涂佩芳</v>
      </c>
      <c r="D435" s="8" t="s">
        <v>10</v>
      </c>
      <c r="E435" s="8" t="str">
        <f>VLOOKUP(D435,廠商資料!$A$2:$E$12,2,FALSE)</f>
        <v>永進事業</v>
      </c>
      <c r="F435" s="8" t="s">
        <v>1609</v>
      </c>
      <c r="G435" s="11" t="str">
        <f>VLOOKUP($F435,產品資料!$A$2:$G$51,5,FALSE)</f>
        <v>手持按摩器</v>
      </c>
      <c r="H435" s="8" t="str">
        <f>VLOOKUP(訂單銷售明細!$F435,產品資料!$A$1:$G$51,2,FALSE)</f>
        <v>按摩家電</v>
      </c>
      <c r="I435" s="8">
        <v>25</v>
      </c>
      <c r="J435" s="8">
        <f>VLOOKUP($F435,產品資料!$A$2:$G$51,6,FALSE)</f>
        <v>2980</v>
      </c>
      <c r="K435" s="12">
        <f t="shared" si="6"/>
        <v>74500</v>
      </c>
    </row>
    <row r="436" spans="1:11" x14ac:dyDescent="0.35">
      <c r="A436" s="13" t="s">
        <v>452</v>
      </c>
      <c r="B436" s="14">
        <v>43469</v>
      </c>
      <c r="C436" s="15" t="str">
        <f>VLOOKUP(訂單銷售明細!$D436,廠商資料!$A$2:$E$12,5,FALSE)</f>
        <v>陳欣怡</v>
      </c>
      <c r="D436" s="13" t="s">
        <v>18</v>
      </c>
      <c r="E436" s="13" t="str">
        <f>VLOOKUP(D436,廠商資料!$A$2:$E$12,2,FALSE)</f>
        <v>興泰貿易</v>
      </c>
      <c r="F436" s="13" t="s">
        <v>1608</v>
      </c>
      <c r="G436" s="16" t="str">
        <f>VLOOKUP($F436,產品資料!$A$2:$G$51,5,FALSE)</f>
        <v>奈米水離子吹風機-粉金</v>
      </c>
      <c r="H436" s="13" t="str">
        <f>VLOOKUP(訂單銷售明細!$F436,產品資料!$A$1:$G$51,2,FALSE)</f>
        <v>美容家電</v>
      </c>
      <c r="I436" s="13">
        <v>35</v>
      </c>
      <c r="J436" s="13">
        <f>VLOOKUP($F436,產品資料!$A$2:$G$51,6,FALSE)</f>
        <v>5990</v>
      </c>
      <c r="K436" s="17">
        <f t="shared" si="6"/>
        <v>209650</v>
      </c>
    </row>
    <row r="437" spans="1:11" x14ac:dyDescent="0.35">
      <c r="A437" s="8" t="s">
        <v>453</v>
      </c>
      <c r="B437" s="9">
        <v>43469</v>
      </c>
      <c r="C437" s="10" t="str">
        <f>VLOOKUP(訂單銷售明細!$D437,廠商資料!$A$2:$E$12,5,FALSE)</f>
        <v>王家銘</v>
      </c>
      <c r="D437" s="8" t="s">
        <v>21</v>
      </c>
      <c r="E437" s="8" t="str">
        <f>VLOOKUP(D437,廠商資料!$A$2:$E$12,2,FALSE)</f>
        <v>裕發事業</v>
      </c>
      <c r="F437" s="8" t="s">
        <v>1608</v>
      </c>
      <c r="G437" s="11" t="str">
        <f>VLOOKUP($F437,產品資料!$A$2:$G$51,5,FALSE)</f>
        <v>奈米水離子吹風機-粉金</v>
      </c>
      <c r="H437" s="8" t="str">
        <f>VLOOKUP(訂單銷售明細!$F437,產品資料!$A$1:$G$51,2,FALSE)</f>
        <v>美容家電</v>
      </c>
      <c r="I437" s="8">
        <v>35</v>
      </c>
      <c r="J437" s="8">
        <f>VLOOKUP($F437,產品資料!$A$2:$G$51,6,FALSE)</f>
        <v>5990</v>
      </c>
      <c r="K437" s="12">
        <f t="shared" si="6"/>
        <v>209650</v>
      </c>
    </row>
    <row r="438" spans="1:11" x14ac:dyDescent="0.35">
      <c r="A438" s="13" t="s">
        <v>454</v>
      </c>
      <c r="B438" s="14">
        <v>43469</v>
      </c>
      <c r="C438" s="15" t="str">
        <f>VLOOKUP(訂單銷售明細!$D438,廠商資料!$A$2:$E$12,5,FALSE)</f>
        <v>蔡俊宏</v>
      </c>
      <c r="D438" s="13" t="s">
        <v>47</v>
      </c>
      <c r="E438" s="13" t="str">
        <f>VLOOKUP(D438,廠商資料!$A$2:$E$12,2,FALSE)</f>
        <v>信通事業</v>
      </c>
      <c r="F438" s="13" t="s">
        <v>1627</v>
      </c>
      <c r="G438" s="16" t="str">
        <f>VLOOKUP($F438,產品資料!$A$2:$G$51,5,FALSE)</f>
        <v>暖手寶-粉+白</v>
      </c>
      <c r="H438" s="13" t="str">
        <f>VLOOKUP(訂單銷售明細!$F438,產品資料!$A$1:$G$51,2,FALSE)</f>
        <v>空調家電</v>
      </c>
      <c r="I438" s="13">
        <v>45</v>
      </c>
      <c r="J438" s="13">
        <f>VLOOKUP($F438,產品資料!$A$2:$G$51,6,FALSE)</f>
        <v>1330</v>
      </c>
      <c r="K438" s="17">
        <f t="shared" si="6"/>
        <v>59850</v>
      </c>
    </row>
    <row r="439" spans="1:11" x14ac:dyDescent="0.35">
      <c r="A439" s="8" t="s">
        <v>455</v>
      </c>
      <c r="B439" s="9">
        <v>43469</v>
      </c>
      <c r="C439" s="10" t="str">
        <f>VLOOKUP(訂單銷售明細!$D439,廠商資料!$A$2:$E$12,5,FALSE)</f>
        <v>涂佩芳</v>
      </c>
      <c r="D439" s="8" t="s">
        <v>12</v>
      </c>
      <c r="E439" s="8" t="str">
        <f>VLOOKUP(D439,廠商資料!$A$2:$E$12,2,FALSE)</f>
        <v>洪盛貿易</v>
      </c>
      <c r="F439" s="8" t="s">
        <v>1600</v>
      </c>
      <c r="G439" s="11" t="str">
        <f>VLOOKUP($F439,產品資料!$A$2:$G$51,5,FALSE)</f>
        <v>蒸氣電熨斗</v>
      </c>
      <c r="H439" s="8" t="str">
        <f>VLOOKUP(訂單銷售明細!$F439,產品資料!$A$1:$G$51,2,FALSE)</f>
        <v>生活家電</v>
      </c>
      <c r="I439" s="8">
        <v>25</v>
      </c>
      <c r="J439" s="8">
        <f>VLOOKUP($F439,產品資料!$A$2:$G$51,6,FALSE)</f>
        <v>665</v>
      </c>
      <c r="K439" s="12">
        <f t="shared" si="6"/>
        <v>16625</v>
      </c>
    </row>
    <row r="440" spans="1:11" x14ac:dyDescent="0.35">
      <c r="A440" s="13" t="s">
        <v>456</v>
      </c>
      <c r="B440" s="14">
        <v>43469</v>
      </c>
      <c r="C440" s="15" t="str">
        <f>VLOOKUP(訂單銷售明細!$D440,廠商資料!$A$2:$E$12,5,FALSE)</f>
        <v>陳欣怡</v>
      </c>
      <c r="D440" s="13" t="s">
        <v>8</v>
      </c>
      <c r="E440" s="13" t="str">
        <f>VLOOKUP(D440,廠商資料!$A$2:$E$12,2,FALSE)</f>
        <v>高宏事業</v>
      </c>
      <c r="F440" s="13" t="s">
        <v>1623</v>
      </c>
      <c r="G440" s="16" t="str">
        <f>VLOOKUP($F440,產品資料!$A$2:$G$51,5,FALSE)</f>
        <v>14吋立扇/電風扇-灰</v>
      </c>
      <c r="H440" s="13" t="str">
        <f>VLOOKUP(訂單銷售明細!$F440,產品資料!$A$1:$G$51,2,FALSE)</f>
        <v>空調家電</v>
      </c>
      <c r="I440" s="13">
        <v>25</v>
      </c>
      <c r="J440" s="13">
        <f>VLOOKUP($F440,產品資料!$A$2:$G$51,6,FALSE)</f>
        <v>980</v>
      </c>
      <c r="K440" s="17">
        <f t="shared" si="6"/>
        <v>24500</v>
      </c>
    </row>
    <row r="441" spans="1:11" x14ac:dyDescent="0.35">
      <c r="A441" s="8" t="s">
        <v>457</v>
      </c>
      <c r="B441" s="9">
        <v>43469</v>
      </c>
      <c r="C441" s="10" t="str">
        <f>VLOOKUP(訂單銷售明細!$D441,廠商資料!$A$2:$E$12,5,FALSE)</f>
        <v>王家銘</v>
      </c>
      <c r="D441" s="8" t="s">
        <v>24</v>
      </c>
      <c r="E441" s="8" t="str">
        <f>VLOOKUP(D441,廠商資料!$A$2:$E$12,2,FALSE)</f>
        <v>萬成事業</v>
      </c>
      <c r="F441" s="8" t="s">
        <v>1607</v>
      </c>
      <c r="G441" s="11" t="str">
        <f>VLOOKUP($F441,產品資料!$A$2:$G$51,5,FALSE)</f>
        <v>40吋LED液晶顯示器</v>
      </c>
      <c r="H441" s="8" t="str">
        <f>VLOOKUP(訂單銷售明細!$F441,產品資料!$A$1:$G$51,2,FALSE)</f>
        <v>生活家電</v>
      </c>
      <c r="I441" s="8">
        <v>35</v>
      </c>
      <c r="J441" s="8">
        <f>VLOOKUP($F441,產品資料!$A$2:$G$51,6,FALSE)</f>
        <v>7490</v>
      </c>
      <c r="K441" s="12">
        <f t="shared" si="6"/>
        <v>262150</v>
      </c>
    </row>
    <row r="442" spans="1:11" x14ac:dyDescent="0.35">
      <c r="A442" s="13" t="s">
        <v>458</v>
      </c>
      <c r="B442" s="14">
        <v>43469</v>
      </c>
      <c r="C442" s="15" t="str">
        <f>VLOOKUP(訂單銷售明細!$D442,廠商資料!$A$2:$E$12,5,FALSE)</f>
        <v>郭立新</v>
      </c>
      <c r="D442" s="13" t="s">
        <v>26</v>
      </c>
      <c r="E442" s="13" t="str">
        <f>VLOOKUP(D442,廠商資料!$A$2:$E$12,2,FALSE)</f>
        <v>華佳貿易</v>
      </c>
      <c r="F442" s="13" t="s">
        <v>1607</v>
      </c>
      <c r="G442" s="16" t="str">
        <f>VLOOKUP($F442,產品資料!$A$2:$G$51,5,FALSE)</f>
        <v>40吋LED液晶顯示器</v>
      </c>
      <c r="H442" s="13" t="str">
        <f>VLOOKUP(訂單銷售明細!$F442,產品資料!$A$1:$G$51,2,FALSE)</f>
        <v>生活家電</v>
      </c>
      <c r="I442" s="13">
        <v>35</v>
      </c>
      <c r="J442" s="13">
        <f>VLOOKUP($F442,產品資料!$A$2:$G$51,6,FALSE)</f>
        <v>7490</v>
      </c>
      <c r="K442" s="17">
        <f t="shared" si="6"/>
        <v>262150</v>
      </c>
    </row>
    <row r="443" spans="1:11" x14ac:dyDescent="0.35">
      <c r="A443" s="8" t="s">
        <v>459</v>
      </c>
      <c r="B443" s="9">
        <v>43469</v>
      </c>
      <c r="C443" s="10" t="str">
        <f>VLOOKUP(訂單銷售明細!$D443,廠商資料!$A$2:$E$12,5,FALSE)</f>
        <v>涂佩芳</v>
      </c>
      <c r="D443" s="8" t="s">
        <v>10</v>
      </c>
      <c r="E443" s="8" t="str">
        <f>VLOOKUP(D443,廠商資料!$A$2:$E$12,2,FALSE)</f>
        <v>永進事業</v>
      </c>
      <c r="F443" s="8" t="s">
        <v>1604</v>
      </c>
      <c r="G443" s="11" t="str">
        <f>VLOOKUP($F443,產品資料!$A$2:$G$51,5,FALSE)</f>
        <v>渦輪氣旋健康氣炸鍋</v>
      </c>
      <c r="H443" s="8" t="str">
        <f>VLOOKUP(訂單銷售明細!$F443,產品資料!$A$1:$G$51,2,FALSE)</f>
        <v>廚房家電</v>
      </c>
      <c r="I443" s="8">
        <v>65</v>
      </c>
      <c r="J443" s="8">
        <f>VLOOKUP($F443,產品資料!$A$2:$G$51,6,FALSE)</f>
        <v>8990</v>
      </c>
      <c r="K443" s="12">
        <f t="shared" si="6"/>
        <v>584350</v>
      </c>
    </row>
    <row r="444" spans="1:11" x14ac:dyDescent="0.35">
      <c r="A444" s="13" t="s">
        <v>460</v>
      </c>
      <c r="B444" s="14">
        <v>43469</v>
      </c>
      <c r="C444" s="15" t="str">
        <f>VLOOKUP(訂單銷售明細!$D444,廠商資料!$A$2:$E$12,5,FALSE)</f>
        <v>涂佩芳</v>
      </c>
      <c r="D444" s="13" t="s">
        <v>12</v>
      </c>
      <c r="E444" s="13" t="str">
        <f>VLOOKUP(D444,廠商資料!$A$2:$E$12,2,FALSE)</f>
        <v>洪盛貿易</v>
      </c>
      <c r="F444" s="13" t="s">
        <v>1604</v>
      </c>
      <c r="G444" s="16" t="str">
        <f>VLOOKUP($F444,產品資料!$A$2:$G$51,5,FALSE)</f>
        <v>渦輪氣旋健康氣炸鍋</v>
      </c>
      <c r="H444" s="13" t="str">
        <f>VLOOKUP(訂單銷售明細!$F444,產品資料!$A$1:$G$51,2,FALSE)</f>
        <v>廚房家電</v>
      </c>
      <c r="I444" s="13">
        <v>65</v>
      </c>
      <c r="J444" s="13">
        <f>VLOOKUP($F444,產品資料!$A$2:$G$51,6,FALSE)</f>
        <v>8990</v>
      </c>
      <c r="K444" s="17">
        <f t="shared" si="6"/>
        <v>584350</v>
      </c>
    </row>
    <row r="445" spans="1:11" x14ac:dyDescent="0.35">
      <c r="A445" s="8" t="s">
        <v>461</v>
      </c>
      <c r="B445" s="9">
        <v>43469</v>
      </c>
      <c r="C445" s="10" t="str">
        <f>VLOOKUP(訂單銷售明細!$D445,廠商資料!$A$2:$E$12,5,FALSE)</f>
        <v>陳欣怡</v>
      </c>
      <c r="D445" s="8" t="s">
        <v>8</v>
      </c>
      <c r="E445" s="8" t="str">
        <f>VLOOKUP(D445,廠商資料!$A$2:$E$12,2,FALSE)</f>
        <v>高宏事業</v>
      </c>
      <c r="F445" s="8" t="s">
        <v>1640</v>
      </c>
      <c r="G445" s="11" t="str">
        <f>VLOOKUP($F445,產品資料!$A$2:$G$51,5,FALSE)</f>
        <v>迷你隨身空氣負離子清淨機-白</v>
      </c>
      <c r="H445" s="8" t="str">
        <f>VLOOKUP(訂單銷售明細!$F445,產品資料!$A$1:$G$51,2,FALSE)</f>
        <v>清靜除溼</v>
      </c>
      <c r="I445" s="8">
        <v>25</v>
      </c>
      <c r="J445" s="8">
        <f>VLOOKUP($F445,產品資料!$A$2:$G$51,6,FALSE)</f>
        <v>999</v>
      </c>
      <c r="K445" s="12">
        <f t="shared" si="6"/>
        <v>24975</v>
      </c>
    </row>
    <row r="446" spans="1:11" x14ac:dyDescent="0.35">
      <c r="A446" s="13" t="s">
        <v>462</v>
      </c>
      <c r="B446" s="14">
        <v>43469</v>
      </c>
      <c r="C446" s="15" t="str">
        <f>VLOOKUP(訂單銷售明細!$D446,廠商資料!$A$2:$E$12,5,FALSE)</f>
        <v>陳欣怡</v>
      </c>
      <c r="D446" s="13" t="s">
        <v>14</v>
      </c>
      <c r="E446" s="13" t="str">
        <f>VLOOKUP(D446,廠商資料!$A$2:$E$12,2,FALSE)</f>
        <v>捷福事業</v>
      </c>
      <c r="F446" s="13" t="s">
        <v>1641</v>
      </c>
      <c r="G446" s="16" t="str">
        <f>VLOOKUP($F446,產品資料!$A$2:$G$51,5,FALSE)</f>
        <v>暖手寶-白</v>
      </c>
      <c r="H446" s="13" t="str">
        <f>VLOOKUP(訂單銷售明細!$F446,產品資料!$A$1:$G$51,2,FALSE)</f>
        <v>空調家電</v>
      </c>
      <c r="I446" s="13">
        <v>25</v>
      </c>
      <c r="J446" s="13">
        <f>VLOOKUP($F446,產品資料!$A$2:$G$51,6,FALSE)</f>
        <v>690</v>
      </c>
      <c r="K446" s="17">
        <f t="shared" si="6"/>
        <v>17250</v>
      </c>
    </row>
    <row r="447" spans="1:11" x14ac:dyDescent="0.35">
      <c r="A447" s="8" t="s">
        <v>463</v>
      </c>
      <c r="B447" s="9">
        <v>43469</v>
      </c>
      <c r="C447" s="10" t="str">
        <f>VLOOKUP(訂單銷售明細!$D447,廠商資料!$A$2:$E$12,5,FALSE)</f>
        <v>陳欣怡</v>
      </c>
      <c r="D447" s="8" t="s">
        <v>18</v>
      </c>
      <c r="E447" s="8" t="str">
        <f>VLOOKUP(D447,廠商資料!$A$2:$E$12,2,FALSE)</f>
        <v>興泰貿易</v>
      </c>
      <c r="F447" s="8" t="s">
        <v>1642</v>
      </c>
      <c r="G447" s="11" t="str">
        <f>VLOOKUP($F447,產品資料!$A$2:$G$51,5,FALSE)</f>
        <v>紫漩USB捕蚊燈</v>
      </c>
      <c r="H447" s="8" t="str">
        <f>VLOOKUP(訂單銷售明細!$F447,產品資料!$A$1:$G$51,2,FALSE)</f>
        <v>生活家電</v>
      </c>
      <c r="I447" s="8">
        <v>25</v>
      </c>
      <c r="J447" s="8">
        <f>VLOOKUP($F447,產品資料!$A$2:$G$51,6,FALSE)</f>
        <v>680</v>
      </c>
      <c r="K447" s="12">
        <f t="shared" si="6"/>
        <v>17000</v>
      </c>
    </row>
    <row r="448" spans="1:11" x14ac:dyDescent="0.35">
      <c r="A448" s="13" t="s">
        <v>464</v>
      </c>
      <c r="B448" s="14">
        <v>43469</v>
      </c>
      <c r="C448" s="15" t="str">
        <f>VLOOKUP(訂單銷售明細!$D448,廠商資料!$A$2:$E$12,5,FALSE)</f>
        <v>王家銘</v>
      </c>
      <c r="D448" s="13" t="s">
        <v>21</v>
      </c>
      <c r="E448" s="13" t="str">
        <f>VLOOKUP(D448,廠商資料!$A$2:$E$12,2,FALSE)</f>
        <v>裕發事業</v>
      </c>
      <c r="F448" s="13" t="s">
        <v>1643</v>
      </c>
      <c r="G448" s="16" t="str">
        <f>VLOOKUP($F448,產品資料!$A$2:$G$51,5,FALSE)</f>
        <v>溫熱按摩敲敲枕</v>
      </c>
      <c r="H448" s="13" t="str">
        <f>VLOOKUP(訂單銷售明細!$F448,產品資料!$A$1:$G$51,2,FALSE)</f>
        <v>按摩家電</v>
      </c>
      <c r="I448" s="13">
        <v>25</v>
      </c>
      <c r="J448" s="13">
        <f>VLOOKUP($F448,產品資料!$A$2:$G$51,6,FALSE)</f>
        <v>2880</v>
      </c>
      <c r="K448" s="17">
        <f t="shared" si="6"/>
        <v>72000</v>
      </c>
    </row>
    <row r="449" spans="1:11" x14ac:dyDescent="0.35">
      <c r="A449" s="8" t="s">
        <v>465</v>
      </c>
      <c r="B449" s="9">
        <v>43469</v>
      </c>
      <c r="C449" s="10" t="str">
        <f>VLOOKUP(訂單銷售明細!$D449,廠商資料!$A$2:$E$12,5,FALSE)</f>
        <v>涂佩芳</v>
      </c>
      <c r="D449" s="8" t="s">
        <v>10</v>
      </c>
      <c r="E449" s="8" t="str">
        <f>VLOOKUP(D449,廠商資料!$A$2:$E$12,2,FALSE)</f>
        <v>永進事業</v>
      </c>
      <c r="F449" s="8" t="s">
        <v>1644</v>
      </c>
      <c r="G449" s="11" t="str">
        <f>VLOOKUP($F449,產品資料!$A$2:$G$51,5,FALSE)</f>
        <v>鉑光防眩檯燈-黑</v>
      </c>
      <c r="H449" s="8" t="str">
        <f>VLOOKUP(訂單銷售明細!$F449,產品資料!$A$1:$G$51,2,FALSE)</f>
        <v>生活家電</v>
      </c>
      <c r="I449" s="8">
        <v>25</v>
      </c>
      <c r="J449" s="8">
        <f>VLOOKUP($F449,產品資料!$A$2:$G$51,6,FALSE)</f>
        <v>988</v>
      </c>
      <c r="K449" s="12">
        <f t="shared" si="6"/>
        <v>24700</v>
      </c>
    </row>
    <row r="450" spans="1:11" x14ac:dyDescent="0.35">
      <c r="A450" s="13" t="s">
        <v>466</v>
      </c>
      <c r="B450" s="14">
        <v>43469</v>
      </c>
      <c r="C450" s="15" t="str">
        <f>VLOOKUP(訂單銷售明細!$D450,廠商資料!$A$2:$E$12,5,FALSE)</f>
        <v>涂佩芳</v>
      </c>
      <c r="D450" s="13" t="s">
        <v>12</v>
      </c>
      <c r="E450" s="13" t="str">
        <f>VLOOKUP(D450,廠商資料!$A$2:$E$12,2,FALSE)</f>
        <v>洪盛貿易</v>
      </c>
      <c r="F450" s="13" t="s">
        <v>1645</v>
      </c>
      <c r="G450" s="16" t="str">
        <f>VLOOKUP($F450,產品資料!$A$2:$G$51,5,FALSE)</f>
        <v>頸背多功能按摩椅墊</v>
      </c>
      <c r="H450" s="13" t="str">
        <f>VLOOKUP(訂單銷售明細!$F450,產品資料!$A$1:$G$51,2,FALSE)</f>
        <v>按摩家電</v>
      </c>
      <c r="I450" s="13">
        <v>25</v>
      </c>
      <c r="J450" s="13">
        <f>VLOOKUP($F450,產品資料!$A$2:$G$51,6,FALSE)</f>
        <v>3280</v>
      </c>
      <c r="K450" s="17">
        <f t="shared" si="6"/>
        <v>82000</v>
      </c>
    </row>
    <row r="451" spans="1:11" x14ac:dyDescent="0.35">
      <c r="A451" s="8" t="s">
        <v>467</v>
      </c>
      <c r="B451" s="9">
        <v>43469</v>
      </c>
      <c r="C451" s="10" t="str">
        <f>VLOOKUP(訂單銷售明細!$D451,廠商資料!$A$2:$E$12,5,FALSE)</f>
        <v>陳欣怡</v>
      </c>
      <c r="D451" s="8" t="s">
        <v>8</v>
      </c>
      <c r="E451" s="8" t="str">
        <f>VLOOKUP(D451,廠商資料!$A$2:$E$12,2,FALSE)</f>
        <v>高宏事業</v>
      </c>
      <c r="F451" s="8" t="s">
        <v>1646</v>
      </c>
      <c r="G451" s="11" t="str">
        <f>VLOOKUP($F451,產品資料!$A$2:$G$51,5,FALSE)</f>
        <v>暖烘免治馬桶座</v>
      </c>
      <c r="H451" s="8" t="str">
        <f>VLOOKUP(訂單銷售明細!$F451,產品資料!$A$1:$G$51,2,FALSE)</f>
        <v>生活家電</v>
      </c>
      <c r="I451" s="8">
        <v>25</v>
      </c>
      <c r="J451" s="8">
        <f>VLOOKUP($F451,產品資料!$A$2:$G$51,6,FALSE)</f>
        <v>16020</v>
      </c>
      <c r="K451" s="12">
        <f t="shared" ref="K451:K514" si="7">I451*J451</f>
        <v>400500</v>
      </c>
    </row>
    <row r="452" spans="1:11" x14ac:dyDescent="0.35">
      <c r="A452" s="13" t="s">
        <v>468</v>
      </c>
      <c r="B452" s="14">
        <v>43469</v>
      </c>
      <c r="C452" s="15" t="str">
        <f>VLOOKUP(訂單銷售明細!$D452,廠商資料!$A$2:$E$12,5,FALSE)</f>
        <v>賴惠雯</v>
      </c>
      <c r="D452" s="13" t="s">
        <v>41</v>
      </c>
      <c r="E452" s="13" t="str">
        <f>VLOOKUP(D452,廠商資料!$A$2:$E$12,2,FALSE)</f>
        <v>欣榮貿易</v>
      </c>
      <c r="F452" s="13" t="s">
        <v>1647</v>
      </c>
      <c r="G452" s="16" t="str">
        <f>VLOOKUP($F452,產品資料!$A$2:$G$51,5,FALSE)</f>
        <v>愛沙發-時尚灰</v>
      </c>
      <c r="H452" s="13" t="str">
        <f>VLOOKUP(訂單銷售明細!$F452,產品資料!$A$1:$G$51,2,FALSE)</f>
        <v>按摩家電</v>
      </c>
      <c r="I452" s="13">
        <v>35</v>
      </c>
      <c r="J452" s="13">
        <f>VLOOKUP($F452,產品資料!$A$2:$G$51,6,FALSE)</f>
        <v>32800</v>
      </c>
      <c r="K452" s="17">
        <f t="shared" si="7"/>
        <v>1148000</v>
      </c>
    </row>
    <row r="453" spans="1:11" x14ac:dyDescent="0.35">
      <c r="A453" s="8" t="s">
        <v>469</v>
      </c>
      <c r="B453" s="9">
        <v>43469</v>
      </c>
      <c r="C453" s="10" t="str">
        <f>VLOOKUP(訂單銷售明細!$D453,廠商資料!$A$2:$E$12,5,FALSE)</f>
        <v>蔡俊宏</v>
      </c>
      <c r="D453" s="8" t="s">
        <v>47</v>
      </c>
      <c r="E453" s="8" t="str">
        <f>VLOOKUP(D453,廠商資料!$A$2:$E$12,2,FALSE)</f>
        <v>信通事業</v>
      </c>
      <c r="F453" s="8" t="s">
        <v>1605</v>
      </c>
      <c r="G453" s="11" t="str">
        <f>VLOOKUP($F453,產品資料!$A$2:$G$51,5,FALSE)</f>
        <v>14吋立扇/電風扇-黑</v>
      </c>
      <c r="H453" s="8" t="str">
        <f>VLOOKUP(訂單銷售明細!$F453,產品資料!$A$1:$G$51,2,FALSE)</f>
        <v>空調家電</v>
      </c>
      <c r="I453" s="8">
        <v>35</v>
      </c>
      <c r="J453" s="8">
        <f>VLOOKUP($F453,產品資料!$A$2:$G$51,6,FALSE)</f>
        <v>980</v>
      </c>
      <c r="K453" s="12">
        <f t="shared" si="7"/>
        <v>34300</v>
      </c>
    </row>
    <row r="454" spans="1:11" x14ac:dyDescent="0.35">
      <c r="A454" s="13" t="s">
        <v>470</v>
      </c>
      <c r="B454" s="14">
        <v>43469</v>
      </c>
      <c r="C454" s="15" t="str">
        <f>VLOOKUP(訂單銷售明細!$D454,廠商資料!$A$2:$E$12,5,FALSE)</f>
        <v>賴惠雯</v>
      </c>
      <c r="D454" s="13" t="s">
        <v>49</v>
      </c>
      <c r="E454" s="13" t="str">
        <f>VLOOKUP(D454,廠商資料!$A$2:$E$12,2,FALSE)</f>
        <v>大亨事業</v>
      </c>
      <c r="F454" s="13" t="s">
        <v>1615</v>
      </c>
      <c r="G454" s="16" t="str">
        <f>VLOOKUP($F454,產品資料!$A$2:$G$51,5,FALSE)</f>
        <v>迷你淨顏潔膚儀-送刷頭</v>
      </c>
      <c r="H454" s="13" t="str">
        <f>VLOOKUP(訂單銷售明細!$F454,產品資料!$A$1:$G$51,2,FALSE)</f>
        <v>美容家電</v>
      </c>
      <c r="I454" s="13">
        <v>45</v>
      </c>
      <c r="J454" s="13">
        <f>VLOOKUP($F454,產品資料!$A$2:$G$51,6,FALSE)</f>
        <v>2600</v>
      </c>
      <c r="K454" s="17">
        <f t="shared" si="7"/>
        <v>117000</v>
      </c>
    </row>
    <row r="455" spans="1:11" x14ac:dyDescent="0.35">
      <c r="A455" s="8" t="s">
        <v>471</v>
      </c>
      <c r="B455" s="9">
        <v>43469</v>
      </c>
      <c r="C455" s="10" t="str">
        <f>VLOOKUP(訂單銷售明細!$D455,廠商資料!$A$2:$E$12,5,FALSE)</f>
        <v>蔡俊宏</v>
      </c>
      <c r="D455" s="8" t="s">
        <v>47</v>
      </c>
      <c r="E455" s="8" t="str">
        <f>VLOOKUP(D455,廠商資料!$A$2:$E$12,2,FALSE)</f>
        <v>信通事業</v>
      </c>
      <c r="F455" s="8" t="s">
        <v>1632</v>
      </c>
      <c r="G455" s="11" t="str">
        <f>VLOOKUP($F455,產品資料!$A$2:$G$51,5,FALSE)</f>
        <v>蒸氣掛燙烘衣架</v>
      </c>
      <c r="H455" s="8" t="str">
        <f>VLOOKUP(訂單銷售明細!$F455,產品資料!$A$1:$G$51,2,FALSE)</f>
        <v>清靜除溼</v>
      </c>
      <c r="I455" s="8">
        <v>25</v>
      </c>
      <c r="J455" s="8">
        <f>VLOOKUP($F455,產品資料!$A$2:$G$51,6,FALSE)</f>
        <v>4280</v>
      </c>
      <c r="K455" s="12">
        <f t="shared" si="7"/>
        <v>107000</v>
      </c>
    </row>
    <row r="456" spans="1:11" x14ac:dyDescent="0.35">
      <c r="A456" s="13" t="s">
        <v>472</v>
      </c>
      <c r="B456" s="14">
        <v>43469</v>
      </c>
      <c r="C456" s="15" t="str">
        <f>VLOOKUP(訂單銷售明細!$D456,廠商資料!$A$2:$E$12,5,FALSE)</f>
        <v>賴惠雯</v>
      </c>
      <c r="D456" s="13" t="s">
        <v>49</v>
      </c>
      <c r="E456" s="13" t="str">
        <f>VLOOKUP(D456,廠商資料!$A$2:$E$12,2,FALSE)</f>
        <v>大亨事業</v>
      </c>
      <c r="F456" s="13" t="s">
        <v>1615</v>
      </c>
      <c r="G456" s="16" t="str">
        <f>VLOOKUP($F456,產品資料!$A$2:$G$51,5,FALSE)</f>
        <v>迷你淨顏潔膚儀-送刷頭</v>
      </c>
      <c r="H456" s="13" t="str">
        <f>VLOOKUP(訂單銷售明細!$F456,產品資料!$A$1:$G$51,2,FALSE)</f>
        <v>美容家電</v>
      </c>
      <c r="I456" s="13">
        <v>25</v>
      </c>
      <c r="J456" s="13">
        <f>VLOOKUP($F456,產品資料!$A$2:$G$51,6,FALSE)</f>
        <v>2600</v>
      </c>
      <c r="K456" s="17">
        <f t="shared" si="7"/>
        <v>65000</v>
      </c>
    </row>
    <row r="457" spans="1:11" x14ac:dyDescent="0.35">
      <c r="A457" s="8" t="s">
        <v>473</v>
      </c>
      <c r="B457" s="9">
        <v>43469</v>
      </c>
      <c r="C457" s="10" t="str">
        <f>VLOOKUP(訂單銷售明細!$D457,廠商資料!$A$2:$E$12,5,FALSE)</f>
        <v>賴惠雯</v>
      </c>
      <c r="D457" s="8" t="s">
        <v>49</v>
      </c>
      <c r="E457" s="8" t="str">
        <f>VLOOKUP(D457,廠商資料!$A$2:$E$12,2,FALSE)</f>
        <v>大亨事業</v>
      </c>
      <c r="F457" s="8" t="s">
        <v>1615</v>
      </c>
      <c r="G457" s="11" t="str">
        <f>VLOOKUP($F457,產品資料!$A$2:$G$51,5,FALSE)</f>
        <v>迷你淨顏潔膚儀-送刷頭</v>
      </c>
      <c r="H457" s="8" t="str">
        <f>VLOOKUP(訂單銷售明細!$F457,產品資料!$A$1:$G$51,2,FALSE)</f>
        <v>美容家電</v>
      </c>
      <c r="I457" s="8">
        <v>35</v>
      </c>
      <c r="J457" s="8">
        <f>VLOOKUP($F457,產品資料!$A$2:$G$51,6,FALSE)</f>
        <v>2600</v>
      </c>
      <c r="K457" s="12">
        <f t="shared" si="7"/>
        <v>91000</v>
      </c>
    </row>
    <row r="458" spans="1:11" x14ac:dyDescent="0.35">
      <c r="A458" s="13" t="s">
        <v>474</v>
      </c>
      <c r="B458" s="14">
        <v>43469</v>
      </c>
      <c r="C458" s="15" t="str">
        <f>VLOOKUP(訂單銷售明細!$D458,廠商資料!$A$2:$E$12,5,FALSE)</f>
        <v>涂佩芳</v>
      </c>
      <c r="D458" s="13" t="s">
        <v>10</v>
      </c>
      <c r="E458" s="13" t="str">
        <f>VLOOKUP(D458,廠商資料!$A$2:$E$12,2,FALSE)</f>
        <v>永進事業</v>
      </c>
      <c r="F458" s="13" t="s">
        <v>1605</v>
      </c>
      <c r="G458" s="16" t="str">
        <f>VLOOKUP($F458,產品資料!$A$2:$G$51,5,FALSE)</f>
        <v>14吋立扇/電風扇-黑</v>
      </c>
      <c r="H458" s="13" t="str">
        <f>VLOOKUP(訂單銷售明細!$F458,產品資料!$A$1:$G$51,2,FALSE)</f>
        <v>空調家電</v>
      </c>
      <c r="I458" s="13">
        <v>35</v>
      </c>
      <c r="J458" s="13">
        <f>VLOOKUP($F458,產品資料!$A$2:$G$51,6,FALSE)</f>
        <v>980</v>
      </c>
      <c r="K458" s="17">
        <f t="shared" si="7"/>
        <v>34300</v>
      </c>
    </row>
    <row r="459" spans="1:11" x14ac:dyDescent="0.35">
      <c r="A459" s="8" t="s">
        <v>475</v>
      </c>
      <c r="B459" s="9">
        <v>43469</v>
      </c>
      <c r="C459" s="10" t="str">
        <f>VLOOKUP(訂單銷售明細!$D459,廠商資料!$A$2:$E$12,5,FALSE)</f>
        <v>陳欣怡</v>
      </c>
      <c r="D459" s="8" t="s">
        <v>8</v>
      </c>
      <c r="E459" s="8" t="str">
        <f>VLOOKUP(D459,廠商資料!$A$2:$E$12,2,FALSE)</f>
        <v>高宏事業</v>
      </c>
      <c r="F459" s="8" t="s">
        <v>1605</v>
      </c>
      <c r="G459" s="11" t="str">
        <f>VLOOKUP($F459,產品資料!$A$2:$G$51,5,FALSE)</f>
        <v>14吋立扇/電風扇-黑</v>
      </c>
      <c r="H459" s="8" t="str">
        <f>VLOOKUP(訂單銷售明細!$F459,產品資料!$A$1:$G$51,2,FALSE)</f>
        <v>空調家電</v>
      </c>
      <c r="I459" s="8">
        <v>65</v>
      </c>
      <c r="J459" s="8">
        <f>VLOOKUP($F459,產品資料!$A$2:$G$51,6,FALSE)</f>
        <v>980</v>
      </c>
      <c r="K459" s="12">
        <f t="shared" si="7"/>
        <v>63700</v>
      </c>
    </row>
    <row r="460" spans="1:11" x14ac:dyDescent="0.35">
      <c r="A460" s="13" t="s">
        <v>476</v>
      </c>
      <c r="B460" s="14">
        <v>43469</v>
      </c>
      <c r="C460" s="15" t="str">
        <f>VLOOKUP(訂單銷售明細!$D460,廠商資料!$A$2:$E$12,5,FALSE)</f>
        <v>陳欣怡</v>
      </c>
      <c r="D460" s="13" t="s">
        <v>14</v>
      </c>
      <c r="E460" s="13" t="str">
        <f>VLOOKUP(D460,廠商資料!$A$2:$E$12,2,FALSE)</f>
        <v>捷福事業</v>
      </c>
      <c r="F460" s="13" t="s">
        <v>1646</v>
      </c>
      <c r="G460" s="16" t="str">
        <f>VLOOKUP($F460,產品資料!$A$2:$G$51,5,FALSE)</f>
        <v>暖烘免治馬桶座</v>
      </c>
      <c r="H460" s="13" t="str">
        <f>VLOOKUP(訂單銷售明細!$F460,產品資料!$A$1:$G$51,2,FALSE)</f>
        <v>生活家電</v>
      </c>
      <c r="I460" s="13">
        <v>65</v>
      </c>
      <c r="J460" s="13">
        <f>VLOOKUP($F460,產品資料!$A$2:$G$51,6,FALSE)</f>
        <v>16020</v>
      </c>
      <c r="K460" s="17">
        <f t="shared" si="7"/>
        <v>1041300</v>
      </c>
    </row>
    <row r="461" spans="1:11" x14ac:dyDescent="0.35">
      <c r="A461" s="8" t="s">
        <v>477</v>
      </c>
      <c r="B461" s="9">
        <v>43469</v>
      </c>
      <c r="C461" s="10" t="str">
        <f>VLOOKUP(訂單銷售明細!$D461,廠商資料!$A$2:$E$12,5,FALSE)</f>
        <v>賴惠雯</v>
      </c>
      <c r="D461" s="8" t="s">
        <v>41</v>
      </c>
      <c r="E461" s="8" t="str">
        <f>VLOOKUP(D461,廠商資料!$A$2:$E$12,2,FALSE)</f>
        <v>欣榮貿易</v>
      </c>
      <c r="F461" s="8" t="s">
        <v>1611</v>
      </c>
      <c r="G461" s="11" t="str">
        <f>VLOOKUP($F461,產品資料!$A$2:$G$51,5,FALSE)</f>
        <v>美白電動牙刷-美白刷頭+多動向交叉刷頭</v>
      </c>
      <c r="H461" s="8" t="str">
        <f>VLOOKUP(訂單銷售明細!$F461,產品資料!$A$1:$G$51,2,FALSE)</f>
        <v>美容家電</v>
      </c>
      <c r="I461" s="8">
        <v>25</v>
      </c>
      <c r="J461" s="8">
        <f>VLOOKUP($F461,產品資料!$A$2:$G$51,6,FALSE)</f>
        <v>1200</v>
      </c>
      <c r="K461" s="12">
        <f t="shared" si="7"/>
        <v>30000</v>
      </c>
    </row>
    <row r="462" spans="1:11" x14ac:dyDescent="0.35">
      <c r="A462" s="13" t="s">
        <v>478</v>
      </c>
      <c r="B462" s="14">
        <v>43469</v>
      </c>
      <c r="C462" s="15" t="str">
        <f>VLOOKUP(訂單銷售明細!$D462,廠商資料!$A$2:$E$12,5,FALSE)</f>
        <v>蔡俊宏</v>
      </c>
      <c r="D462" s="13" t="s">
        <v>47</v>
      </c>
      <c r="E462" s="13" t="str">
        <f>VLOOKUP(D462,廠商資料!$A$2:$E$12,2,FALSE)</f>
        <v>信通事業</v>
      </c>
      <c r="F462" s="13" t="s">
        <v>1607</v>
      </c>
      <c r="G462" s="16" t="str">
        <f>VLOOKUP($F462,產品資料!$A$2:$G$51,5,FALSE)</f>
        <v>40吋LED液晶顯示器</v>
      </c>
      <c r="H462" s="13" t="str">
        <f>VLOOKUP(訂單銷售明細!$F462,產品資料!$A$1:$G$51,2,FALSE)</f>
        <v>生活家電</v>
      </c>
      <c r="I462" s="13">
        <v>25</v>
      </c>
      <c r="J462" s="13">
        <f>VLOOKUP($F462,產品資料!$A$2:$G$51,6,FALSE)</f>
        <v>7490</v>
      </c>
      <c r="K462" s="17">
        <f t="shared" si="7"/>
        <v>187250</v>
      </c>
    </row>
    <row r="463" spans="1:11" x14ac:dyDescent="0.35">
      <c r="A463" s="8" t="s">
        <v>479</v>
      </c>
      <c r="B463" s="9">
        <v>43469</v>
      </c>
      <c r="C463" s="10" t="str">
        <f>VLOOKUP(訂單銷售明細!$D463,廠商資料!$A$2:$E$12,5,FALSE)</f>
        <v>賴惠雯</v>
      </c>
      <c r="D463" s="8" t="s">
        <v>49</v>
      </c>
      <c r="E463" s="8" t="str">
        <f>VLOOKUP(D463,廠商資料!$A$2:$E$12,2,FALSE)</f>
        <v>大亨事業</v>
      </c>
      <c r="F463" s="8" t="s">
        <v>1635</v>
      </c>
      <c r="G463" s="11" t="str">
        <f>VLOOKUP($F463,產品資料!$A$2:$G$51,5,FALSE)</f>
        <v>數位式無線電話-時尚黑</v>
      </c>
      <c r="H463" s="8" t="str">
        <f>VLOOKUP(訂單銷售明細!$F463,產品資料!$A$1:$G$51,2,FALSE)</f>
        <v>生活家電</v>
      </c>
      <c r="I463" s="8">
        <v>25</v>
      </c>
      <c r="J463" s="8">
        <f>VLOOKUP($F463,產品資料!$A$2:$G$51,6,FALSE)</f>
        <v>990</v>
      </c>
      <c r="K463" s="12">
        <f t="shared" si="7"/>
        <v>24750</v>
      </c>
    </row>
    <row r="464" spans="1:11" x14ac:dyDescent="0.35">
      <c r="A464" s="13" t="s">
        <v>480</v>
      </c>
      <c r="B464" s="14">
        <v>43469</v>
      </c>
      <c r="C464" s="15" t="str">
        <f>VLOOKUP(訂單銷售明細!$D464,廠商資料!$A$2:$E$12,5,FALSE)</f>
        <v>涂佩芳</v>
      </c>
      <c r="D464" s="13" t="s">
        <v>10</v>
      </c>
      <c r="E464" s="13" t="str">
        <f>VLOOKUP(D464,廠商資料!$A$2:$E$12,2,FALSE)</f>
        <v>永進事業</v>
      </c>
      <c r="F464" s="13" t="s">
        <v>1608</v>
      </c>
      <c r="G464" s="16" t="str">
        <f>VLOOKUP($F464,產品資料!$A$2:$G$51,5,FALSE)</f>
        <v>奈米水離子吹風機-粉金</v>
      </c>
      <c r="H464" s="13" t="str">
        <f>VLOOKUP(訂單銷售明細!$F464,產品資料!$A$1:$G$51,2,FALSE)</f>
        <v>美容家電</v>
      </c>
      <c r="I464" s="13">
        <v>25</v>
      </c>
      <c r="J464" s="13">
        <f>VLOOKUP($F464,產品資料!$A$2:$G$51,6,FALSE)</f>
        <v>5990</v>
      </c>
      <c r="K464" s="17">
        <f t="shared" si="7"/>
        <v>149750</v>
      </c>
    </row>
    <row r="465" spans="1:11" x14ac:dyDescent="0.35">
      <c r="A465" s="8" t="s">
        <v>481</v>
      </c>
      <c r="B465" s="18">
        <v>43469</v>
      </c>
      <c r="C465" s="10" t="str">
        <f>VLOOKUP(訂單銷售明細!$D465,廠商資料!$A$2:$E$12,5,FALSE)</f>
        <v>陳欣怡</v>
      </c>
      <c r="D465" s="8" t="s">
        <v>8</v>
      </c>
      <c r="E465" s="8" t="str">
        <f>VLOOKUP(D465,廠商資料!$A$2:$E$12,2,FALSE)</f>
        <v>高宏事業</v>
      </c>
      <c r="F465" s="8" t="s">
        <v>1611</v>
      </c>
      <c r="G465" s="11" t="str">
        <f>VLOOKUP($F465,產品資料!$A$2:$G$51,5,FALSE)</f>
        <v>美白電動牙刷-美白刷頭+多動向交叉刷頭</v>
      </c>
      <c r="H465" s="8" t="str">
        <f>VLOOKUP(訂單銷售明細!$F465,產品資料!$A$1:$G$51,2,FALSE)</f>
        <v>美容家電</v>
      </c>
      <c r="I465" s="8">
        <v>25</v>
      </c>
      <c r="J465" s="8">
        <f>VLOOKUP($F465,產品資料!$A$2:$G$51,6,FALSE)</f>
        <v>1200</v>
      </c>
      <c r="K465" s="12">
        <f t="shared" si="7"/>
        <v>30000</v>
      </c>
    </row>
    <row r="466" spans="1:11" x14ac:dyDescent="0.35">
      <c r="A466" s="13" t="s">
        <v>482</v>
      </c>
      <c r="B466" s="19">
        <v>43469</v>
      </c>
      <c r="C466" s="15" t="str">
        <f>VLOOKUP(訂單銷售明細!$D466,廠商資料!$A$2:$E$12,5,FALSE)</f>
        <v>陳欣怡</v>
      </c>
      <c r="D466" s="13" t="s">
        <v>14</v>
      </c>
      <c r="E466" s="13" t="str">
        <f>VLOOKUP(D466,廠商資料!$A$2:$E$12,2,FALSE)</f>
        <v>捷福事業</v>
      </c>
      <c r="F466" s="13" t="s">
        <v>1613</v>
      </c>
      <c r="G466" s="16" t="str">
        <f>VLOOKUP($F466,產品資料!$A$2:$G$51,5,FALSE)</f>
        <v>水洗三刀頭電動刮鬍刀-黑</v>
      </c>
      <c r="H466" s="13" t="str">
        <f>VLOOKUP(訂單銷售明細!$F466,產品資料!$A$1:$G$51,2,FALSE)</f>
        <v>美容家電</v>
      </c>
      <c r="I466" s="13">
        <v>25</v>
      </c>
      <c r="J466" s="13">
        <f>VLOOKUP($F466,產品資料!$A$2:$G$51,6,FALSE)</f>
        <v>980</v>
      </c>
      <c r="K466" s="17">
        <f t="shared" si="7"/>
        <v>24500</v>
      </c>
    </row>
    <row r="467" spans="1:11" x14ac:dyDescent="0.35">
      <c r="A467" s="8" t="s">
        <v>483</v>
      </c>
      <c r="B467" s="9">
        <v>43469</v>
      </c>
      <c r="C467" s="10" t="str">
        <f>VLOOKUP(訂單銷售明細!$D467,廠商資料!$A$2:$E$12,5,FALSE)</f>
        <v>涂佩芳</v>
      </c>
      <c r="D467" s="8" t="s">
        <v>12</v>
      </c>
      <c r="E467" s="8" t="str">
        <f>VLOOKUP(D467,廠商資料!$A$2:$E$12,2,FALSE)</f>
        <v>洪盛貿易</v>
      </c>
      <c r="F467" s="8" t="s">
        <v>1608</v>
      </c>
      <c r="G467" s="11" t="str">
        <f>VLOOKUP($F467,產品資料!$A$2:$G$51,5,FALSE)</f>
        <v>奈米水離子吹風機-粉金</v>
      </c>
      <c r="H467" s="8" t="str">
        <f>VLOOKUP(訂單銷售明細!$F467,產品資料!$A$1:$G$51,2,FALSE)</f>
        <v>美容家電</v>
      </c>
      <c r="I467" s="8">
        <v>35</v>
      </c>
      <c r="J467" s="8">
        <f>VLOOKUP($F467,產品資料!$A$2:$G$51,6,FALSE)</f>
        <v>5990</v>
      </c>
      <c r="K467" s="12">
        <f t="shared" si="7"/>
        <v>209650</v>
      </c>
    </row>
    <row r="468" spans="1:11" x14ac:dyDescent="0.35">
      <c r="A468" s="13" t="s">
        <v>484</v>
      </c>
      <c r="B468" s="14">
        <v>43470</v>
      </c>
      <c r="C468" s="15" t="str">
        <f>VLOOKUP(訂單銷售明細!$D468,廠商資料!$A$2:$E$12,5,FALSE)</f>
        <v>涂佩芳</v>
      </c>
      <c r="D468" s="13" t="s">
        <v>10</v>
      </c>
      <c r="E468" s="13" t="str">
        <f>VLOOKUP(D468,廠商資料!$A$2:$E$12,2,FALSE)</f>
        <v>永進事業</v>
      </c>
      <c r="F468" s="13" t="s">
        <v>1604</v>
      </c>
      <c r="G468" s="16" t="str">
        <f>VLOOKUP($F468,產品資料!$A$2:$G$51,5,FALSE)</f>
        <v>渦輪氣旋健康氣炸鍋</v>
      </c>
      <c r="H468" s="13" t="str">
        <f>VLOOKUP(訂單銷售明細!$F468,產品資料!$A$1:$G$51,2,FALSE)</f>
        <v>廚房家電</v>
      </c>
      <c r="I468" s="13">
        <v>25</v>
      </c>
      <c r="J468" s="13">
        <f>VLOOKUP($F468,產品資料!$A$2:$G$51,6,FALSE)</f>
        <v>8990</v>
      </c>
      <c r="K468" s="17">
        <f t="shared" si="7"/>
        <v>224750</v>
      </c>
    </row>
    <row r="469" spans="1:11" x14ac:dyDescent="0.35">
      <c r="A469" s="8" t="s">
        <v>485</v>
      </c>
      <c r="B469" s="9">
        <v>43470</v>
      </c>
      <c r="C469" s="10" t="str">
        <f>VLOOKUP(訂單銷售明細!$D469,廠商資料!$A$2:$E$12,5,FALSE)</f>
        <v>陳欣怡</v>
      </c>
      <c r="D469" s="8" t="s">
        <v>18</v>
      </c>
      <c r="E469" s="8" t="str">
        <f>VLOOKUP(D469,廠商資料!$A$2:$E$12,2,FALSE)</f>
        <v>興泰貿易</v>
      </c>
      <c r="F469" s="8" t="s">
        <v>1607</v>
      </c>
      <c r="G469" s="11" t="str">
        <f>VLOOKUP($F469,產品資料!$A$2:$G$51,5,FALSE)</f>
        <v>40吋LED液晶顯示器</v>
      </c>
      <c r="H469" s="8" t="str">
        <f>VLOOKUP(訂單銷售明細!$F469,產品資料!$A$1:$G$51,2,FALSE)</f>
        <v>生活家電</v>
      </c>
      <c r="I469" s="8">
        <v>65</v>
      </c>
      <c r="J469" s="8">
        <f>VLOOKUP($F469,產品資料!$A$2:$G$51,6,FALSE)</f>
        <v>7490</v>
      </c>
      <c r="K469" s="12">
        <f t="shared" si="7"/>
        <v>486850</v>
      </c>
    </row>
    <row r="470" spans="1:11" x14ac:dyDescent="0.35">
      <c r="A470" s="13" t="s">
        <v>486</v>
      </c>
      <c r="B470" s="14">
        <v>43470</v>
      </c>
      <c r="C470" s="15" t="str">
        <f>VLOOKUP(訂單銷售明細!$D470,廠商資料!$A$2:$E$12,5,FALSE)</f>
        <v>涂佩芳</v>
      </c>
      <c r="D470" s="13" t="s">
        <v>12</v>
      </c>
      <c r="E470" s="13" t="str">
        <f>VLOOKUP(D470,廠商資料!$A$2:$E$12,2,FALSE)</f>
        <v>洪盛貿易</v>
      </c>
      <c r="F470" s="13" t="s">
        <v>1615</v>
      </c>
      <c r="G470" s="16" t="str">
        <f>VLOOKUP($F470,產品資料!$A$2:$G$51,5,FALSE)</f>
        <v>迷你淨顏潔膚儀-送刷頭</v>
      </c>
      <c r="H470" s="13" t="str">
        <f>VLOOKUP(訂單銷售明細!$F470,產品資料!$A$1:$G$51,2,FALSE)</f>
        <v>美容家電</v>
      </c>
      <c r="I470" s="13">
        <v>25</v>
      </c>
      <c r="J470" s="13">
        <f>VLOOKUP($F470,產品資料!$A$2:$G$51,6,FALSE)</f>
        <v>2600</v>
      </c>
      <c r="K470" s="17">
        <f t="shared" si="7"/>
        <v>65000</v>
      </c>
    </row>
    <row r="471" spans="1:11" x14ac:dyDescent="0.35">
      <c r="A471" s="8" t="s">
        <v>487</v>
      </c>
      <c r="B471" s="9">
        <v>43470</v>
      </c>
      <c r="C471" s="10" t="str">
        <f>VLOOKUP(訂單銷售明細!$D471,廠商資料!$A$2:$E$12,5,FALSE)</f>
        <v>王家銘</v>
      </c>
      <c r="D471" s="8" t="s">
        <v>21</v>
      </c>
      <c r="E471" s="8" t="str">
        <f>VLOOKUP(D471,廠商資料!$A$2:$E$12,2,FALSE)</f>
        <v>裕發事業</v>
      </c>
      <c r="F471" s="8" t="s">
        <v>1632</v>
      </c>
      <c r="G471" s="11" t="str">
        <f>VLOOKUP($F471,產品資料!$A$2:$G$51,5,FALSE)</f>
        <v>蒸氣掛燙烘衣架</v>
      </c>
      <c r="H471" s="8" t="str">
        <f>VLOOKUP(訂單銷售明細!$F471,產品資料!$A$1:$G$51,2,FALSE)</f>
        <v>清靜除溼</v>
      </c>
      <c r="I471" s="8">
        <v>65</v>
      </c>
      <c r="J471" s="8">
        <f>VLOOKUP($F471,產品資料!$A$2:$G$51,6,FALSE)</f>
        <v>4280</v>
      </c>
      <c r="K471" s="12">
        <f t="shared" si="7"/>
        <v>278200</v>
      </c>
    </row>
    <row r="472" spans="1:11" x14ac:dyDescent="0.35">
      <c r="A472" s="13" t="s">
        <v>488</v>
      </c>
      <c r="B472" s="14">
        <v>43470</v>
      </c>
      <c r="C472" s="15" t="str">
        <f>VLOOKUP(訂單銷售明細!$D472,廠商資料!$A$2:$E$12,5,FALSE)</f>
        <v>陳欣怡</v>
      </c>
      <c r="D472" s="13" t="s">
        <v>8</v>
      </c>
      <c r="E472" s="13" t="str">
        <f>VLOOKUP(D472,廠商資料!$A$2:$E$12,2,FALSE)</f>
        <v>高宏事業</v>
      </c>
      <c r="F472" s="13" t="s">
        <v>1604</v>
      </c>
      <c r="G472" s="16" t="str">
        <f>VLOOKUP($F472,產品資料!$A$2:$G$51,5,FALSE)</f>
        <v>渦輪氣旋健康氣炸鍋</v>
      </c>
      <c r="H472" s="13" t="str">
        <f>VLOOKUP(訂單銷售明細!$F472,產品資料!$A$1:$G$51,2,FALSE)</f>
        <v>廚房家電</v>
      </c>
      <c r="I472" s="13">
        <v>25</v>
      </c>
      <c r="J472" s="13">
        <f>VLOOKUP($F472,產品資料!$A$2:$G$51,6,FALSE)</f>
        <v>8990</v>
      </c>
      <c r="K472" s="17">
        <f t="shared" si="7"/>
        <v>224750</v>
      </c>
    </row>
    <row r="473" spans="1:11" x14ac:dyDescent="0.35">
      <c r="A473" s="8" t="s">
        <v>489</v>
      </c>
      <c r="B473" s="9">
        <v>43470</v>
      </c>
      <c r="C473" s="10" t="str">
        <f>VLOOKUP(訂單銷售明細!$D473,廠商資料!$A$2:$E$12,5,FALSE)</f>
        <v>王家銘</v>
      </c>
      <c r="D473" s="8" t="s">
        <v>24</v>
      </c>
      <c r="E473" s="8" t="str">
        <f>VLOOKUP(D473,廠商資料!$A$2:$E$12,2,FALSE)</f>
        <v>萬成事業</v>
      </c>
      <c r="F473" s="8" t="s">
        <v>1607</v>
      </c>
      <c r="G473" s="11" t="str">
        <f>VLOOKUP($F473,產品資料!$A$2:$G$51,5,FALSE)</f>
        <v>40吋LED液晶顯示器</v>
      </c>
      <c r="H473" s="8" t="str">
        <f>VLOOKUP(訂單銷售明細!$F473,產品資料!$A$1:$G$51,2,FALSE)</f>
        <v>生活家電</v>
      </c>
      <c r="I473" s="8">
        <v>65</v>
      </c>
      <c r="J473" s="8">
        <f>VLOOKUP($F473,產品資料!$A$2:$G$51,6,FALSE)</f>
        <v>7490</v>
      </c>
      <c r="K473" s="12">
        <f t="shared" si="7"/>
        <v>486850</v>
      </c>
    </row>
    <row r="474" spans="1:11" x14ac:dyDescent="0.35">
      <c r="A474" s="13" t="s">
        <v>490</v>
      </c>
      <c r="B474" s="14">
        <v>43470</v>
      </c>
      <c r="C474" s="15" t="str">
        <f>VLOOKUP(訂單銷售明細!$D474,廠商資料!$A$2:$E$12,5,FALSE)</f>
        <v>陳欣怡</v>
      </c>
      <c r="D474" s="13" t="s">
        <v>14</v>
      </c>
      <c r="E474" s="13" t="str">
        <f>VLOOKUP(D474,廠商資料!$A$2:$E$12,2,FALSE)</f>
        <v>捷福事業</v>
      </c>
      <c r="F474" s="13" t="s">
        <v>1632</v>
      </c>
      <c r="G474" s="16" t="str">
        <f>VLOOKUP($F474,產品資料!$A$2:$G$51,5,FALSE)</f>
        <v>蒸氣掛燙烘衣架</v>
      </c>
      <c r="H474" s="13" t="str">
        <f>VLOOKUP(訂單銷售明細!$F474,產品資料!$A$1:$G$51,2,FALSE)</f>
        <v>清靜除溼</v>
      </c>
      <c r="I474" s="13">
        <v>25</v>
      </c>
      <c r="J474" s="13">
        <f>VLOOKUP($F474,產品資料!$A$2:$G$51,6,FALSE)</f>
        <v>4280</v>
      </c>
      <c r="K474" s="17">
        <f t="shared" si="7"/>
        <v>107000</v>
      </c>
    </row>
    <row r="475" spans="1:11" x14ac:dyDescent="0.35">
      <c r="A475" s="8" t="s">
        <v>491</v>
      </c>
      <c r="B475" s="9">
        <v>43470</v>
      </c>
      <c r="C475" s="10" t="str">
        <f>VLOOKUP(訂單銷售明細!$D475,廠商資料!$A$2:$E$12,5,FALSE)</f>
        <v>郭立新</v>
      </c>
      <c r="D475" s="8" t="s">
        <v>26</v>
      </c>
      <c r="E475" s="8" t="str">
        <f>VLOOKUP(D475,廠商資料!$A$2:$E$12,2,FALSE)</f>
        <v>華佳貿易</v>
      </c>
      <c r="F475" s="8" t="s">
        <v>1632</v>
      </c>
      <c r="G475" s="11" t="str">
        <f>VLOOKUP($F475,產品資料!$A$2:$G$51,5,FALSE)</f>
        <v>蒸氣掛燙烘衣架</v>
      </c>
      <c r="H475" s="8" t="str">
        <f>VLOOKUP(訂單銷售明細!$F475,產品資料!$A$1:$G$51,2,FALSE)</f>
        <v>清靜除溼</v>
      </c>
      <c r="I475" s="8">
        <v>65</v>
      </c>
      <c r="J475" s="8">
        <f>VLOOKUP($F475,產品資料!$A$2:$G$51,6,FALSE)</f>
        <v>4280</v>
      </c>
      <c r="K475" s="12">
        <f t="shared" si="7"/>
        <v>278200</v>
      </c>
    </row>
    <row r="476" spans="1:11" x14ac:dyDescent="0.35">
      <c r="A476" s="13" t="s">
        <v>492</v>
      </c>
      <c r="B476" s="14">
        <v>43470</v>
      </c>
      <c r="C476" s="15" t="str">
        <f>VLOOKUP(訂單銷售明細!$D476,廠商資料!$A$2:$E$12,5,FALSE)</f>
        <v>蔡俊宏</v>
      </c>
      <c r="D476" s="13" t="s">
        <v>47</v>
      </c>
      <c r="E476" s="13" t="str">
        <f>VLOOKUP(D476,廠商資料!$A$2:$E$12,2,FALSE)</f>
        <v>信通事業</v>
      </c>
      <c r="F476" s="13" t="s">
        <v>1632</v>
      </c>
      <c r="G476" s="16" t="str">
        <f>VLOOKUP($F476,產品資料!$A$2:$G$51,5,FALSE)</f>
        <v>蒸氣掛燙烘衣架</v>
      </c>
      <c r="H476" s="13" t="str">
        <f>VLOOKUP(訂單銷售明細!$F476,產品資料!$A$1:$G$51,2,FALSE)</f>
        <v>清靜除溼</v>
      </c>
      <c r="I476" s="13">
        <v>25</v>
      </c>
      <c r="J476" s="13">
        <f>VLOOKUP($F476,產品資料!$A$2:$G$51,6,FALSE)</f>
        <v>4280</v>
      </c>
      <c r="K476" s="17">
        <f t="shared" si="7"/>
        <v>107000</v>
      </c>
    </row>
    <row r="477" spans="1:11" x14ac:dyDescent="0.35">
      <c r="A477" s="8" t="s">
        <v>493</v>
      </c>
      <c r="B477" s="9">
        <v>43470</v>
      </c>
      <c r="C477" s="10" t="str">
        <f>VLOOKUP(訂單銷售明細!$D477,廠商資料!$A$2:$E$12,5,FALSE)</f>
        <v>陳欣怡</v>
      </c>
      <c r="D477" s="8" t="s">
        <v>8</v>
      </c>
      <c r="E477" s="8" t="str">
        <f>VLOOKUP(D477,廠商資料!$A$2:$E$12,2,FALSE)</f>
        <v>高宏事業</v>
      </c>
      <c r="F477" s="8" t="s">
        <v>1632</v>
      </c>
      <c r="G477" s="11" t="str">
        <f>VLOOKUP($F477,產品資料!$A$2:$G$51,5,FALSE)</f>
        <v>蒸氣掛燙烘衣架</v>
      </c>
      <c r="H477" s="8" t="str">
        <f>VLOOKUP(訂單銷售明細!$F477,產品資料!$A$1:$G$51,2,FALSE)</f>
        <v>清靜除溼</v>
      </c>
      <c r="I477" s="8">
        <v>65</v>
      </c>
      <c r="J477" s="8">
        <f>VLOOKUP($F477,產品資料!$A$2:$G$51,6,FALSE)</f>
        <v>4280</v>
      </c>
      <c r="K477" s="12">
        <f t="shared" si="7"/>
        <v>278200</v>
      </c>
    </row>
    <row r="478" spans="1:11" x14ac:dyDescent="0.35">
      <c r="A478" s="13" t="s">
        <v>494</v>
      </c>
      <c r="B478" s="14">
        <v>43471</v>
      </c>
      <c r="C478" s="15" t="str">
        <f>VLOOKUP(訂單銷售明細!$D478,廠商資料!$A$2:$E$12,5,FALSE)</f>
        <v>賴惠雯</v>
      </c>
      <c r="D478" s="13" t="s">
        <v>49</v>
      </c>
      <c r="E478" s="13" t="str">
        <f>VLOOKUP(D478,廠商資料!$A$2:$E$12,2,FALSE)</f>
        <v>大亨事業</v>
      </c>
      <c r="F478" s="13" t="s">
        <v>1635</v>
      </c>
      <c r="G478" s="16" t="str">
        <f>VLOOKUP($F478,產品資料!$A$2:$G$51,5,FALSE)</f>
        <v>數位式無線電話-時尚黑</v>
      </c>
      <c r="H478" s="13" t="str">
        <f>VLOOKUP(訂單銷售明細!$F478,產品資料!$A$1:$G$51,2,FALSE)</f>
        <v>生活家電</v>
      </c>
      <c r="I478" s="13">
        <v>25</v>
      </c>
      <c r="J478" s="13">
        <f>VLOOKUP($F478,產品資料!$A$2:$G$51,6,FALSE)</f>
        <v>990</v>
      </c>
      <c r="K478" s="17">
        <f t="shared" si="7"/>
        <v>24750</v>
      </c>
    </row>
    <row r="479" spans="1:11" x14ac:dyDescent="0.35">
      <c r="A479" s="8" t="s">
        <v>495</v>
      </c>
      <c r="B479" s="9">
        <v>43471</v>
      </c>
      <c r="C479" s="10" t="str">
        <f>VLOOKUP(訂單銷售明細!$D479,廠商資料!$A$2:$E$12,5,FALSE)</f>
        <v>陳欣怡</v>
      </c>
      <c r="D479" s="8" t="s">
        <v>14</v>
      </c>
      <c r="E479" s="8" t="str">
        <f>VLOOKUP(D479,廠商資料!$A$2:$E$12,2,FALSE)</f>
        <v>捷福事業</v>
      </c>
      <c r="F479" s="8" t="s">
        <v>1607</v>
      </c>
      <c r="G479" s="11" t="str">
        <f>VLOOKUP($F479,產品資料!$A$2:$G$51,5,FALSE)</f>
        <v>40吋LED液晶顯示器</v>
      </c>
      <c r="H479" s="8" t="str">
        <f>VLOOKUP(訂單銷售明細!$F479,產品資料!$A$1:$G$51,2,FALSE)</f>
        <v>生活家電</v>
      </c>
      <c r="I479" s="8">
        <v>65</v>
      </c>
      <c r="J479" s="8">
        <f>VLOOKUP($F479,產品資料!$A$2:$G$51,6,FALSE)</f>
        <v>7490</v>
      </c>
      <c r="K479" s="12">
        <f t="shared" si="7"/>
        <v>486850</v>
      </c>
    </row>
    <row r="480" spans="1:11" x14ac:dyDescent="0.35">
      <c r="A480" s="13" t="s">
        <v>496</v>
      </c>
      <c r="B480" s="14">
        <v>43471</v>
      </c>
      <c r="C480" s="15" t="str">
        <f>VLOOKUP(訂單銷售明細!$D480,廠商資料!$A$2:$E$12,5,FALSE)</f>
        <v>涂佩芳</v>
      </c>
      <c r="D480" s="13" t="s">
        <v>10</v>
      </c>
      <c r="E480" s="13" t="str">
        <f>VLOOKUP(D480,廠商資料!$A$2:$E$12,2,FALSE)</f>
        <v>永進事業</v>
      </c>
      <c r="F480" s="13" t="s">
        <v>1632</v>
      </c>
      <c r="G480" s="16" t="str">
        <f>VLOOKUP($F480,產品資料!$A$2:$G$51,5,FALSE)</f>
        <v>蒸氣掛燙烘衣架</v>
      </c>
      <c r="H480" s="13" t="str">
        <f>VLOOKUP(訂單銷售明細!$F480,產品資料!$A$1:$G$51,2,FALSE)</f>
        <v>清靜除溼</v>
      </c>
      <c r="I480" s="13">
        <v>25</v>
      </c>
      <c r="J480" s="13">
        <f>VLOOKUP($F480,產品資料!$A$2:$G$51,6,FALSE)</f>
        <v>4280</v>
      </c>
      <c r="K480" s="17">
        <f t="shared" si="7"/>
        <v>107000</v>
      </c>
    </row>
    <row r="481" spans="1:11" x14ac:dyDescent="0.35">
      <c r="A481" s="8" t="s">
        <v>497</v>
      </c>
      <c r="B481" s="9">
        <v>43471</v>
      </c>
      <c r="C481" s="10" t="str">
        <f>VLOOKUP(訂單銷售明細!$D481,廠商資料!$A$2:$E$12,5,FALSE)</f>
        <v>陳欣怡</v>
      </c>
      <c r="D481" s="8" t="s">
        <v>18</v>
      </c>
      <c r="E481" s="8" t="str">
        <f>VLOOKUP(D481,廠商資料!$A$2:$E$12,2,FALSE)</f>
        <v>興泰貿易</v>
      </c>
      <c r="F481" s="8" t="s">
        <v>1632</v>
      </c>
      <c r="G481" s="11" t="str">
        <f>VLOOKUP($F481,產品資料!$A$2:$G$51,5,FALSE)</f>
        <v>蒸氣掛燙烘衣架</v>
      </c>
      <c r="H481" s="8" t="str">
        <f>VLOOKUP(訂單銷售明細!$F481,產品資料!$A$1:$G$51,2,FALSE)</f>
        <v>清靜除溼</v>
      </c>
      <c r="I481" s="8">
        <v>65</v>
      </c>
      <c r="J481" s="8">
        <f>VLOOKUP($F481,產品資料!$A$2:$G$51,6,FALSE)</f>
        <v>4280</v>
      </c>
      <c r="K481" s="12">
        <f t="shared" si="7"/>
        <v>278200</v>
      </c>
    </row>
    <row r="482" spans="1:11" x14ac:dyDescent="0.35">
      <c r="A482" s="13" t="s">
        <v>498</v>
      </c>
      <c r="B482" s="14">
        <v>43471</v>
      </c>
      <c r="C482" s="15" t="str">
        <f>VLOOKUP(訂單銷售明細!$D482,廠商資料!$A$2:$E$12,5,FALSE)</f>
        <v>涂佩芳</v>
      </c>
      <c r="D482" s="13" t="s">
        <v>12</v>
      </c>
      <c r="E482" s="13" t="str">
        <f>VLOOKUP(D482,廠商資料!$A$2:$E$12,2,FALSE)</f>
        <v>洪盛貿易</v>
      </c>
      <c r="F482" s="13" t="s">
        <v>1635</v>
      </c>
      <c r="G482" s="16" t="str">
        <f>VLOOKUP($F482,產品資料!$A$2:$G$51,5,FALSE)</f>
        <v>數位式無線電話-時尚黑</v>
      </c>
      <c r="H482" s="13" t="str">
        <f>VLOOKUP(訂單銷售明細!$F482,產品資料!$A$1:$G$51,2,FALSE)</f>
        <v>生活家電</v>
      </c>
      <c r="I482" s="13">
        <v>25</v>
      </c>
      <c r="J482" s="13">
        <f>VLOOKUP($F482,產品資料!$A$2:$G$51,6,FALSE)</f>
        <v>990</v>
      </c>
      <c r="K482" s="17">
        <f t="shared" si="7"/>
        <v>24750</v>
      </c>
    </row>
    <row r="483" spans="1:11" x14ac:dyDescent="0.35">
      <c r="A483" s="8" t="s">
        <v>499</v>
      </c>
      <c r="B483" s="9">
        <v>43471</v>
      </c>
      <c r="C483" s="10" t="str">
        <f>VLOOKUP(訂單銷售明細!$D483,廠商資料!$A$2:$E$12,5,FALSE)</f>
        <v>王家銘</v>
      </c>
      <c r="D483" s="8" t="s">
        <v>21</v>
      </c>
      <c r="E483" s="8" t="str">
        <f>VLOOKUP(D483,廠商資料!$A$2:$E$12,2,FALSE)</f>
        <v>裕發事業</v>
      </c>
      <c r="F483" s="8" t="s">
        <v>1607</v>
      </c>
      <c r="G483" s="11" t="str">
        <f>VLOOKUP($F483,產品資料!$A$2:$G$51,5,FALSE)</f>
        <v>40吋LED液晶顯示器</v>
      </c>
      <c r="H483" s="8" t="str">
        <f>VLOOKUP(訂單銷售明細!$F483,產品資料!$A$1:$G$51,2,FALSE)</f>
        <v>生活家電</v>
      </c>
      <c r="I483" s="8">
        <v>65</v>
      </c>
      <c r="J483" s="8">
        <f>VLOOKUP($F483,產品資料!$A$2:$G$51,6,FALSE)</f>
        <v>7490</v>
      </c>
      <c r="K483" s="12">
        <f t="shared" si="7"/>
        <v>486850</v>
      </c>
    </row>
    <row r="484" spans="1:11" x14ac:dyDescent="0.35">
      <c r="A484" s="13" t="s">
        <v>500</v>
      </c>
      <c r="B484" s="14">
        <v>43471</v>
      </c>
      <c r="C484" s="15" t="str">
        <f>VLOOKUP(訂單銷售明細!$D484,廠商資料!$A$2:$E$12,5,FALSE)</f>
        <v>陳欣怡</v>
      </c>
      <c r="D484" s="13" t="s">
        <v>8</v>
      </c>
      <c r="E484" s="13" t="str">
        <f>VLOOKUP(D484,廠商資料!$A$2:$E$12,2,FALSE)</f>
        <v>高宏事業</v>
      </c>
      <c r="F484" s="13" t="s">
        <v>1632</v>
      </c>
      <c r="G484" s="16" t="str">
        <f>VLOOKUP($F484,產品資料!$A$2:$G$51,5,FALSE)</f>
        <v>蒸氣掛燙烘衣架</v>
      </c>
      <c r="H484" s="13" t="str">
        <f>VLOOKUP(訂單銷售明細!$F484,產品資料!$A$1:$G$51,2,FALSE)</f>
        <v>清靜除溼</v>
      </c>
      <c r="I484" s="13">
        <v>25</v>
      </c>
      <c r="J484" s="13">
        <f>VLOOKUP($F484,產品資料!$A$2:$G$51,6,FALSE)</f>
        <v>4280</v>
      </c>
      <c r="K484" s="17">
        <f t="shared" si="7"/>
        <v>107000</v>
      </c>
    </row>
    <row r="485" spans="1:11" x14ac:dyDescent="0.35">
      <c r="A485" s="8" t="s">
        <v>501</v>
      </c>
      <c r="B485" s="9">
        <v>43471</v>
      </c>
      <c r="C485" s="10" t="str">
        <f>VLOOKUP(訂單銷售明細!$D485,廠商資料!$A$2:$E$12,5,FALSE)</f>
        <v>王家銘</v>
      </c>
      <c r="D485" s="8" t="s">
        <v>24</v>
      </c>
      <c r="E485" s="8" t="str">
        <f>VLOOKUP(D485,廠商資料!$A$2:$E$12,2,FALSE)</f>
        <v>萬成事業</v>
      </c>
      <c r="F485" s="8" t="s">
        <v>1632</v>
      </c>
      <c r="G485" s="11" t="str">
        <f>VLOOKUP($F485,產品資料!$A$2:$G$51,5,FALSE)</f>
        <v>蒸氣掛燙烘衣架</v>
      </c>
      <c r="H485" s="8" t="str">
        <f>VLOOKUP(訂單銷售明細!$F485,產品資料!$A$1:$G$51,2,FALSE)</f>
        <v>清靜除溼</v>
      </c>
      <c r="I485" s="8">
        <v>65</v>
      </c>
      <c r="J485" s="8">
        <f>VLOOKUP($F485,產品資料!$A$2:$G$51,6,FALSE)</f>
        <v>4280</v>
      </c>
      <c r="K485" s="12">
        <f t="shared" si="7"/>
        <v>278200</v>
      </c>
    </row>
    <row r="486" spans="1:11" x14ac:dyDescent="0.35">
      <c r="A486" s="13" t="s">
        <v>502</v>
      </c>
      <c r="B486" s="14">
        <v>43471</v>
      </c>
      <c r="C486" s="15" t="str">
        <f>VLOOKUP(訂單銷售明細!$D486,廠商資料!$A$2:$E$12,5,FALSE)</f>
        <v>陳欣怡</v>
      </c>
      <c r="D486" s="13" t="s">
        <v>14</v>
      </c>
      <c r="E486" s="13" t="str">
        <f>VLOOKUP(D486,廠商資料!$A$2:$E$12,2,FALSE)</f>
        <v>捷福事業</v>
      </c>
      <c r="F486" s="13" t="s">
        <v>1635</v>
      </c>
      <c r="G486" s="16" t="str">
        <f>VLOOKUP($F486,產品資料!$A$2:$G$51,5,FALSE)</f>
        <v>數位式無線電話-時尚黑</v>
      </c>
      <c r="H486" s="13" t="str">
        <f>VLOOKUP(訂單銷售明細!$F486,產品資料!$A$1:$G$51,2,FALSE)</f>
        <v>生活家電</v>
      </c>
      <c r="I486" s="13">
        <v>25</v>
      </c>
      <c r="J486" s="13">
        <f>VLOOKUP($F486,產品資料!$A$2:$G$51,6,FALSE)</f>
        <v>990</v>
      </c>
      <c r="K486" s="17">
        <f t="shared" si="7"/>
        <v>24750</v>
      </c>
    </row>
    <row r="487" spans="1:11" x14ac:dyDescent="0.35">
      <c r="A487" s="8" t="s">
        <v>503</v>
      </c>
      <c r="B487" s="9">
        <v>43471</v>
      </c>
      <c r="C487" s="10" t="str">
        <f>VLOOKUP(訂單銷售明細!$D487,廠商資料!$A$2:$E$12,5,FALSE)</f>
        <v>郭立新</v>
      </c>
      <c r="D487" s="8" t="s">
        <v>26</v>
      </c>
      <c r="E487" s="8" t="str">
        <f>VLOOKUP(D487,廠商資料!$A$2:$E$12,2,FALSE)</f>
        <v>華佳貿易</v>
      </c>
      <c r="F487" s="8" t="s">
        <v>1607</v>
      </c>
      <c r="G487" s="11" t="str">
        <f>VLOOKUP($F487,產品資料!$A$2:$G$51,5,FALSE)</f>
        <v>40吋LED液晶顯示器</v>
      </c>
      <c r="H487" s="8" t="str">
        <f>VLOOKUP(訂單銷售明細!$F487,產品資料!$A$1:$G$51,2,FALSE)</f>
        <v>生活家電</v>
      </c>
      <c r="I487" s="8">
        <v>65</v>
      </c>
      <c r="J487" s="8">
        <f>VLOOKUP($F487,產品資料!$A$2:$G$51,6,FALSE)</f>
        <v>7490</v>
      </c>
      <c r="K487" s="12">
        <f t="shared" si="7"/>
        <v>486850</v>
      </c>
    </row>
    <row r="488" spans="1:11" x14ac:dyDescent="0.35">
      <c r="A488" s="13" t="s">
        <v>504</v>
      </c>
      <c r="B488" s="14">
        <v>43471</v>
      </c>
      <c r="C488" s="15" t="str">
        <f>VLOOKUP(訂單銷售明細!$D488,廠商資料!$A$2:$E$12,5,FALSE)</f>
        <v>陳欣怡</v>
      </c>
      <c r="D488" s="13" t="s">
        <v>18</v>
      </c>
      <c r="E488" s="13" t="str">
        <f>VLOOKUP(D488,廠商資料!$A$2:$E$12,2,FALSE)</f>
        <v>興泰貿易</v>
      </c>
      <c r="F488" s="13" t="s">
        <v>1632</v>
      </c>
      <c r="G488" s="16" t="str">
        <f>VLOOKUP($F488,產品資料!$A$2:$G$51,5,FALSE)</f>
        <v>蒸氣掛燙烘衣架</v>
      </c>
      <c r="H488" s="13" t="str">
        <f>VLOOKUP(訂單銷售明細!$F488,產品資料!$A$1:$G$51,2,FALSE)</f>
        <v>清靜除溼</v>
      </c>
      <c r="I488" s="13">
        <v>25</v>
      </c>
      <c r="J488" s="13">
        <f>VLOOKUP($F488,產品資料!$A$2:$G$51,6,FALSE)</f>
        <v>4280</v>
      </c>
      <c r="K488" s="17">
        <f t="shared" si="7"/>
        <v>107000</v>
      </c>
    </row>
    <row r="489" spans="1:11" x14ac:dyDescent="0.35">
      <c r="A489" s="8" t="s">
        <v>505</v>
      </c>
      <c r="B489" s="9">
        <v>43471</v>
      </c>
      <c r="C489" s="10" t="str">
        <f>VLOOKUP(訂單銷售明細!$D489,廠商資料!$A$2:$E$12,5,FALSE)</f>
        <v>賴惠雯</v>
      </c>
      <c r="D489" s="8" t="s">
        <v>41</v>
      </c>
      <c r="E489" s="8" t="str">
        <f>VLOOKUP(D489,廠商資料!$A$2:$E$12,2,FALSE)</f>
        <v>欣榮貿易</v>
      </c>
      <c r="F489" s="8" t="s">
        <v>1632</v>
      </c>
      <c r="G489" s="11" t="str">
        <f>VLOOKUP($F489,產品資料!$A$2:$G$51,5,FALSE)</f>
        <v>蒸氣掛燙烘衣架</v>
      </c>
      <c r="H489" s="8" t="str">
        <f>VLOOKUP(訂單銷售明細!$F489,產品資料!$A$1:$G$51,2,FALSE)</f>
        <v>清靜除溼</v>
      </c>
      <c r="I489" s="8">
        <v>65</v>
      </c>
      <c r="J489" s="8">
        <f>VLOOKUP($F489,產品資料!$A$2:$G$51,6,FALSE)</f>
        <v>4280</v>
      </c>
      <c r="K489" s="12">
        <f t="shared" si="7"/>
        <v>278200</v>
      </c>
    </row>
    <row r="490" spans="1:11" x14ac:dyDescent="0.35">
      <c r="A490" s="13" t="s">
        <v>506</v>
      </c>
      <c r="B490" s="14">
        <v>43471</v>
      </c>
      <c r="C490" s="15" t="str">
        <f>VLOOKUP(訂單銷售明細!$D490,廠商資料!$A$2:$E$12,5,FALSE)</f>
        <v>王家銘</v>
      </c>
      <c r="D490" s="13" t="s">
        <v>21</v>
      </c>
      <c r="E490" s="13" t="str">
        <f>VLOOKUP(D490,廠商資料!$A$2:$E$12,2,FALSE)</f>
        <v>裕發事業</v>
      </c>
      <c r="F490" s="13" t="s">
        <v>1635</v>
      </c>
      <c r="G490" s="16" t="str">
        <f>VLOOKUP($F490,產品資料!$A$2:$G$51,5,FALSE)</f>
        <v>數位式無線電話-時尚黑</v>
      </c>
      <c r="H490" s="13" t="str">
        <f>VLOOKUP(訂單銷售明細!$F490,產品資料!$A$1:$G$51,2,FALSE)</f>
        <v>生活家電</v>
      </c>
      <c r="I490" s="13">
        <v>25</v>
      </c>
      <c r="J490" s="13">
        <f>VLOOKUP($F490,產品資料!$A$2:$G$51,6,FALSE)</f>
        <v>990</v>
      </c>
      <c r="K490" s="17">
        <f t="shared" si="7"/>
        <v>24750</v>
      </c>
    </row>
    <row r="491" spans="1:11" x14ac:dyDescent="0.35">
      <c r="A491" s="8" t="s">
        <v>507</v>
      </c>
      <c r="B491" s="9">
        <v>43471</v>
      </c>
      <c r="C491" s="10" t="str">
        <f>VLOOKUP(訂單銷售明細!$D491,廠商資料!$A$2:$E$12,5,FALSE)</f>
        <v>蔡俊宏</v>
      </c>
      <c r="D491" s="8" t="s">
        <v>47</v>
      </c>
      <c r="E491" s="8" t="str">
        <f>VLOOKUP(D491,廠商資料!$A$2:$E$12,2,FALSE)</f>
        <v>信通事業</v>
      </c>
      <c r="F491" s="8" t="s">
        <v>1607</v>
      </c>
      <c r="G491" s="11" t="str">
        <f>VLOOKUP($F491,產品資料!$A$2:$G$51,5,FALSE)</f>
        <v>40吋LED液晶顯示器</v>
      </c>
      <c r="H491" s="8" t="str">
        <f>VLOOKUP(訂單銷售明細!$F491,產品資料!$A$1:$G$51,2,FALSE)</f>
        <v>生活家電</v>
      </c>
      <c r="I491" s="8">
        <v>65</v>
      </c>
      <c r="J491" s="8">
        <f>VLOOKUP($F491,產品資料!$A$2:$G$51,6,FALSE)</f>
        <v>7490</v>
      </c>
      <c r="K491" s="12">
        <f t="shared" si="7"/>
        <v>486850</v>
      </c>
    </row>
    <row r="492" spans="1:11" x14ac:dyDescent="0.35">
      <c r="A492" s="13" t="s">
        <v>508</v>
      </c>
      <c r="B492" s="14">
        <v>43471</v>
      </c>
      <c r="C492" s="15" t="str">
        <f>VLOOKUP(訂單銷售明細!$D492,廠商資料!$A$2:$E$12,5,FALSE)</f>
        <v>王家銘</v>
      </c>
      <c r="D492" s="13" t="s">
        <v>24</v>
      </c>
      <c r="E492" s="13" t="str">
        <f>VLOOKUP(D492,廠商資料!$A$2:$E$12,2,FALSE)</f>
        <v>萬成事業</v>
      </c>
      <c r="F492" s="13" t="s">
        <v>1632</v>
      </c>
      <c r="G492" s="16" t="str">
        <f>VLOOKUP($F492,產品資料!$A$2:$G$51,5,FALSE)</f>
        <v>蒸氣掛燙烘衣架</v>
      </c>
      <c r="H492" s="13" t="str">
        <f>VLOOKUP(訂單銷售明細!$F492,產品資料!$A$1:$G$51,2,FALSE)</f>
        <v>清靜除溼</v>
      </c>
      <c r="I492" s="13">
        <v>25</v>
      </c>
      <c r="J492" s="13">
        <f>VLOOKUP($F492,產品資料!$A$2:$G$51,6,FALSE)</f>
        <v>4280</v>
      </c>
      <c r="K492" s="17">
        <f t="shared" si="7"/>
        <v>107000</v>
      </c>
    </row>
    <row r="493" spans="1:11" x14ac:dyDescent="0.35">
      <c r="A493" s="8" t="s">
        <v>509</v>
      </c>
      <c r="B493" s="9">
        <v>43471</v>
      </c>
      <c r="C493" s="10" t="str">
        <f>VLOOKUP(訂單銷售明細!$D493,廠商資料!$A$2:$E$12,5,FALSE)</f>
        <v>賴惠雯</v>
      </c>
      <c r="D493" s="8" t="s">
        <v>49</v>
      </c>
      <c r="E493" s="8" t="str">
        <f>VLOOKUP(D493,廠商資料!$A$2:$E$12,2,FALSE)</f>
        <v>大亨事業</v>
      </c>
      <c r="F493" s="8" t="s">
        <v>1615</v>
      </c>
      <c r="G493" s="11" t="str">
        <f>VLOOKUP($F493,產品資料!$A$2:$G$51,5,FALSE)</f>
        <v>迷你淨顏潔膚儀-送刷頭</v>
      </c>
      <c r="H493" s="8" t="str">
        <f>VLOOKUP(訂單銷售明細!$F493,產品資料!$A$1:$G$51,2,FALSE)</f>
        <v>美容家電</v>
      </c>
      <c r="I493" s="8">
        <v>65</v>
      </c>
      <c r="J493" s="8">
        <f>VLOOKUP($F493,產品資料!$A$2:$G$51,6,FALSE)</f>
        <v>2600</v>
      </c>
      <c r="K493" s="12">
        <f t="shared" si="7"/>
        <v>169000</v>
      </c>
    </row>
    <row r="494" spans="1:11" x14ac:dyDescent="0.35">
      <c r="A494" s="13" t="s">
        <v>510</v>
      </c>
      <c r="B494" s="14">
        <v>43471</v>
      </c>
      <c r="C494" s="15" t="str">
        <f>VLOOKUP(訂單銷售明細!$D494,廠商資料!$A$2:$E$12,5,FALSE)</f>
        <v>郭立新</v>
      </c>
      <c r="D494" s="13" t="s">
        <v>26</v>
      </c>
      <c r="E494" s="13" t="str">
        <f>VLOOKUP(D494,廠商資料!$A$2:$E$12,2,FALSE)</f>
        <v>華佳貿易</v>
      </c>
      <c r="F494" s="13" t="s">
        <v>1635</v>
      </c>
      <c r="G494" s="16" t="str">
        <f>VLOOKUP($F494,產品資料!$A$2:$G$51,5,FALSE)</f>
        <v>數位式無線電話-時尚黑</v>
      </c>
      <c r="H494" s="13" t="str">
        <f>VLOOKUP(訂單銷售明細!$F494,產品資料!$A$1:$G$51,2,FALSE)</f>
        <v>生活家電</v>
      </c>
      <c r="I494" s="13">
        <v>25</v>
      </c>
      <c r="J494" s="13">
        <f>VLOOKUP($F494,產品資料!$A$2:$G$51,6,FALSE)</f>
        <v>990</v>
      </c>
      <c r="K494" s="17">
        <f t="shared" si="7"/>
        <v>24750</v>
      </c>
    </row>
    <row r="495" spans="1:11" x14ac:dyDescent="0.35">
      <c r="A495" s="8" t="s">
        <v>511</v>
      </c>
      <c r="B495" s="9">
        <v>43471</v>
      </c>
      <c r="C495" s="10" t="str">
        <f>VLOOKUP(訂單銷售明細!$D495,廠商資料!$A$2:$E$12,5,FALSE)</f>
        <v>涂佩芳</v>
      </c>
      <c r="D495" s="8" t="s">
        <v>10</v>
      </c>
      <c r="E495" s="8" t="str">
        <f>VLOOKUP(D495,廠商資料!$A$2:$E$12,2,FALSE)</f>
        <v>永進事業</v>
      </c>
      <c r="F495" s="8" t="s">
        <v>1607</v>
      </c>
      <c r="G495" s="11" t="str">
        <f>VLOOKUP($F495,產品資料!$A$2:$G$51,5,FALSE)</f>
        <v>40吋LED液晶顯示器</v>
      </c>
      <c r="H495" s="8" t="str">
        <f>VLOOKUP(訂單銷售明細!$F495,產品資料!$A$1:$G$51,2,FALSE)</f>
        <v>生活家電</v>
      </c>
      <c r="I495" s="8">
        <v>65</v>
      </c>
      <c r="J495" s="8">
        <f>VLOOKUP($F495,產品資料!$A$2:$G$51,6,FALSE)</f>
        <v>7490</v>
      </c>
      <c r="K495" s="12">
        <f t="shared" si="7"/>
        <v>486850</v>
      </c>
    </row>
    <row r="496" spans="1:11" x14ac:dyDescent="0.35">
      <c r="A496" s="13" t="s">
        <v>512</v>
      </c>
      <c r="B496" s="14">
        <v>43471</v>
      </c>
      <c r="C496" s="15" t="str">
        <f>VLOOKUP(訂單銷售明細!$D496,廠商資料!$A$2:$E$12,5,FALSE)</f>
        <v>賴惠雯</v>
      </c>
      <c r="D496" s="13" t="s">
        <v>41</v>
      </c>
      <c r="E496" s="13" t="str">
        <f>VLOOKUP(D496,廠商資料!$A$2:$E$12,2,FALSE)</f>
        <v>欣榮貿易</v>
      </c>
      <c r="F496" s="13" t="s">
        <v>1632</v>
      </c>
      <c r="G496" s="16" t="str">
        <f>VLOOKUP($F496,產品資料!$A$2:$G$51,5,FALSE)</f>
        <v>蒸氣掛燙烘衣架</v>
      </c>
      <c r="H496" s="13" t="str">
        <f>VLOOKUP(訂單銷售明細!$F496,產品資料!$A$1:$G$51,2,FALSE)</f>
        <v>清靜除溼</v>
      </c>
      <c r="I496" s="13">
        <v>25</v>
      </c>
      <c r="J496" s="13">
        <f>VLOOKUP($F496,產品資料!$A$2:$G$51,6,FALSE)</f>
        <v>4280</v>
      </c>
      <c r="K496" s="17">
        <f t="shared" si="7"/>
        <v>107000</v>
      </c>
    </row>
    <row r="497" spans="1:11" x14ac:dyDescent="0.35">
      <c r="A497" s="8" t="s">
        <v>513</v>
      </c>
      <c r="B497" s="9">
        <v>43471</v>
      </c>
      <c r="C497" s="10" t="str">
        <f>VLOOKUP(訂單銷售明細!$D497,廠商資料!$A$2:$E$12,5,FALSE)</f>
        <v>涂佩芳</v>
      </c>
      <c r="D497" s="8" t="s">
        <v>12</v>
      </c>
      <c r="E497" s="8" t="str">
        <f>VLOOKUP(D497,廠商資料!$A$2:$E$12,2,FALSE)</f>
        <v>洪盛貿易</v>
      </c>
      <c r="F497" s="8" t="s">
        <v>1615</v>
      </c>
      <c r="G497" s="11" t="str">
        <f>VLOOKUP($F497,產品資料!$A$2:$G$51,5,FALSE)</f>
        <v>迷你淨顏潔膚儀-送刷頭</v>
      </c>
      <c r="H497" s="8" t="str">
        <f>VLOOKUP(訂單銷售明細!$F497,產品資料!$A$1:$G$51,2,FALSE)</f>
        <v>美容家電</v>
      </c>
      <c r="I497" s="8">
        <v>65</v>
      </c>
      <c r="J497" s="8">
        <f>VLOOKUP($F497,產品資料!$A$2:$G$51,6,FALSE)</f>
        <v>2600</v>
      </c>
      <c r="K497" s="12">
        <f t="shared" si="7"/>
        <v>169000</v>
      </c>
    </row>
    <row r="498" spans="1:11" x14ac:dyDescent="0.35">
      <c r="A498" s="13" t="s">
        <v>514</v>
      </c>
      <c r="B498" s="14">
        <v>43472</v>
      </c>
      <c r="C498" s="15" t="str">
        <f>VLOOKUP(訂單銷售明細!$D498,廠商資料!$A$2:$E$12,5,FALSE)</f>
        <v>蔡俊宏</v>
      </c>
      <c r="D498" s="13" t="s">
        <v>47</v>
      </c>
      <c r="E498" s="13" t="str">
        <f>VLOOKUP(D498,廠商資料!$A$2:$E$12,2,FALSE)</f>
        <v>信通事業</v>
      </c>
      <c r="F498" s="13" t="s">
        <v>1608</v>
      </c>
      <c r="G498" s="16" t="str">
        <f>VLOOKUP($F498,產品資料!$A$2:$G$51,5,FALSE)</f>
        <v>奈米水離子吹風機-粉金</v>
      </c>
      <c r="H498" s="13" t="str">
        <f>VLOOKUP(訂單銷售明細!$F498,產品資料!$A$1:$G$51,2,FALSE)</f>
        <v>美容家電</v>
      </c>
      <c r="I498" s="13">
        <v>25</v>
      </c>
      <c r="J498" s="13">
        <f>VLOOKUP($F498,產品資料!$A$2:$G$51,6,FALSE)</f>
        <v>5990</v>
      </c>
      <c r="K498" s="17">
        <f t="shared" si="7"/>
        <v>149750</v>
      </c>
    </row>
    <row r="499" spans="1:11" x14ac:dyDescent="0.35">
      <c r="A499" s="8" t="s">
        <v>515</v>
      </c>
      <c r="B499" s="9">
        <v>43472</v>
      </c>
      <c r="C499" s="10" t="str">
        <f>VLOOKUP(訂單銷售明細!$D499,廠商資料!$A$2:$E$12,5,FALSE)</f>
        <v>陳欣怡</v>
      </c>
      <c r="D499" s="8" t="s">
        <v>8</v>
      </c>
      <c r="E499" s="8" t="str">
        <f>VLOOKUP(D499,廠商資料!$A$2:$E$12,2,FALSE)</f>
        <v>高宏事業</v>
      </c>
      <c r="F499" s="8" t="s">
        <v>1607</v>
      </c>
      <c r="G499" s="11" t="str">
        <f>VLOOKUP($F499,產品資料!$A$2:$G$51,5,FALSE)</f>
        <v>40吋LED液晶顯示器</v>
      </c>
      <c r="H499" s="8" t="str">
        <f>VLOOKUP(訂單銷售明細!$F499,產品資料!$A$1:$G$51,2,FALSE)</f>
        <v>生活家電</v>
      </c>
      <c r="I499" s="8">
        <v>65</v>
      </c>
      <c r="J499" s="8">
        <f>VLOOKUP($F499,產品資料!$A$2:$G$51,6,FALSE)</f>
        <v>7490</v>
      </c>
      <c r="K499" s="12">
        <f t="shared" si="7"/>
        <v>486850</v>
      </c>
    </row>
    <row r="500" spans="1:11" x14ac:dyDescent="0.35">
      <c r="A500" s="13" t="s">
        <v>516</v>
      </c>
      <c r="B500" s="14">
        <v>43472</v>
      </c>
      <c r="C500" s="15" t="str">
        <f>VLOOKUP(訂單銷售明細!$D500,廠商資料!$A$2:$E$12,5,FALSE)</f>
        <v>賴惠雯</v>
      </c>
      <c r="D500" s="13" t="s">
        <v>49</v>
      </c>
      <c r="E500" s="13" t="str">
        <f>VLOOKUP(D500,廠商資料!$A$2:$E$12,2,FALSE)</f>
        <v>大亨事業</v>
      </c>
      <c r="F500" s="13" t="s">
        <v>1615</v>
      </c>
      <c r="G500" s="16" t="str">
        <f>VLOOKUP($F500,產品資料!$A$2:$G$51,5,FALSE)</f>
        <v>迷你淨顏潔膚儀-送刷頭</v>
      </c>
      <c r="H500" s="13" t="str">
        <f>VLOOKUP(訂單銷售明細!$F500,產品資料!$A$1:$G$51,2,FALSE)</f>
        <v>美容家電</v>
      </c>
      <c r="I500" s="13">
        <v>25</v>
      </c>
      <c r="J500" s="13">
        <f>VLOOKUP($F500,產品資料!$A$2:$G$51,6,FALSE)</f>
        <v>2600</v>
      </c>
      <c r="K500" s="17">
        <f t="shared" si="7"/>
        <v>65000</v>
      </c>
    </row>
    <row r="501" spans="1:11" x14ac:dyDescent="0.35">
      <c r="A501" s="8" t="s">
        <v>517</v>
      </c>
      <c r="B501" s="9">
        <v>43472</v>
      </c>
      <c r="C501" s="10" t="str">
        <f>VLOOKUP(訂單銷售明細!$D501,廠商資料!$A$2:$E$12,5,FALSE)</f>
        <v>陳欣怡</v>
      </c>
      <c r="D501" s="8" t="s">
        <v>14</v>
      </c>
      <c r="E501" s="8" t="str">
        <f>VLOOKUP(D501,廠商資料!$A$2:$E$12,2,FALSE)</f>
        <v>捷福事業</v>
      </c>
      <c r="F501" s="8" t="s">
        <v>1632</v>
      </c>
      <c r="G501" s="11" t="str">
        <f>VLOOKUP($F501,產品資料!$A$2:$G$51,5,FALSE)</f>
        <v>蒸氣掛燙烘衣架</v>
      </c>
      <c r="H501" s="8" t="str">
        <f>VLOOKUP(訂單銷售明細!$F501,產品資料!$A$1:$G$51,2,FALSE)</f>
        <v>清靜除溼</v>
      </c>
      <c r="I501" s="8">
        <v>65</v>
      </c>
      <c r="J501" s="8">
        <f>VLOOKUP($F501,產品資料!$A$2:$G$51,6,FALSE)</f>
        <v>4280</v>
      </c>
      <c r="K501" s="12">
        <f t="shared" si="7"/>
        <v>278200</v>
      </c>
    </row>
    <row r="502" spans="1:11" x14ac:dyDescent="0.35">
      <c r="A502" s="13" t="s">
        <v>518</v>
      </c>
      <c r="B502" s="14">
        <v>43472</v>
      </c>
      <c r="C502" s="15" t="str">
        <f>VLOOKUP(訂單銷售明細!$D502,廠商資料!$A$2:$E$12,5,FALSE)</f>
        <v>涂佩芳</v>
      </c>
      <c r="D502" s="13" t="s">
        <v>10</v>
      </c>
      <c r="E502" s="13" t="str">
        <f>VLOOKUP(D502,廠商資料!$A$2:$E$12,2,FALSE)</f>
        <v>永進事業</v>
      </c>
      <c r="F502" s="13" t="s">
        <v>1608</v>
      </c>
      <c r="G502" s="16" t="str">
        <f>VLOOKUP($F502,產品資料!$A$2:$G$51,5,FALSE)</f>
        <v>奈米水離子吹風機-粉金</v>
      </c>
      <c r="H502" s="13" t="str">
        <f>VLOOKUP(訂單銷售明細!$F502,產品資料!$A$1:$G$51,2,FALSE)</f>
        <v>美容家電</v>
      </c>
      <c r="I502" s="13">
        <v>25</v>
      </c>
      <c r="J502" s="13">
        <f>VLOOKUP($F502,產品資料!$A$2:$G$51,6,FALSE)</f>
        <v>5990</v>
      </c>
      <c r="K502" s="17">
        <f t="shared" si="7"/>
        <v>149750</v>
      </c>
    </row>
    <row r="503" spans="1:11" x14ac:dyDescent="0.35">
      <c r="A503" s="8" t="s">
        <v>519</v>
      </c>
      <c r="B503" s="9">
        <v>43472</v>
      </c>
      <c r="C503" s="10" t="str">
        <f>VLOOKUP(訂單銷售明細!$D503,廠商資料!$A$2:$E$12,5,FALSE)</f>
        <v>陳欣怡</v>
      </c>
      <c r="D503" s="8" t="s">
        <v>18</v>
      </c>
      <c r="E503" s="8" t="str">
        <f>VLOOKUP(D503,廠商資料!$A$2:$E$12,2,FALSE)</f>
        <v>興泰貿易</v>
      </c>
      <c r="F503" s="8" t="s">
        <v>1607</v>
      </c>
      <c r="G503" s="11" t="str">
        <f>VLOOKUP($F503,產品資料!$A$2:$G$51,5,FALSE)</f>
        <v>40吋LED液晶顯示器</v>
      </c>
      <c r="H503" s="8" t="str">
        <f>VLOOKUP(訂單銷售明細!$F503,產品資料!$A$1:$G$51,2,FALSE)</f>
        <v>生活家電</v>
      </c>
      <c r="I503" s="8">
        <v>65</v>
      </c>
      <c r="J503" s="8">
        <f>VLOOKUP($F503,產品資料!$A$2:$G$51,6,FALSE)</f>
        <v>7490</v>
      </c>
      <c r="K503" s="12">
        <f t="shared" si="7"/>
        <v>486850</v>
      </c>
    </row>
    <row r="504" spans="1:11" x14ac:dyDescent="0.35">
      <c r="A504" s="13" t="s">
        <v>520</v>
      </c>
      <c r="B504" s="14">
        <v>43472</v>
      </c>
      <c r="C504" s="15" t="str">
        <f>VLOOKUP(訂單銷售明細!$D504,廠商資料!$A$2:$E$12,5,FALSE)</f>
        <v>涂佩芳</v>
      </c>
      <c r="D504" s="13" t="s">
        <v>12</v>
      </c>
      <c r="E504" s="13" t="str">
        <f>VLOOKUP(D504,廠商資料!$A$2:$E$12,2,FALSE)</f>
        <v>洪盛貿易</v>
      </c>
      <c r="F504" s="13" t="s">
        <v>1615</v>
      </c>
      <c r="G504" s="16" t="str">
        <f>VLOOKUP($F504,產品資料!$A$2:$G$51,5,FALSE)</f>
        <v>迷你淨顏潔膚儀-送刷頭</v>
      </c>
      <c r="H504" s="13" t="str">
        <f>VLOOKUP(訂單銷售明細!$F504,產品資料!$A$1:$G$51,2,FALSE)</f>
        <v>美容家電</v>
      </c>
      <c r="I504" s="13">
        <v>25</v>
      </c>
      <c r="J504" s="13">
        <f>VLOOKUP($F504,產品資料!$A$2:$G$51,6,FALSE)</f>
        <v>2600</v>
      </c>
      <c r="K504" s="17">
        <f t="shared" si="7"/>
        <v>65000</v>
      </c>
    </row>
    <row r="505" spans="1:11" x14ac:dyDescent="0.35">
      <c r="A505" s="8" t="s">
        <v>521</v>
      </c>
      <c r="B505" s="9">
        <v>43472</v>
      </c>
      <c r="C505" s="10" t="str">
        <f>VLOOKUP(訂單銷售明細!$D505,廠商資料!$A$2:$E$12,5,FALSE)</f>
        <v>王家銘</v>
      </c>
      <c r="D505" s="8" t="s">
        <v>21</v>
      </c>
      <c r="E505" s="8" t="str">
        <f>VLOOKUP(D505,廠商資料!$A$2:$E$12,2,FALSE)</f>
        <v>裕發事業</v>
      </c>
      <c r="F505" s="8" t="s">
        <v>1632</v>
      </c>
      <c r="G505" s="11" t="str">
        <f>VLOOKUP($F505,產品資料!$A$2:$G$51,5,FALSE)</f>
        <v>蒸氣掛燙烘衣架</v>
      </c>
      <c r="H505" s="8" t="str">
        <f>VLOOKUP(訂單銷售明細!$F505,產品資料!$A$1:$G$51,2,FALSE)</f>
        <v>清靜除溼</v>
      </c>
      <c r="I505" s="8">
        <v>65</v>
      </c>
      <c r="J505" s="8">
        <f>VLOOKUP($F505,產品資料!$A$2:$G$51,6,FALSE)</f>
        <v>4280</v>
      </c>
      <c r="K505" s="12">
        <f t="shared" si="7"/>
        <v>278200</v>
      </c>
    </row>
    <row r="506" spans="1:11" x14ac:dyDescent="0.35">
      <c r="A506" s="13" t="s">
        <v>522</v>
      </c>
      <c r="B506" s="14">
        <v>43472</v>
      </c>
      <c r="C506" s="15" t="str">
        <f>VLOOKUP(訂單銷售明細!$D506,廠商資料!$A$2:$E$12,5,FALSE)</f>
        <v>陳欣怡</v>
      </c>
      <c r="D506" s="13" t="s">
        <v>8</v>
      </c>
      <c r="E506" s="13" t="str">
        <f>VLOOKUP(D506,廠商資料!$A$2:$E$12,2,FALSE)</f>
        <v>高宏事業</v>
      </c>
      <c r="F506" s="13" t="s">
        <v>1608</v>
      </c>
      <c r="G506" s="16" t="str">
        <f>VLOOKUP($F506,產品資料!$A$2:$G$51,5,FALSE)</f>
        <v>奈米水離子吹風機-粉金</v>
      </c>
      <c r="H506" s="13" t="str">
        <f>VLOOKUP(訂單銷售明細!$F506,產品資料!$A$1:$G$51,2,FALSE)</f>
        <v>美容家電</v>
      </c>
      <c r="I506" s="13">
        <v>25</v>
      </c>
      <c r="J506" s="13">
        <f>VLOOKUP($F506,產品資料!$A$2:$G$51,6,FALSE)</f>
        <v>5990</v>
      </c>
      <c r="K506" s="17">
        <f t="shared" si="7"/>
        <v>149750</v>
      </c>
    </row>
    <row r="507" spans="1:11" x14ac:dyDescent="0.35">
      <c r="A507" s="8" t="s">
        <v>523</v>
      </c>
      <c r="B507" s="9">
        <v>43472</v>
      </c>
      <c r="C507" s="10" t="str">
        <f>VLOOKUP(訂單銷售明細!$D507,廠商資料!$A$2:$E$12,5,FALSE)</f>
        <v>王家銘</v>
      </c>
      <c r="D507" s="8" t="s">
        <v>24</v>
      </c>
      <c r="E507" s="8" t="str">
        <f>VLOOKUP(D507,廠商資料!$A$2:$E$12,2,FALSE)</f>
        <v>萬成事業</v>
      </c>
      <c r="F507" s="8" t="s">
        <v>1607</v>
      </c>
      <c r="G507" s="11" t="str">
        <f>VLOOKUP($F507,產品資料!$A$2:$G$51,5,FALSE)</f>
        <v>40吋LED液晶顯示器</v>
      </c>
      <c r="H507" s="8" t="str">
        <f>VLOOKUP(訂單銷售明細!$F507,產品資料!$A$1:$G$51,2,FALSE)</f>
        <v>生活家電</v>
      </c>
      <c r="I507" s="8">
        <v>65</v>
      </c>
      <c r="J507" s="8">
        <f>VLOOKUP($F507,產品資料!$A$2:$G$51,6,FALSE)</f>
        <v>7490</v>
      </c>
      <c r="K507" s="12">
        <f t="shared" si="7"/>
        <v>486850</v>
      </c>
    </row>
    <row r="508" spans="1:11" x14ac:dyDescent="0.35">
      <c r="A508" s="13" t="s">
        <v>524</v>
      </c>
      <c r="B508" s="14">
        <v>43472</v>
      </c>
      <c r="C508" s="15" t="str">
        <f>VLOOKUP(訂單銷售明細!$D508,廠商資料!$A$2:$E$12,5,FALSE)</f>
        <v>陳欣怡</v>
      </c>
      <c r="D508" s="13" t="s">
        <v>14</v>
      </c>
      <c r="E508" s="13" t="str">
        <f>VLOOKUP(D508,廠商資料!$A$2:$E$12,2,FALSE)</f>
        <v>捷福事業</v>
      </c>
      <c r="F508" s="13" t="s">
        <v>1632</v>
      </c>
      <c r="G508" s="16" t="str">
        <f>VLOOKUP($F508,產品資料!$A$2:$G$51,5,FALSE)</f>
        <v>蒸氣掛燙烘衣架</v>
      </c>
      <c r="H508" s="13" t="str">
        <f>VLOOKUP(訂單銷售明細!$F508,產品資料!$A$1:$G$51,2,FALSE)</f>
        <v>清靜除溼</v>
      </c>
      <c r="I508" s="13">
        <v>25</v>
      </c>
      <c r="J508" s="13">
        <f>VLOOKUP($F508,產品資料!$A$2:$G$51,6,FALSE)</f>
        <v>4280</v>
      </c>
      <c r="K508" s="17">
        <f t="shared" si="7"/>
        <v>107000</v>
      </c>
    </row>
    <row r="509" spans="1:11" x14ac:dyDescent="0.35">
      <c r="A509" s="8" t="s">
        <v>525</v>
      </c>
      <c r="B509" s="9">
        <v>43472</v>
      </c>
      <c r="C509" s="10" t="str">
        <f>VLOOKUP(訂單銷售明細!$D509,廠商資料!$A$2:$E$12,5,FALSE)</f>
        <v>郭立新</v>
      </c>
      <c r="D509" s="8" t="s">
        <v>26</v>
      </c>
      <c r="E509" s="8" t="str">
        <f>VLOOKUP(D509,廠商資料!$A$2:$E$12,2,FALSE)</f>
        <v>華佳貿易</v>
      </c>
      <c r="F509" s="8" t="s">
        <v>1632</v>
      </c>
      <c r="G509" s="11" t="str">
        <f>VLOOKUP($F509,產品資料!$A$2:$G$51,5,FALSE)</f>
        <v>蒸氣掛燙烘衣架</v>
      </c>
      <c r="H509" s="8" t="str">
        <f>VLOOKUP(訂單銷售明細!$F509,產品資料!$A$1:$G$51,2,FALSE)</f>
        <v>清靜除溼</v>
      </c>
      <c r="I509" s="8">
        <v>65</v>
      </c>
      <c r="J509" s="8">
        <f>VLOOKUP($F509,產品資料!$A$2:$G$51,6,FALSE)</f>
        <v>4280</v>
      </c>
      <c r="K509" s="12">
        <f t="shared" si="7"/>
        <v>278200</v>
      </c>
    </row>
    <row r="510" spans="1:11" x14ac:dyDescent="0.35">
      <c r="A510" s="13" t="s">
        <v>526</v>
      </c>
      <c r="B510" s="14">
        <v>43472</v>
      </c>
      <c r="C510" s="15" t="str">
        <f>VLOOKUP(訂單銷售明細!$D510,廠商資料!$A$2:$E$12,5,FALSE)</f>
        <v>陳欣怡</v>
      </c>
      <c r="D510" s="13" t="s">
        <v>18</v>
      </c>
      <c r="E510" s="13" t="str">
        <f>VLOOKUP(D510,廠商資料!$A$2:$E$12,2,FALSE)</f>
        <v>興泰貿易</v>
      </c>
      <c r="F510" s="13" t="s">
        <v>1608</v>
      </c>
      <c r="G510" s="16" t="str">
        <f>VLOOKUP($F510,產品資料!$A$2:$G$51,5,FALSE)</f>
        <v>奈米水離子吹風機-粉金</v>
      </c>
      <c r="H510" s="13" t="str">
        <f>VLOOKUP(訂單銷售明細!$F510,產品資料!$A$1:$G$51,2,FALSE)</f>
        <v>美容家電</v>
      </c>
      <c r="I510" s="13">
        <v>25</v>
      </c>
      <c r="J510" s="13">
        <f>VLOOKUP($F510,產品資料!$A$2:$G$51,6,FALSE)</f>
        <v>5990</v>
      </c>
      <c r="K510" s="17">
        <f t="shared" si="7"/>
        <v>149750</v>
      </c>
    </row>
    <row r="511" spans="1:11" x14ac:dyDescent="0.35">
      <c r="A511" s="8" t="s">
        <v>527</v>
      </c>
      <c r="B511" s="9">
        <v>43472</v>
      </c>
      <c r="C511" s="10" t="str">
        <f>VLOOKUP(訂單銷售明細!$D511,廠商資料!$A$2:$E$12,5,FALSE)</f>
        <v>賴惠雯</v>
      </c>
      <c r="D511" s="8" t="s">
        <v>41</v>
      </c>
      <c r="E511" s="8" t="str">
        <f>VLOOKUP(D511,廠商資料!$A$2:$E$12,2,FALSE)</f>
        <v>欣榮貿易</v>
      </c>
      <c r="F511" s="8" t="s">
        <v>1607</v>
      </c>
      <c r="G511" s="11" t="str">
        <f>VLOOKUP($F511,產品資料!$A$2:$G$51,5,FALSE)</f>
        <v>40吋LED液晶顯示器</v>
      </c>
      <c r="H511" s="8" t="str">
        <f>VLOOKUP(訂單銷售明細!$F511,產品資料!$A$1:$G$51,2,FALSE)</f>
        <v>生活家電</v>
      </c>
      <c r="I511" s="8">
        <v>65</v>
      </c>
      <c r="J511" s="8">
        <f>VLOOKUP($F511,產品資料!$A$2:$G$51,6,FALSE)</f>
        <v>7490</v>
      </c>
      <c r="K511" s="12">
        <f t="shared" si="7"/>
        <v>486850</v>
      </c>
    </row>
    <row r="512" spans="1:11" x14ac:dyDescent="0.35">
      <c r="A512" s="13" t="s">
        <v>528</v>
      </c>
      <c r="B512" s="14">
        <v>43473</v>
      </c>
      <c r="C512" s="15" t="str">
        <f>VLOOKUP(訂單銷售明細!$D512,廠商資料!$A$2:$E$12,5,FALSE)</f>
        <v>賴惠雯</v>
      </c>
      <c r="D512" s="13" t="s">
        <v>41</v>
      </c>
      <c r="E512" s="13" t="str">
        <f>VLOOKUP(D512,廠商資料!$A$2:$E$12,2,FALSE)</f>
        <v>欣榮貿易</v>
      </c>
      <c r="F512" s="13" t="s">
        <v>1607</v>
      </c>
      <c r="G512" s="16" t="str">
        <f>VLOOKUP($F512,產品資料!$A$2:$G$51,5,FALSE)</f>
        <v>40吋LED液晶顯示器</v>
      </c>
      <c r="H512" s="13" t="str">
        <f>VLOOKUP(訂單銷售明細!$F512,產品資料!$A$1:$G$51,2,FALSE)</f>
        <v>生活家電</v>
      </c>
      <c r="I512" s="13">
        <v>25</v>
      </c>
      <c r="J512" s="13">
        <f>VLOOKUP($F512,產品資料!$A$2:$G$51,6,FALSE)</f>
        <v>7490</v>
      </c>
      <c r="K512" s="17">
        <f t="shared" si="7"/>
        <v>187250</v>
      </c>
    </row>
    <row r="513" spans="1:11" x14ac:dyDescent="0.35">
      <c r="A513" s="8" t="s">
        <v>529</v>
      </c>
      <c r="B513" s="9">
        <v>43473</v>
      </c>
      <c r="C513" s="10" t="str">
        <f>VLOOKUP(訂單銷售明細!$D513,廠商資料!$A$2:$E$12,5,FALSE)</f>
        <v>涂佩芳</v>
      </c>
      <c r="D513" s="8" t="s">
        <v>12</v>
      </c>
      <c r="E513" s="8" t="str">
        <f>VLOOKUP(D513,廠商資料!$A$2:$E$12,2,FALSE)</f>
        <v>洪盛貿易</v>
      </c>
      <c r="F513" s="8" t="s">
        <v>1604</v>
      </c>
      <c r="G513" s="11" t="str">
        <f>VLOOKUP($F513,產品資料!$A$2:$G$51,5,FALSE)</f>
        <v>渦輪氣旋健康氣炸鍋</v>
      </c>
      <c r="H513" s="8" t="str">
        <f>VLOOKUP(訂單銷售明細!$F513,產品資料!$A$1:$G$51,2,FALSE)</f>
        <v>廚房家電</v>
      </c>
      <c r="I513" s="8">
        <v>65</v>
      </c>
      <c r="J513" s="8">
        <f>VLOOKUP($F513,產品資料!$A$2:$G$51,6,FALSE)</f>
        <v>8990</v>
      </c>
      <c r="K513" s="12">
        <f t="shared" si="7"/>
        <v>584350</v>
      </c>
    </row>
    <row r="514" spans="1:11" x14ac:dyDescent="0.35">
      <c r="A514" s="13" t="s">
        <v>530</v>
      </c>
      <c r="B514" s="14">
        <v>43473</v>
      </c>
      <c r="C514" s="15" t="str">
        <f>VLOOKUP(訂單銷售明細!$D514,廠商資料!$A$2:$E$12,5,FALSE)</f>
        <v>蔡俊宏</v>
      </c>
      <c r="D514" s="13" t="s">
        <v>47</v>
      </c>
      <c r="E514" s="13" t="str">
        <f>VLOOKUP(D514,廠商資料!$A$2:$E$12,2,FALSE)</f>
        <v>信通事業</v>
      </c>
      <c r="F514" s="13" t="s">
        <v>1632</v>
      </c>
      <c r="G514" s="16" t="str">
        <f>VLOOKUP($F514,產品資料!$A$2:$G$51,5,FALSE)</f>
        <v>蒸氣掛燙烘衣架</v>
      </c>
      <c r="H514" s="13" t="str">
        <f>VLOOKUP(訂單銷售明細!$F514,產品資料!$A$1:$G$51,2,FALSE)</f>
        <v>清靜除溼</v>
      </c>
      <c r="I514" s="13">
        <v>25</v>
      </c>
      <c r="J514" s="13">
        <f>VLOOKUP($F514,產品資料!$A$2:$G$51,6,FALSE)</f>
        <v>4280</v>
      </c>
      <c r="K514" s="17">
        <f t="shared" si="7"/>
        <v>107000</v>
      </c>
    </row>
    <row r="515" spans="1:11" x14ac:dyDescent="0.35">
      <c r="A515" s="8" t="s">
        <v>531</v>
      </c>
      <c r="B515" s="9">
        <v>43473</v>
      </c>
      <c r="C515" s="10" t="str">
        <f>VLOOKUP(訂單銷售明細!$D515,廠商資料!$A$2:$E$12,5,FALSE)</f>
        <v>陳欣怡</v>
      </c>
      <c r="D515" s="8" t="s">
        <v>8</v>
      </c>
      <c r="E515" s="8" t="str">
        <f>VLOOKUP(D515,廠商資料!$A$2:$E$12,2,FALSE)</f>
        <v>高宏事業</v>
      </c>
      <c r="F515" s="8" t="s">
        <v>1632</v>
      </c>
      <c r="G515" s="11" t="str">
        <f>VLOOKUP($F515,產品資料!$A$2:$G$51,5,FALSE)</f>
        <v>蒸氣掛燙烘衣架</v>
      </c>
      <c r="H515" s="8" t="str">
        <f>VLOOKUP(訂單銷售明細!$F515,產品資料!$A$1:$G$51,2,FALSE)</f>
        <v>清靜除溼</v>
      </c>
      <c r="I515" s="8">
        <v>65</v>
      </c>
      <c r="J515" s="8">
        <f>VLOOKUP($F515,產品資料!$A$2:$G$51,6,FALSE)</f>
        <v>4280</v>
      </c>
      <c r="K515" s="12">
        <f t="shared" ref="K515:K578" si="8">I515*J515</f>
        <v>278200</v>
      </c>
    </row>
    <row r="516" spans="1:11" x14ac:dyDescent="0.35">
      <c r="A516" s="13" t="s">
        <v>532</v>
      </c>
      <c r="B516" s="14">
        <v>43473</v>
      </c>
      <c r="C516" s="15" t="str">
        <f>VLOOKUP(訂單銷售明細!$D516,廠商資料!$A$2:$E$12,5,FALSE)</f>
        <v>賴惠雯</v>
      </c>
      <c r="D516" s="13" t="s">
        <v>49</v>
      </c>
      <c r="E516" s="13" t="str">
        <f>VLOOKUP(D516,廠商資料!$A$2:$E$12,2,FALSE)</f>
        <v>大亨事業</v>
      </c>
      <c r="F516" s="13" t="s">
        <v>1607</v>
      </c>
      <c r="G516" s="16" t="str">
        <f>VLOOKUP($F516,產品資料!$A$2:$G$51,5,FALSE)</f>
        <v>40吋LED液晶顯示器</v>
      </c>
      <c r="H516" s="13" t="str">
        <f>VLOOKUP(訂單銷售明細!$F516,產品資料!$A$1:$G$51,2,FALSE)</f>
        <v>生活家電</v>
      </c>
      <c r="I516" s="13">
        <v>25</v>
      </c>
      <c r="J516" s="13">
        <f>VLOOKUP($F516,產品資料!$A$2:$G$51,6,FALSE)</f>
        <v>7490</v>
      </c>
      <c r="K516" s="17">
        <f t="shared" si="8"/>
        <v>187250</v>
      </c>
    </row>
    <row r="517" spans="1:11" x14ac:dyDescent="0.35">
      <c r="A517" s="8" t="s">
        <v>533</v>
      </c>
      <c r="B517" s="9">
        <v>43473</v>
      </c>
      <c r="C517" s="10" t="str">
        <f>VLOOKUP(訂單銷售明細!$D517,廠商資料!$A$2:$E$12,5,FALSE)</f>
        <v>陳欣怡</v>
      </c>
      <c r="D517" s="8" t="s">
        <v>14</v>
      </c>
      <c r="E517" s="8" t="str">
        <f>VLOOKUP(D517,廠商資料!$A$2:$E$12,2,FALSE)</f>
        <v>捷福事業</v>
      </c>
      <c r="F517" s="8" t="s">
        <v>1604</v>
      </c>
      <c r="G517" s="11" t="str">
        <f>VLOOKUP($F517,產品資料!$A$2:$G$51,5,FALSE)</f>
        <v>渦輪氣旋健康氣炸鍋</v>
      </c>
      <c r="H517" s="8" t="str">
        <f>VLOOKUP(訂單銷售明細!$F517,產品資料!$A$1:$G$51,2,FALSE)</f>
        <v>廚房家電</v>
      </c>
      <c r="I517" s="8">
        <v>65</v>
      </c>
      <c r="J517" s="8">
        <f>VLOOKUP($F517,產品資料!$A$2:$G$51,6,FALSE)</f>
        <v>8990</v>
      </c>
      <c r="K517" s="12">
        <f t="shared" si="8"/>
        <v>584350</v>
      </c>
    </row>
    <row r="518" spans="1:11" x14ac:dyDescent="0.35">
      <c r="A518" s="13" t="s">
        <v>534</v>
      </c>
      <c r="B518" s="14">
        <v>43473</v>
      </c>
      <c r="C518" s="15" t="str">
        <f>VLOOKUP(訂單銷售明細!$D518,廠商資料!$A$2:$E$12,5,FALSE)</f>
        <v>涂佩芳</v>
      </c>
      <c r="D518" s="13" t="s">
        <v>10</v>
      </c>
      <c r="E518" s="13" t="str">
        <f>VLOOKUP(D518,廠商資料!$A$2:$E$12,2,FALSE)</f>
        <v>永進事業</v>
      </c>
      <c r="F518" s="13" t="s">
        <v>1632</v>
      </c>
      <c r="G518" s="16" t="str">
        <f>VLOOKUP($F518,產品資料!$A$2:$G$51,5,FALSE)</f>
        <v>蒸氣掛燙烘衣架</v>
      </c>
      <c r="H518" s="13" t="str">
        <f>VLOOKUP(訂單銷售明細!$F518,產品資料!$A$1:$G$51,2,FALSE)</f>
        <v>清靜除溼</v>
      </c>
      <c r="I518" s="13">
        <v>25</v>
      </c>
      <c r="J518" s="13">
        <f>VLOOKUP($F518,產品資料!$A$2:$G$51,6,FALSE)</f>
        <v>4280</v>
      </c>
      <c r="K518" s="17">
        <f t="shared" si="8"/>
        <v>107000</v>
      </c>
    </row>
    <row r="519" spans="1:11" x14ac:dyDescent="0.35">
      <c r="A519" s="8" t="s">
        <v>535</v>
      </c>
      <c r="B519" s="9">
        <v>43473</v>
      </c>
      <c r="C519" s="10" t="str">
        <f>VLOOKUP(訂單銷售明細!$D519,廠商資料!$A$2:$E$12,5,FALSE)</f>
        <v>涂佩芳</v>
      </c>
      <c r="D519" s="8" t="s">
        <v>10</v>
      </c>
      <c r="E519" s="8" t="str">
        <f>VLOOKUP(D519,廠商資料!$A$2:$E$12,2,FALSE)</f>
        <v>永進事業</v>
      </c>
      <c r="F519" s="8" t="s">
        <v>1632</v>
      </c>
      <c r="G519" s="11" t="str">
        <f>VLOOKUP($F519,產品資料!$A$2:$G$51,5,FALSE)</f>
        <v>蒸氣掛燙烘衣架</v>
      </c>
      <c r="H519" s="8" t="str">
        <f>VLOOKUP(訂單銷售明細!$F519,產品資料!$A$1:$G$51,2,FALSE)</f>
        <v>清靜除溼</v>
      </c>
      <c r="I519" s="8">
        <v>65</v>
      </c>
      <c r="J519" s="8">
        <f>VLOOKUP($F519,產品資料!$A$2:$G$51,6,FALSE)</f>
        <v>4280</v>
      </c>
      <c r="K519" s="12">
        <f t="shared" si="8"/>
        <v>278200</v>
      </c>
    </row>
    <row r="520" spans="1:11" x14ac:dyDescent="0.35">
      <c r="A520" s="13" t="s">
        <v>536</v>
      </c>
      <c r="B520" s="14">
        <v>43473</v>
      </c>
      <c r="C520" s="15" t="str">
        <f>VLOOKUP(訂單銷售明細!$D520,廠商資料!$A$2:$E$12,5,FALSE)</f>
        <v>涂佩芳</v>
      </c>
      <c r="D520" s="13" t="s">
        <v>12</v>
      </c>
      <c r="E520" s="13" t="str">
        <f>VLOOKUP(D520,廠商資料!$A$2:$E$12,2,FALSE)</f>
        <v>洪盛貿易</v>
      </c>
      <c r="F520" s="13" t="s">
        <v>1607</v>
      </c>
      <c r="G520" s="16" t="str">
        <f>VLOOKUP($F520,產品資料!$A$2:$G$51,5,FALSE)</f>
        <v>40吋LED液晶顯示器</v>
      </c>
      <c r="H520" s="13" t="str">
        <f>VLOOKUP(訂單銷售明細!$F520,產品資料!$A$1:$G$51,2,FALSE)</f>
        <v>生活家電</v>
      </c>
      <c r="I520" s="13">
        <v>25</v>
      </c>
      <c r="J520" s="13">
        <f>VLOOKUP($F520,產品資料!$A$2:$G$51,6,FALSE)</f>
        <v>7490</v>
      </c>
      <c r="K520" s="17">
        <f t="shared" si="8"/>
        <v>187250</v>
      </c>
    </row>
    <row r="521" spans="1:11" x14ac:dyDescent="0.35">
      <c r="A521" s="8" t="s">
        <v>537</v>
      </c>
      <c r="B521" s="9">
        <v>43473</v>
      </c>
      <c r="C521" s="10" t="str">
        <f>VLOOKUP(訂單銷售明細!$D521,廠商資料!$A$2:$E$12,5,FALSE)</f>
        <v>涂佩芳</v>
      </c>
      <c r="D521" s="8" t="s">
        <v>12</v>
      </c>
      <c r="E521" s="8" t="str">
        <f>VLOOKUP(D521,廠商資料!$A$2:$E$12,2,FALSE)</f>
        <v>洪盛貿易</v>
      </c>
      <c r="F521" s="8" t="s">
        <v>1604</v>
      </c>
      <c r="G521" s="11" t="str">
        <f>VLOOKUP($F521,產品資料!$A$2:$G$51,5,FALSE)</f>
        <v>渦輪氣旋健康氣炸鍋</v>
      </c>
      <c r="H521" s="8" t="str">
        <f>VLOOKUP(訂單銷售明細!$F521,產品資料!$A$1:$G$51,2,FALSE)</f>
        <v>廚房家電</v>
      </c>
      <c r="I521" s="8">
        <v>65</v>
      </c>
      <c r="J521" s="8">
        <f>VLOOKUP($F521,產品資料!$A$2:$G$51,6,FALSE)</f>
        <v>8990</v>
      </c>
      <c r="K521" s="12">
        <f t="shared" si="8"/>
        <v>584350</v>
      </c>
    </row>
    <row r="522" spans="1:11" x14ac:dyDescent="0.35">
      <c r="A522" s="13" t="s">
        <v>538</v>
      </c>
      <c r="B522" s="14">
        <v>43473</v>
      </c>
      <c r="C522" s="15" t="str">
        <f>VLOOKUP(訂單銷售明細!$D522,廠商資料!$A$2:$E$12,5,FALSE)</f>
        <v>陳欣怡</v>
      </c>
      <c r="D522" s="13" t="s">
        <v>8</v>
      </c>
      <c r="E522" s="13" t="str">
        <f>VLOOKUP(D522,廠商資料!$A$2:$E$12,2,FALSE)</f>
        <v>高宏事業</v>
      </c>
      <c r="F522" s="13" t="s">
        <v>1632</v>
      </c>
      <c r="G522" s="16" t="str">
        <f>VLOOKUP($F522,產品資料!$A$2:$G$51,5,FALSE)</f>
        <v>蒸氣掛燙烘衣架</v>
      </c>
      <c r="H522" s="13" t="str">
        <f>VLOOKUP(訂單銷售明細!$F522,產品資料!$A$1:$G$51,2,FALSE)</f>
        <v>清靜除溼</v>
      </c>
      <c r="I522" s="13">
        <v>25</v>
      </c>
      <c r="J522" s="13">
        <f>VLOOKUP($F522,產品資料!$A$2:$G$51,6,FALSE)</f>
        <v>4280</v>
      </c>
      <c r="K522" s="17">
        <f t="shared" si="8"/>
        <v>107000</v>
      </c>
    </row>
    <row r="523" spans="1:11" x14ac:dyDescent="0.35">
      <c r="A523" s="8" t="s">
        <v>539</v>
      </c>
      <c r="B523" s="9">
        <v>43473</v>
      </c>
      <c r="C523" s="10" t="str">
        <f>VLOOKUP(訂單銷售明細!$D523,廠商資料!$A$2:$E$12,5,FALSE)</f>
        <v>陳欣怡</v>
      </c>
      <c r="D523" s="8" t="s">
        <v>8</v>
      </c>
      <c r="E523" s="8" t="str">
        <f>VLOOKUP(D523,廠商資料!$A$2:$E$12,2,FALSE)</f>
        <v>高宏事業</v>
      </c>
      <c r="F523" s="8" t="s">
        <v>1632</v>
      </c>
      <c r="G523" s="11" t="str">
        <f>VLOOKUP($F523,產品資料!$A$2:$G$51,5,FALSE)</f>
        <v>蒸氣掛燙烘衣架</v>
      </c>
      <c r="H523" s="8" t="str">
        <f>VLOOKUP(訂單銷售明細!$F523,產品資料!$A$1:$G$51,2,FALSE)</f>
        <v>清靜除溼</v>
      </c>
      <c r="I523" s="8">
        <v>65</v>
      </c>
      <c r="J523" s="8">
        <f>VLOOKUP($F523,產品資料!$A$2:$G$51,6,FALSE)</f>
        <v>4280</v>
      </c>
      <c r="K523" s="12">
        <f t="shared" si="8"/>
        <v>278200</v>
      </c>
    </row>
    <row r="524" spans="1:11" x14ac:dyDescent="0.35">
      <c r="A524" s="13" t="s">
        <v>540</v>
      </c>
      <c r="B524" s="14">
        <v>43473</v>
      </c>
      <c r="C524" s="15" t="str">
        <f>VLOOKUP(訂單銷售明細!$D524,廠商資料!$A$2:$E$12,5,FALSE)</f>
        <v>陳欣怡</v>
      </c>
      <c r="D524" s="13" t="s">
        <v>14</v>
      </c>
      <c r="E524" s="13" t="str">
        <f>VLOOKUP(D524,廠商資料!$A$2:$E$12,2,FALSE)</f>
        <v>捷福事業</v>
      </c>
      <c r="F524" s="13" t="s">
        <v>1607</v>
      </c>
      <c r="G524" s="16" t="str">
        <f>VLOOKUP($F524,產品資料!$A$2:$G$51,5,FALSE)</f>
        <v>40吋LED液晶顯示器</v>
      </c>
      <c r="H524" s="13" t="str">
        <f>VLOOKUP(訂單銷售明細!$F524,產品資料!$A$1:$G$51,2,FALSE)</f>
        <v>生活家電</v>
      </c>
      <c r="I524" s="13">
        <v>25</v>
      </c>
      <c r="J524" s="13">
        <f>VLOOKUP($F524,產品資料!$A$2:$G$51,6,FALSE)</f>
        <v>7490</v>
      </c>
      <c r="K524" s="17">
        <f t="shared" si="8"/>
        <v>187250</v>
      </c>
    </row>
    <row r="525" spans="1:11" x14ac:dyDescent="0.35">
      <c r="A525" s="8" t="s">
        <v>541</v>
      </c>
      <c r="B525" s="9">
        <v>43473</v>
      </c>
      <c r="C525" s="10" t="str">
        <f>VLOOKUP(訂單銷售明細!$D525,廠商資料!$A$2:$E$12,5,FALSE)</f>
        <v>郭立新</v>
      </c>
      <c r="D525" s="8" t="s">
        <v>26</v>
      </c>
      <c r="E525" s="8" t="str">
        <f>VLOOKUP(D525,廠商資料!$A$2:$E$12,2,FALSE)</f>
        <v>華佳貿易</v>
      </c>
      <c r="F525" s="8" t="s">
        <v>1604</v>
      </c>
      <c r="G525" s="11" t="str">
        <f>VLOOKUP($F525,產品資料!$A$2:$G$51,5,FALSE)</f>
        <v>渦輪氣旋健康氣炸鍋</v>
      </c>
      <c r="H525" s="8" t="str">
        <f>VLOOKUP(訂單銷售明細!$F525,產品資料!$A$1:$G$51,2,FALSE)</f>
        <v>廚房家電</v>
      </c>
      <c r="I525" s="8">
        <v>65</v>
      </c>
      <c r="J525" s="8">
        <f>VLOOKUP($F525,產品資料!$A$2:$G$51,6,FALSE)</f>
        <v>8990</v>
      </c>
      <c r="K525" s="12">
        <f t="shared" si="8"/>
        <v>584350</v>
      </c>
    </row>
    <row r="526" spans="1:11" x14ac:dyDescent="0.35">
      <c r="A526" s="13" t="s">
        <v>542</v>
      </c>
      <c r="B526" s="14">
        <v>43473</v>
      </c>
      <c r="C526" s="15" t="str">
        <f>VLOOKUP(訂單銷售明細!$D526,廠商資料!$A$2:$E$12,5,FALSE)</f>
        <v>陳欣怡</v>
      </c>
      <c r="D526" s="13" t="s">
        <v>18</v>
      </c>
      <c r="E526" s="13" t="str">
        <f>VLOOKUP(D526,廠商資料!$A$2:$E$12,2,FALSE)</f>
        <v>興泰貿易</v>
      </c>
      <c r="F526" s="13" t="s">
        <v>1632</v>
      </c>
      <c r="G526" s="16" t="str">
        <f>VLOOKUP($F526,產品資料!$A$2:$G$51,5,FALSE)</f>
        <v>蒸氣掛燙烘衣架</v>
      </c>
      <c r="H526" s="13" t="str">
        <f>VLOOKUP(訂單銷售明細!$F526,產品資料!$A$1:$G$51,2,FALSE)</f>
        <v>清靜除溼</v>
      </c>
      <c r="I526" s="13">
        <v>25</v>
      </c>
      <c r="J526" s="13">
        <f>VLOOKUP($F526,產品資料!$A$2:$G$51,6,FALSE)</f>
        <v>4280</v>
      </c>
      <c r="K526" s="17">
        <f t="shared" si="8"/>
        <v>107000</v>
      </c>
    </row>
    <row r="527" spans="1:11" x14ac:dyDescent="0.35">
      <c r="A527" s="8" t="s">
        <v>543</v>
      </c>
      <c r="B527" s="9">
        <v>43473</v>
      </c>
      <c r="C527" s="10" t="str">
        <f>VLOOKUP(訂單銷售明細!$D527,廠商資料!$A$2:$E$12,5,FALSE)</f>
        <v>賴惠雯</v>
      </c>
      <c r="D527" s="8" t="s">
        <v>41</v>
      </c>
      <c r="E527" s="8" t="str">
        <f>VLOOKUP(D527,廠商資料!$A$2:$E$12,2,FALSE)</f>
        <v>欣榮貿易</v>
      </c>
      <c r="F527" s="8" t="s">
        <v>1632</v>
      </c>
      <c r="G527" s="11" t="str">
        <f>VLOOKUP($F527,產品資料!$A$2:$G$51,5,FALSE)</f>
        <v>蒸氣掛燙烘衣架</v>
      </c>
      <c r="H527" s="8" t="str">
        <f>VLOOKUP(訂單銷售明細!$F527,產品資料!$A$1:$G$51,2,FALSE)</f>
        <v>清靜除溼</v>
      </c>
      <c r="I527" s="8">
        <v>65</v>
      </c>
      <c r="J527" s="8">
        <f>VLOOKUP($F527,產品資料!$A$2:$G$51,6,FALSE)</f>
        <v>4280</v>
      </c>
      <c r="K527" s="12">
        <f t="shared" si="8"/>
        <v>278200</v>
      </c>
    </row>
    <row r="528" spans="1:11" x14ac:dyDescent="0.35">
      <c r="A528" s="13" t="s">
        <v>544</v>
      </c>
      <c r="B528" s="14">
        <v>43473</v>
      </c>
      <c r="C528" s="15" t="str">
        <f>VLOOKUP(訂單銷售明細!$D528,廠商資料!$A$2:$E$12,5,FALSE)</f>
        <v>王家銘</v>
      </c>
      <c r="D528" s="13" t="s">
        <v>21</v>
      </c>
      <c r="E528" s="13" t="str">
        <f>VLOOKUP(D528,廠商資料!$A$2:$E$12,2,FALSE)</f>
        <v>裕發事業</v>
      </c>
      <c r="F528" s="13" t="s">
        <v>1607</v>
      </c>
      <c r="G528" s="16" t="str">
        <f>VLOOKUP($F528,產品資料!$A$2:$G$51,5,FALSE)</f>
        <v>40吋LED液晶顯示器</v>
      </c>
      <c r="H528" s="13" t="str">
        <f>VLOOKUP(訂單銷售明細!$F528,產品資料!$A$1:$G$51,2,FALSE)</f>
        <v>生活家電</v>
      </c>
      <c r="I528" s="13">
        <v>25</v>
      </c>
      <c r="J528" s="13">
        <f>VLOOKUP($F528,產品資料!$A$2:$G$51,6,FALSE)</f>
        <v>7490</v>
      </c>
      <c r="K528" s="17">
        <f t="shared" si="8"/>
        <v>187250</v>
      </c>
    </row>
    <row r="529" spans="1:11" x14ac:dyDescent="0.35">
      <c r="A529" s="8" t="s">
        <v>545</v>
      </c>
      <c r="B529" s="9">
        <v>43473</v>
      </c>
      <c r="C529" s="10" t="str">
        <f>VLOOKUP(訂單銷售明細!$D529,廠商資料!$A$2:$E$12,5,FALSE)</f>
        <v>蔡俊宏</v>
      </c>
      <c r="D529" s="8" t="s">
        <v>47</v>
      </c>
      <c r="E529" s="8" t="str">
        <f>VLOOKUP(D529,廠商資料!$A$2:$E$12,2,FALSE)</f>
        <v>信通事業</v>
      </c>
      <c r="F529" s="8" t="s">
        <v>1604</v>
      </c>
      <c r="G529" s="11" t="str">
        <f>VLOOKUP($F529,產品資料!$A$2:$G$51,5,FALSE)</f>
        <v>渦輪氣旋健康氣炸鍋</v>
      </c>
      <c r="H529" s="8" t="str">
        <f>VLOOKUP(訂單銷售明細!$F529,產品資料!$A$1:$G$51,2,FALSE)</f>
        <v>廚房家電</v>
      </c>
      <c r="I529" s="8">
        <v>65</v>
      </c>
      <c r="J529" s="8">
        <f>VLOOKUP($F529,產品資料!$A$2:$G$51,6,FALSE)</f>
        <v>8990</v>
      </c>
      <c r="K529" s="12">
        <f t="shared" si="8"/>
        <v>584350</v>
      </c>
    </row>
    <row r="530" spans="1:11" x14ac:dyDescent="0.35">
      <c r="A530" s="13" t="s">
        <v>546</v>
      </c>
      <c r="B530" s="14">
        <v>43473</v>
      </c>
      <c r="C530" s="15" t="str">
        <f>VLOOKUP(訂單銷售明細!$D530,廠商資料!$A$2:$E$12,5,FALSE)</f>
        <v>王家銘</v>
      </c>
      <c r="D530" s="13" t="s">
        <v>24</v>
      </c>
      <c r="E530" s="13" t="str">
        <f>VLOOKUP(D530,廠商資料!$A$2:$E$12,2,FALSE)</f>
        <v>萬成事業</v>
      </c>
      <c r="F530" s="13" t="s">
        <v>1632</v>
      </c>
      <c r="G530" s="16" t="str">
        <f>VLOOKUP($F530,產品資料!$A$2:$G$51,5,FALSE)</f>
        <v>蒸氣掛燙烘衣架</v>
      </c>
      <c r="H530" s="13" t="str">
        <f>VLOOKUP(訂單銷售明細!$F530,產品資料!$A$1:$G$51,2,FALSE)</f>
        <v>清靜除溼</v>
      </c>
      <c r="I530" s="13">
        <v>25</v>
      </c>
      <c r="J530" s="13">
        <f>VLOOKUP($F530,產品資料!$A$2:$G$51,6,FALSE)</f>
        <v>4280</v>
      </c>
      <c r="K530" s="17">
        <f t="shared" si="8"/>
        <v>107000</v>
      </c>
    </row>
    <row r="531" spans="1:11" x14ac:dyDescent="0.35">
      <c r="A531" s="8" t="s">
        <v>547</v>
      </c>
      <c r="B531" s="9">
        <v>43473</v>
      </c>
      <c r="C531" s="10" t="str">
        <f>VLOOKUP(訂單銷售明細!$D531,廠商資料!$A$2:$E$12,5,FALSE)</f>
        <v>賴惠雯</v>
      </c>
      <c r="D531" s="8" t="s">
        <v>49</v>
      </c>
      <c r="E531" s="8" t="str">
        <f>VLOOKUP(D531,廠商資料!$A$2:$E$12,2,FALSE)</f>
        <v>大亨事業</v>
      </c>
      <c r="F531" s="8" t="s">
        <v>1615</v>
      </c>
      <c r="G531" s="11" t="str">
        <f>VLOOKUP($F531,產品資料!$A$2:$G$51,5,FALSE)</f>
        <v>迷你淨顏潔膚儀-送刷頭</v>
      </c>
      <c r="H531" s="8" t="str">
        <f>VLOOKUP(訂單銷售明細!$F531,產品資料!$A$1:$G$51,2,FALSE)</f>
        <v>美容家電</v>
      </c>
      <c r="I531" s="8">
        <v>65</v>
      </c>
      <c r="J531" s="8">
        <f>VLOOKUP($F531,產品資料!$A$2:$G$51,6,FALSE)</f>
        <v>2600</v>
      </c>
      <c r="K531" s="12">
        <f t="shared" si="8"/>
        <v>169000</v>
      </c>
    </row>
    <row r="532" spans="1:11" x14ac:dyDescent="0.35">
      <c r="A532" s="13" t="s">
        <v>548</v>
      </c>
      <c r="B532" s="14">
        <v>43474</v>
      </c>
      <c r="C532" s="15" t="str">
        <f>VLOOKUP(訂單銷售明細!$D532,廠商資料!$A$2:$E$12,5,FALSE)</f>
        <v>郭立新</v>
      </c>
      <c r="D532" s="13" t="s">
        <v>26</v>
      </c>
      <c r="E532" s="13" t="str">
        <f>VLOOKUP(D532,廠商資料!$A$2:$E$12,2,FALSE)</f>
        <v>華佳貿易</v>
      </c>
      <c r="F532" s="13" t="s">
        <v>1607</v>
      </c>
      <c r="G532" s="16" t="str">
        <f>VLOOKUP($F532,產品資料!$A$2:$G$51,5,FALSE)</f>
        <v>40吋LED液晶顯示器</v>
      </c>
      <c r="H532" s="13" t="str">
        <f>VLOOKUP(訂單銷售明細!$F532,產品資料!$A$1:$G$51,2,FALSE)</f>
        <v>生活家電</v>
      </c>
      <c r="I532" s="13">
        <v>25</v>
      </c>
      <c r="J532" s="13">
        <f>VLOOKUP($F532,產品資料!$A$2:$G$51,6,FALSE)</f>
        <v>7490</v>
      </c>
      <c r="K532" s="17">
        <f t="shared" si="8"/>
        <v>187250</v>
      </c>
    </row>
    <row r="533" spans="1:11" x14ac:dyDescent="0.35">
      <c r="A533" s="8" t="s">
        <v>549</v>
      </c>
      <c r="B533" s="9">
        <v>43474</v>
      </c>
      <c r="C533" s="10" t="str">
        <f>VLOOKUP(訂單銷售明細!$D533,廠商資料!$A$2:$E$12,5,FALSE)</f>
        <v>賴惠雯</v>
      </c>
      <c r="D533" s="8" t="s">
        <v>41</v>
      </c>
      <c r="E533" s="8" t="str">
        <f>VLOOKUP(D533,廠商資料!$A$2:$E$12,2,FALSE)</f>
        <v>欣榮貿易</v>
      </c>
      <c r="F533" s="8" t="s">
        <v>1611</v>
      </c>
      <c r="G533" s="11" t="str">
        <f>VLOOKUP($F533,產品資料!$A$2:$G$51,5,FALSE)</f>
        <v>美白電動牙刷-美白刷頭+多動向交叉刷頭</v>
      </c>
      <c r="H533" s="8" t="str">
        <f>VLOOKUP(訂單銷售明細!$F533,產品資料!$A$1:$G$51,2,FALSE)</f>
        <v>美容家電</v>
      </c>
      <c r="I533" s="8">
        <v>25</v>
      </c>
      <c r="J533" s="8">
        <f>VLOOKUP($F533,產品資料!$A$2:$G$51,6,FALSE)</f>
        <v>1200</v>
      </c>
      <c r="K533" s="12">
        <f t="shared" si="8"/>
        <v>30000</v>
      </c>
    </row>
    <row r="534" spans="1:11" x14ac:dyDescent="0.35">
      <c r="A534" s="13" t="s">
        <v>550</v>
      </c>
      <c r="B534" s="14">
        <v>43474</v>
      </c>
      <c r="C534" s="15" t="str">
        <f>VLOOKUP(訂單銷售明細!$D534,廠商資料!$A$2:$E$12,5,FALSE)</f>
        <v>蔡俊宏</v>
      </c>
      <c r="D534" s="13" t="s">
        <v>47</v>
      </c>
      <c r="E534" s="13" t="str">
        <f>VLOOKUP(D534,廠商資料!$A$2:$E$12,2,FALSE)</f>
        <v>信通事業</v>
      </c>
      <c r="F534" s="13" t="s">
        <v>1626</v>
      </c>
      <c r="G534" s="16" t="str">
        <f>VLOOKUP($F534,產品資料!$A$2:$G$51,5,FALSE)</f>
        <v>多功能烘被機</v>
      </c>
      <c r="H534" s="13" t="str">
        <f>VLOOKUP(訂單銷售明細!$F534,產品資料!$A$1:$G$51,2,FALSE)</f>
        <v>清靜除溼</v>
      </c>
      <c r="I534" s="13">
        <v>25</v>
      </c>
      <c r="J534" s="13">
        <f>VLOOKUP($F534,產品資料!$A$2:$G$51,6,FALSE)</f>
        <v>2870</v>
      </c>
      <c r="K534" s="17">
        <f t="shared" si="8"/>
        <v>71750</v>
      </c>
    </row>
    <row r="535" spans="1:11" x14ac:dyDescent="0.35">
      <c r="A535" s="8" t="s">
        <v>551</v>
      </c>
      <c r="B535" s="9">
        <v>43474</v>
      </c>
      <c r="C535" s="10" t="str">
        <f>VLOOKUP(訂單銷售明細!$D535,廠商資料!$A$2:$E$12,5,FALSE)</f>
        <v>賴惠雯</v>
      </c>
      <c r="D535" s="8" t="s">
        <v>49</v>
      </c>
      <c r="E535" s="8" t="str">
        <f>VLOOKUP(D535,廠商資料!$A$2:$E$12,2,FALSE)</f>
        <v>大亨事業</v>
      </c>
      <c r="F535" s="8" t="s">
        <v>1637</v>
      </c>
      <c r="G535" s="11" t="str">
        <f>VLOOKUP($F535,產品資料!$A$2:$G$51,5,FALSE)</f>
        <v>數位式無線電話-經典白</v>
      </c>
      <c r="H535" s="8" t="str">
        <f>VLOOKUP(訂單銷售明細!$F535,產品資料!$A$1:$G$51,2,FALSE)</f>
        <v>生活家電</v>
      </c>
      <c r="I535" s="8">
        <v>25</v>
      </c>
      <c r="J535" s="8">
        <f>VLOOKUP($F535,產品資料!$A$2:$G$51,6,FALSE)</f>
        <v>990</v>
      </c>
      <c r="K535" s="12">
        <f t="shared" si="8"/>
        <v>24750</v>
      </c>
    </row>
    <row r="536" spans="1:11" x14ac:dyDescent="0.35">
      <c r="A536" s="13" t="s">
        <v>552</v>
      </c>
      <c r="B536" s="14">
        <v>43474</v>
      </c>
      <c r="C536" s="15" t="str">
        <f>VLOOKUP(訂單銷售明細!$D536,廠商資料!$A$2:$E$12,5,FALSE)</f>
        <v>涂佩芳</v>
      </c>
      <c r="D536" s="13" t="s">
        <v>10</v>
      </c>
      <c r="E536" s="13" t="str">
        <f>VLOOKUP(D536,廠商資料!$A$2:$E$12,2,FALSE)</f>
        <v>永進事業</v>
      </c>
      <c r="F536" s="13" t="s">
        <v>1607</v>
      </c>
      <c r="G536" s="16" t="str">
        <f>VLOOKUP($F536,產品資料!$A$2:$G$51,5,FALSE)</f>
        <v>40吋LED液晶顯示器</v>
      </c>
      <c r="H536" s="13" t="str">
        <f>VLOOKUP(訂單銷售明細!$F536,產品資料!$A$1:$G$51,2,FALSE)</f>
        <v>生活家電</v>
      </c>
      <c r="I536" s="13">
        <v>25</v>
      </c>
      <c r="J536" s="13">
        <f>VLOOKUP($F536,產品資料!$A$2:$G$51,6,FALSE)</f>
        <v>7490</v>
      </c>
      <c r="K536" s="17">
        <f t="shared" si="8"/>
        <v>187250</v>
      </c>
    </row>
    <row r="537" spans="1:11" x14ac:dyDescent="0.35">
      <c r="A537" s="8" t="s">
        <v>553</v>
      </c>
      <c r="B537" s="9">
        <v>43474</v>
      </c>
      <c r="C537" s="10" t="str">
        <f>VLOOKUP(訂單銷售明細!$D537,廠商資料!$A$2:$E$12,5,FALSE)</f>
        <v>涂佩芳</v>
      </c>
      <c r="D537" s="8" t="s">
        <v>12</v>
      </c>
      <c r="E537" s="8" t="str">
        <f>VLOOKUP(D537,廠商資料!$A$2:$E$12,2,FALSE)</f>
        <v>洪盛貿易</v>
      </c>
      <c r="F537" s="8" t="s">
        <v>1611</v>
      </c>
      <c r="G537" s="11" t="str">
        <f>VLOOKUP($F537,產品資料!$A$2:$G$51,5,FALSE)</f>
        <v>美白電動牙刷-美白刷頭+多動向交叉刷頭</v>
      </c>
      <c r="H537" s="8" t="str">
        <f>VLOOKUP(訂單銷售明細!$F537,產品資料!$A$1:$G$51,2,FALSE)</f>
        <v>美容家電</v>
      </c>
      <c r="I537" s="8">
        <v>25</v>
      </c>
      <c r="J537" s="8">
        <f>VLOOKUP($F537,產品資料!$A$2:$G$51,6,FALSE)</f>
        <v>1200</v>
      </c>
      <c r="K537" s="12">
        <f t="shared" si="8"/>
        <v>30000</v>
      </c>
    </row>
    <row r="538" spans="1:11" x14ac:dyDescent="0.35">
      <c r="A538" s="13" t="s">
        <v>554</v>
      </c>
      <c r="B538" s="14">
        <v>43474</v>
      </c>
      <c r="C538" s="15" t="str">
        <f>VLOOKUP(訂單銷售明細!$D538,廠商資料!$A$2:$E$12,5,FALSE)</f>
        <v>陳欣怡</v>
      </c>
      <c r="D538" s="13" t="s">
        <v>14</v>
      </c>
      <c r="E538" s="13" t="str">
        <f>VLOOKUP(D538,廠商資料!$A$2:$E$12,2,FALSE)</f>
        <v>捷福事業</v>
      </c>
      <c r="F538" s="13" t="s">
        <v>1636</v>
      </c>
      <c r="G538" s="16" t="str">
        <f>VLOOKUP($F538,產品資料!$A$2:$G$51,5,FALSE)</f>
        <v>除菌除臭空氣清淨機-14坪</v>
      </c>
      <c r="H538" s="13" t="str">
        <f>VLOOKUP(訂單銷售明細!$F538,產品資料!$A$1:$G$51,2,FALSE)</f>
        <v>清靜除溼</v>
      </c>
      <c r="I538" s="13">
        <v>25</v>
      </c>
      <c r="J538" s="13">
        <f>VLOOKUP($F538,產品資料!$A$2:$G$51,6,FALSE)</f>
        <v>7988</v>
      </c>
      <c r="K538" s="17">
        <f t="shared" si="8"/>
        <v>199700</v>
      </c>
    </row>
    <row r="539" spans="1:11" x14ac:dyDescent="0.35">
      <c r="A539" s="8" t="s">
        <v>555</v>
      </c>
      <c r="B539" s="9">
        <v>43474</v>
      </c>
      <c r="C539" s="10" t="str">
        <f>VLOOKUP(訂單銷售明細!$D539,廠商資料!$A$2:$E$12,5,FALSE)</f>
        <v>陳欣怡</v>
      </c>
      <c r="D539" s="8" t="s">
        <v>18</v>
      </c>
      <c r="E539" s="8" t="str">
        <f>VLOOKUP(D539,廠商資料!$A$2:$E$12,2,FALSE)</f>
        <v>興泰貿易</v>
      </c>
      <c r="F539" s="8" t="s">
        <v>1637</v>
      </c>
      <c r="G539" s="11" t="str">
        <f>VLOOKUP($F539,產品資料!$A$2:$G$51,5,FALSE)</f>
        <v>數位式無線電話-經典白</v>
      </c>
      <c r="H539" s="8" t="str">
        <f>VLOOKUP(訂單銷售明細!$F539,產品資料!$A$1:$G$51,2,FALSE)</f>
        <v>生活家電</v>
      </c>
      <c r="I539" s="8">
        <v>25</v>
      </c>
      <c r="J539" s="8">
        <f>VLOOKUP($F539,產品資料!$A$2:$G$51,6,FALSE)</f>
        <v>990</v>
      </c>
      <c r="K539" s="12">
        <f t="shared" si="8"/>
        <v>24750</v>
      </c>
    </row>
    <row r="540" spans="1:11" x14ac:dyDescent="0.35">
      <c r="A540" s="13" t="s">
        <v>556</v>
      </c>
      <c r="B540" s="14">
        <v>43475</v>
      </c>
      <c r="C540" s="15" t="str">
        <f>VLOOKUP(訂單銷售明細!$D540,廠商資料!$A$2:$E$12,5,FALSE)</f>
        <v>王家銘</v>
      </c>
      <c r="D540" s="13" t="s">
        <v>21</v>
      </c>
      <c r="E540" s="13" t="str">
        <f>VLOOKUP(D540,廠商資料!$A$2:$E$12,2,FALSE)</f>
        <v>裕發事業</v>
      </c>
      <c r="F540" s="13" t="s">
        <v>1611</v>
      </c>
      <c r="G540" s="16" t="str">
        <f>VLOOKUP($F540,產品資料!$A$2:$G$51,5,FALSE)</f>
        <v>美白電動牙刷-美白刷頭+多動向交叉刷頭</v>
      </c>
      <c r="H540" s="13" t="str">
        <f>VLOOKUP(訂單銷售明細!$F540,產品資料!$A$1:$G$51,2,FALSE)</f>
        <v>美容家電</v>
      </c>
      <c r="I540" s="13">
        <v>25</v>
      </c>
      <c r="J540" s="13">
        <f>VLOOKUP($F540,產品資料!$A$2:$G$51,6,FALSE)</f>
        <v>1200</v>
      </c>
      <c r="K540" s="17">
        <f t="shared" si="8"/>
        <v>30000</v>
      </c>
    </row>
    <row r="541" spans="1:11" x14ac:dyDescent="0.35">
      <c r="A541" s="8" t="s">
        <v>557</v>
      </c>
      <c r="B541" s="9">
        <v>43475</v>
      </c>
      <c r="C541" s="10" t="str">
        <f>VLOOKUP(訂單銷售明細!$D541,廠商資料!$A$2:$E$12,5,FALSE)</f>
        <v>王家銘</v>
      </c>
      <c r="D541" s="8" t="s">
        <v>24</v>
      </c>
      <c r="E541" s="8" t="str">
        <f>VLOOKUP(D541,廠商資料!$A$2:$E$12,2,FALSE)</f>
        <v>萬成事業</v>
      </c>
      <c r="F541" s="8" t="s">
        <v>1613</v>
      </c>
      <c r="G541" s="11" t="str">
        <f>VLOOKUP($F541,產品資料!$A$2:$G$51,5,FALSE)</f>
        <v>水洗三刀頭電動刮鬍刀-黑</v>
      </c>
      <c r="H541" s="8" t="str">
        <f>VLOOKUP(訂單銷售明細!$F541,產品資料!$A$1:$G$51,2,FALSE)</f>
        <v>美容家電</v>
      </c>
      <c r="I541" s="8">
        <v>25</v>
      </c>
      <c r="J541" s="8">
        <f>VLOOKUP($F541,產品資料!$A$2:$G$51,6,FALSE)</f>
        <v>980</v>
      </c>
      <c r="K541" s="12">
        <f t="shared" si="8"/>
        <v>24500</v>
      </c>
    </row>
    <row r="542" spans="1:11" x14ac:dyDescent="0.35">
      <c r="A542" s="13" t="s">
        <v>558</v>
      </c>
      <c r="B542" s="14">
        <v>43475</v>
      </c>
      <c r="C542" s="15" t="str">
        <f>VLOOKUP(訂單銷售明細!$D542,廠商資料!$A$2:$E$12,5,FALSE)</f>
        <v>郭立新</v>
      </c>
      <c r="D542" s="13" t="s">
        <v>26</v>
      </c>
      <c r="E542" s="13" t="str">
        <f>VLOOKUP(D542,廠商資料!$A$2:$E$12,2,FALSE)</f>
        <v>華佳貿易</v>
      </c>
      <c r="F542" s="13" t="s">
        <v>1638</v>
      </c>
      <c r="G542" s="16" t="str">
        <f>VLOOKUP($F542,產品資料!$A$2:$G$51,5,FALSE)</f>
        <v>迷你隨身空氣負離子清淨機-紅</v>
      </c>
      <c r="H542" s="13" t="str">
        <f>VLOOKUP(訂單銷售明細!$F542,產品資料!$A$1:$G$51,2,FALSE)</f>
        <v>清靜除溼</v>
      </c>
      <c r="I542" s="13">
        <v>25</v>
      </c>
      <c r="J542" s="13">
        <f>VLOOKUP($F542,產品資料!$A$2:$G$51,6,FALSE)</f>
        <v>999</v>
      </c>
      <c r="K542" s="17">
        <f t="shared" si="8"/>
        <v>24975</v>
      </c>
    </row>
    <row r="543" spans="1:11" x14ac:dyDescent="0.35">
      <c r="A543" s="8" t="s">
        <v>559</v>
      </c>
      <c r="B543" s="9">
        <v>43475</v>
      </c>
      <c r="C543" s="10" t="str">
        <f>VLOOKUP(訂單銷售明細!$D543,廠商資料!$A$2:$E$12,5,FALSE)</f>
        <v>賴惠雯</v>
      </c>
      <c r="D543" s="8" t="s">
        <v>41</v>
      </c>
      <c r="E543" s="8" t="str">
        <f>VLOOKUP(D543,廠商資料!$A$2:$E$12,2,FALSE)</f>
        <v>欣榮貿易</v>
      </c>
      <c r="F543" s="8" t="s">
        <v>1639</v>
      </c>
      <c r="G543" s="11" t="str">
        <f>VLOOKUP($F543,產品資料!$A$2:$G$51,5,FALSE)</f>
        <v>直立擺頭陶瓷電暖器-灰</v>
      </c>
      <c r="H543" s="8" t="str">
        <f>VLOOKUP(訂單銷售明細!$F543,產品資料!$A$1:$G$51,2,FALSE)</f>
        <v>空調家電</v>
      </c>
      <c r="I543" s="8">
        <v>25</v>
      </c>
      <c r="J543" s="8">
        <f>VLOOKUP($F543,產品資料!$A$2:$G$51,6,FALSE)</f>
        <v>2690</v>
      </c>
      <c r="K543" s="12">
        <f t="shared" si="8"/>
        <v>67250</v>
      </c>
    </row>
    <row r="544" spans="1:11" x14ac:dyDescent="0.35">
      <c r="A544" s="13" t="s">
        <v>560</v>
      </c>
      <c r="B544" s="14">
        <v>43475</v>
      </c>
      <c r="C544" s="15" t="str">
        <f>VLOOKUP(訂單銷售明細!$D544,廠商資料!$A$2:$E$12,5,FALSE)</f>
        <v>蔡俊宏</v>
      </c>
      <c r="D544" s="13" t="s">
        <v>47</v>
      </c>
      <c r="E544" s="13" t="str">
        <f>VLOOKUP(D544,廠商資料!$A$2:$E$12,2,FALSE)</f>
        <v>信通事業</v>
      </c>
      <c r="F544" s="13" t="s">
        <v>1611</v>
      </c>
      <c r="G544" s="16" t="str">
        <f>VLOOKUP($F544,產品資料!$A$2:$G$51,5,FALSE)</f>
        <v>美白電動牙刷-美白刷頭+多動向交叉刷頭</v>
      </c>
      <c r="H544" s="13" t="str">
        <f>VLOOKUP(訂單銷售明細!$F544,產品資料!$A$1:$G$51,2,FALSE)</f>
        <v>美容家電</v>
      </c>
      <c r="I544" s="13">
        <v>25</v>
      </c>
      <c r="J544" s="13">
        <f>VLOOKUP($F544,產品資料!$A$2:$G$51,6,FALSE)</f>
        <v>1200</v>
      </c>
      <c r="K544" s="17">
        <f t="shared" si="8"/>
        <v>30000</v>
      </c>
    </row>
    <row r="545" spans="1:11" x14ac:dyDescent="0.35">
      <c r="A545" s="8" t="s">
        <v>561</v>
      </c>
      <c r="B545" s="9">
        <v>43475</v>
      </c>
      <c r="C545" s="10" t="str">
        <f>VLOOKUP(訂單銷售明細!$D545,廠商資料!$A$2:$E$12,5,FALSE)</f>
        <v>賴惠雯</v>
      </c>
      <c r="D545" s="8" t="s">
        <v>49</v>
      </c>
      <c r="E545" s="8" t="str">
        <f>VLOOKUP(D545,廠商資料!$A$2:$E$12,2,FALSE)</f>
        <v>大亨事業</v>
      </c>
      <c r="F545" s="8" t="s">
        <v>1613</v>
      </c>
      <c r="G545" s="11" t="str">
        <f>VLOOKUP($F545,產品資料!$A$2:$G$51,5,FALSE)</f>
        <v>水洗三刀頭電動刮鬍刀-黑</v>
      </c>
      <c r="H545" s="8" t="str">
        <f>VLOOKUP(訂單銷售明細!$F545,產品資料!$A$1:$G$51,2,FALSE)</f>
        <v>美容家電</v>
      </c>
      <c r="I545" s="8">
        <v>25</v>
      </c>
      <c r="J545" s="8">
        <f>VLOOKUP($F545,產品資料!$A$2:$G$51,6,FALSE)</f>
        <v>980</v>
      </c>
      <c r="K545" s="12">
        <f t="shared" si="8"/>
        <v>24500</v>
      </c>
    </row>
    <row r="546" spans="1:11" x14ac:dyDescent="0.35">
      <c r="A546" s="13" t="s">
        <v>562</v>
      </c>
      <c r="B546" s="14">
        <v>43475</v>
      </c>
      <c r="C546" s="15" t="str">
        <f>VLOOKUP(訂單銷售明細!$D546,廠商資料!$A$2:$E$12,5,FALSE)</f>
        <v>涂佩芳</v>
      </c>
      <c r="D546" s="13" t="s">
        <v>10</v>
      </c>
      <c r="E546" s="13" t="str">
        <f>VLOOKUP(D546,廠商資料!$A$2:$E$12,2,FALSE)</f>
        <v>永進事業</v>
      </c>
      <c r="F546" s="13" t="s">
        <v>1638</v>
      </c>
      <c r="G546" s="16" t="str">
        <f>VLOOKUP($F546,產品資料!$A$2:$G$51,5,FALSE)</f>
        <v>迷你隨身空氣負離子清淨機-紅</v>
      </c>
      <c r="H546" s="13" t="str">
        <f>VLOOKUP(訂單銷售明細!$F546,產品資料!$A$1:$G$51,2,FALSE)</f>
        <v>清靜除溼</v>
      </c>
      <c r="I546" s="13">
        <v>25</v>
      </c>
      <c r="J546" s="13">
        <f>VLOOKUP($F546,產品資料!$A$2:$G$51,6,FALSE)</f>
        <v>999</v>
      </c>
      <c r="K546" s="17">
        <f t="shared" si="8"/>
        <v>24975</v>
      </c>
    </row>
    <row r="547" spans="1:11" x14ac:dyDescent="0.35">
      <c r="A547" s="8" t="s">
        <v>563</v>
      </c>
      <c r="B547" s="9">
        <v>43475</v>
      </c>
      <c r="C547" s="10" t="str">
        <f>VLOOKUP(訂單銷售明細!$D547,廠商資料!$A$2:$E$12,5,FALSE)</f>
        <v>涂佩芳</v>
      </c>
      <c r="D547" s="8" t="s">
        <v>12</v>
      </c>
      <c r="E547" s="8" t="str">
        <f>VLOOKUP(D547,廠商資料!$A$2:$E$12,2,FALSE)</f>
        <v>洪盛貿易</v>
      </c>
      <c r="F547" s="8" t="s">
        <v>1639</v>
      </c>
      <c r="G547" s="11" t="str">
        <f>VLOOKUP($F547,產品資料!$A$2:$G$51,5,FALSE)</f>
        <v>直立擺頭陶瓷電暖器-灰</v>
      </c>
      <c r="H547" s="8" t="str">
        <f>VLOOKUP(訂單銷售明細!$F547,產品資料!$A$1:$G$51,2,FALSE)</f>
        <v>空調家電</v>
      </c>
      <c r="I547" s="8">
        <v>25</v>
      </c>
      <c r="J547" s="8">
        <f>VLOOKUP($F547,產品資料!$A$2:$G$51,6,FALSE)</f>
        <v>2690</v>
      </c>
      <c r="K547" s="12">
        <f t="shared" si="8"/>
        <v>67250</v>
      </c>
    </row>
    <row r="548" spans="1:11" x14ac:dyDescent="0.35">
      <c r="A548" s="13" t="s">
        <v>564</v>
      </c>
      <c r="B548" s="14">
        <v>43475</v>
      </c>
      <c r="C548" s="15" t="str">
        <f>VLOOKUP(訂單銷售明細!$D548,廠商資料!$A$2:$E$12,5,FALSE)</f>
        <v>陳欣怡</v>
      </c>
      <c r="D548" s="13" t="s">
        <v>8</v>
      </c>
      <c r="E548" s="13" t="str">
        <f>VLOOKUP(D548,廠商資料!$A$2:$E$12,2,FALSE)</f>
        <v>高宏事業</v>
      </c>
      <c r="F548" s="13" t="s">
        <v>1611</v>
      </c>
      <c r="G548" s="16" t="str">
        <f>VLOOKUP($F548,產品資料!$A$2:$G$51,5,FALSE)</f>
        <v>美白電動牙刷-美白刷頭+多動向交叉刷頭</v>
      </c>
      <c r="H548" s="13" t="str">
        <f>VLOOKUP(訂單銷售明細!$F548,產品資料!$A$1:$G$51,2,FALSE)</f>
        <v>美容家電</v>
      </c>
      <c r="I548" s="13">
        <v>25</v>
      </c>
      <c r="J548" s="13">
        <f>VLOOKUP($F548,產品資料!$A$2:$G$51,6,FALSE)</f>
        <v>1200</v>
      </c>
      <c r="K548" s="17">
        <f t="shared" si="8"/>
        <v>30000</v>
      </c>
    </row>
    <row r="549" spans="1:11" x14ac:dyDescent="0.35">
      <c r="A549" s="8" t="s">
        <v>565</v>
      </c>
      <c r="B549" s="9">
        <v>43476</v>
      </c>
      <c r="C549" s="10" t="str">
        <f>VLOOKUP(訂單銷售明細!$D549,廠商資料!$A$2:$E$12,5,FALSE)</f>
        <v>賴惠雯</v>
      </c>
      <c r="D549" s="8" t="s">
        <v>49</v>
      </c>
      <c r="E549" s="8" t="str">
        <f>VLOOKUP(D549,廠商資料!$A$2:$E$12,2,FALSE)</f>
        <v>大亨事業</v>
      </c>
      <c r="F549" s="8" t="s">
        <v>1615</v>
      </c>
      <c r="G549" s="11" t="str">
        <f>VLOOKUP($F549,產品資料!$A$2:$G$51,5,FALSE)</f>
        <v>迷你淨顏潔膚儀-送刷頭</v>
      </c>
      <c r="H549" s="8" t="str">
        <f>VLOOKUP(訂單銷售明細!$F549,產品資料!$A$1:$G$51,2,FALSE)</f>
        <v>美容家電</v>
      </c>
      <c r="I549" s="8">
        <v>25</v>
      </c>
      <c r="J549" s="8">
        <f>VLOOKUP($F549,產品資料!$A$2:$G$51,6,FALSE)</f>
        <v>2600</v>
      </c>
      <c r="K549" s="12">
        <f t="shared" si="8"/>
        <v>65000</v>
      </c>
    </row>
    <row r="550" spans="1:11" x14ac:dyDescent="0.35">
      <c r="A550" s="13" t="s">
        <v>566</v>
      </c>
      <c r="B550" s="14">
        <v>43476</v>
      </c>
      <c r="C550" s="15" t="str">
        <f>VLOOKUP(訂單銷售明細!$D550,廠商資料!$A$2:$E$12,5,FALSE)</f>
        <v>涂佩芳</v>
      </c>
      <c r="D550" s="13" t="s">
        <v>10</v>
      </c>
      <c r="E550" s="13" t="str">
        <f>VLOOKUP(D550,廠商資料!$A$2:$E$12,2,FALSE)</f>
        <v>永進事業</v>
      </c>
      <c r="F550" s="13" t="s">
        <v>1641</v>
      </c>
      <c r="G550" s="16" t="str">
        <f>VLOOKUP($F550,產品資料!$A$2:$G$51,5,FALSE)</f>
        <v>暖手寶-白</v>
      </c>
      <c r="H550" s="13" t="str">
        <f>VLOOKUP(訂單銷售明細!$F550,產品資料!$A$1:$G$51,2,FALSE)</f>
        <v>空調家電</v>
      </c>
      <c r="I550" s="13">
        <v>25</v>
      </c>
      <c r="J550" s="13">
        <f>VLOOKUP($F550,產品資料!$A$2:$G$51,6,FALSE)</f>
        <v>690</v>
      </c>
      <c r="K550" s="17">
        <f t="shared" si="8"/>
        <v>17250</v>
      </c>
    </row>
    <row r="551" spans="1:11" x14ac:dyDescent="0.35">
      <c r="A551" s="8" t="s">
        <v>567</v>
      </c>
      <c r="B551" s="9">
        <v>43477</v>
      </c>
      <c r="C551" s="10" t="str">
        <f>VLOOKUP(訂單銷售明細!$D551,廠商資料!$A$2:$E$12,5,FALSE)</f>
        <v>涂佩芳</v>
      </c>
      <c r="D551" s="8" t="s">
        <v>12</v>
      </c>
      <c r="E551" s="8" t="str">
        <f>VLOOKUP(D551,廠商資料!$A$2:$E$12,2,FALSE)</f>
        <v>洪盛貿易</v>
      </c>
      <c r="F551" s="8" t="s">
        <v>1635</v>
      </c>
      <c r="G551" s="11" t="str">
        <f>VLOOKUP($F551,產品資料!$A$2:$G$51,5,FALSE)</f>
        <v>數位式無線電話-時尚黑</v>
      </c>
      <c r="H551" s="8" t="str">
        <f>VLOOKUP(訂單銷售明細!$F551,產品資料!$A$1:$G$51,2,FALSE)</f>
        <v>生活家電</v>
      </c>
      <c r="I551" s="8">
        <v>25</v>
      </c>
      <c r="J551" s="8">
        <f>VLOOKUP($F551,產品資料!$A$2:$G$51,6,FALSE)</f>
        <v>990</v>
      </c>
      <c r="K551" s="12">
        <f t="shared" si="8"/>
        <v>24750</v>
      </c>
    </row>
    <row r="552" spans="1:11" x14ac:dyDescent="0.35">
      <c r="A552" s="13" t="s">
        <v>568</v>
      </c>
      <c r="B552" s="14">
        <v>43477</v>
      </c>
      <c r="C552" s="15" t="str">
        <f>VLOOKUP(訂單銷售明細!$D552,廠商資料!$A$2:$E$12,5,FALSE)</f>
        <v>陳欣怡</v>
      </c>
      <c r="D552" s="13" t="s">
        <v>8</v>
      </c>
      <c r="E552" s="13" t="str">
        <f>VLOOKUP(D552,廠商資料!$A$2:$E$12,2,FALSE)</f>
        <v>高宏事業</v>
      </c>
      <c r="F552" s="13" t="s">
        <v>1632</v>
      </c>
      <c r="G552" s="16" t="str">
        <f>VLOOKUP($F552,產品資料!$A$2:$G$51,5,FALSE)</f>
        <v>蒸氣掛燙烘衣架</v>
      </c>
      <c r="H552" s="13" t="str">
        <f>VLOOKUP(訂單銷售明細!$F552,產品資料!$A$1:$G$51,2,FALSE)</f>
        <v>清靜除溼</v>
      </c>
      <c r="I552" s="13">
        <v>25</v>
      </c>
      <c r="J552" s="13">
        <f>VLOOKUP($F552,產品資料!$A$2:$G$51,6,FALSE)</f>
        <v>4280</v>
      </c>
      <c r="K552" s="17">
        <f t="shared" si="8"/>
        <v>107000</v>
      </c>
    </row>
    <row r="553" spans="1:11" x14ac:dyDescent="0.35">
      <c r="A553" s="8" t="s">
        <v>569</v>
      </c>
      <c r="B553" s="9">
        <v>43477</v>
      </c>
      <c r="C553" s="10" t="str">
        <f>VLOOKUP(訂單銷售明細!$D553,廠商資料!$A$2:$E$12,5,FALSE)</f>
        <v>陳欣怡</v>
      </c>
      <c r="D553" s="8" t="s">
        <v>14</v>
      </c>
      <c r="E553" s="8" t="str">
        <f>VLOOKUP(D553,廠商資料!$A$2:$E$12,2,FALSE)</f>
        <v>捷福事業</v>
      </c>
      <c r="F553" s="8" t="s">
        <v>1635</v>
      </c>
      <c r="G553" s="11" t="str">
        <f>VLOOKUP($F553,產品資料!$A$2:$G$51,5,FALSE)</f>
        <v>數位式無線電話-時尚黑</v>
      </c>
      <c r="H553" s="8" t="str">
        <f>VLOOKUP(訂單銷售明細!$F553,產品資料!$A$1:$G$51,2,FALSE)</f>
        <v>生活家電</v>
      </c>
      <c r="I553" s="8">
        <v>25</v>
      </c>
      <c r="J553" s="8">
        <f>VLOOKUP($F553,產品資料!$A$2:$G$51,6,FALSE)</f>
        <v>990</v>
      </c>
      <c r="K553" s="12">
        <f t="shared" si="8"/>
        <v>24750</v>
      </c>
    </row>
    <row r="554" spans="1:11" x14ac:dyDescent="0.35">
      <c r="A554" s="13" t="s">
        <v>570</v>
      </c>
      <c r="B554" s="14">
        <v>43477</v>
      </c>
      <c r="C554" s="15" t="str">
        <f>VLOOKUP(訂單銷售明細!$D554,廠商資料!$A$2:$E$12,5,FALSE)</f>
        <v>陳欣怡</v>
      </c>
      <c r="D554" s="13" t="s">
        <v>18</v>
      </c>
      <c r="E554" s="13" t="str">
        <f>VLOOKUP(D554,廠商資料!$A$2:$E$12,2,FALSE)</f>
        <v>興泰貿易</v>
      </c>
      <c r="F554" s="13" t="s">
        <v>1632</v>
      </c>
      <c r="G554" s="16" t="str">
        <f>VLOOKUP($F554,產品資料!$A$2:$G$51,5,FALSE)</f>
        <v>蒸氣掛燙烘衣架</v>
      </c>
      <c r="H554" s="13" t="str">
        <f>VLOOKUP(訂單銷售明細!$F554,產品資料!$A$1:$G$51,2,FALSE)</f>
        <v>清靜除溼</v>
      </c>
      <c r="I554" s="13">
        <v>25</v>
      </c>
      <c r="J554" s="13">
        <f>VLOOKUP($F554,產品資料!$A$2:$G$51,6,FALSE)</f>
        <v>4280</v>
      </c>
      <c r="K554" s="17">
        <f t="shared" si="8"/>
        <v>107000</v>
      </c>
    </row>
    <row r="555" spans="1:11" x14ac:dyDescent="0.35">
      <c r="A555" s="8" t="s">
        <v>571</v>
      </c>
      <c r="B555" s="9">
        <v>43477</v>
      </c>
      <c r="C555" s="10" t="str">
        <f>VLOOKUP(訂單銷售明細!$D555,廠商資料!$A$2:$E$12,5,FALSE)</f>
        <v>王家銘</v>
      </c>
      <c r="D555" s="8" t="s">
        <v>21</v>
      </c>
      <c r="E555" s="8" t="str">
        <f>VLOOKUP(D555,廠商資料!$A$2:$E$12,2,FALSE)</f>
        <v>裕發事業</v>
      </c>
      <c r="F555" s="8" t="s">
        <v>1635</v>
      </c>
      <c r="G555" s="11" t="str">
        <f>VLOOKUP($F555,產品資料!$A$2:$G$51,5,FALSE)</f>
        <v>數位式無線電話-時尚黑</v>
      </c>
      <c r="H555" s="8" t="str">
        <f>VLOOKUP(訂單銷售明細!$F555,產品資料!$A$1:$G$51,2,FALSE)</f>
        <v>生活家電</v>
      </c>
      <c r="I555" s="8">
        <v>25</v>
      </c>
      <c r="J555" s="8">
        <f>VLOOKUP($F555,產品資料!$A$2:$G$51,6,FALSE)</f>
        <v>990</v>
      </c>
      <c r="K555" s="12">
        <f t="shared" si="8"/>
        <v>24750</v>
      </c>
    </row>
    <row r="556" spans="1:11" x14ac:dyDescent="0.35">
      <c r="A556" s="13" t="s">
        <v>572</v>
      </c>
      <c r="B556" s="14">
        <v>43477</v>
      </c>
      <c r="C556" s="15" t="str">
        <f>VLOOKUP(訂單銷售明細!$D556,廠商資料!$A$2:$E$12,5,FALSE)</f>
        <v>王家銘</v>
      </c>
      <c r="D556" s="13" t="s">
        <v>24</v>
      </c>
      <c r="E556" s="13" t="str">
        <f>VLOOKUP(D556,廠商資料!$A$2:$E$12,2,FALSE)</f>
        <v>萬成事業</v>
      </c>
      <c r="F556" s="13" t="s">
        <v>1632</v>
      </c>
      <c r="G556" s="16" t="str">
        <f>VLOOKUP($F556,產品資料!$A$2:$G$51,5,FALSE)</f>
        <v>蒸氣掛燙烘衣架</v>
      </c>
      <c r="H556" s="13" t="str">
        <f>VLOOKUP(訂單銷售明細!$F556,產品資料!$A$1:$G$51,2,FALSE)</f>
        <v>清靜除溼</v>
      </c>
      <c r="I556" s="13">
        <v>25</v>
      </c>
      <c r="J556" s="13">
        <f>VLOOKUP($F556,產品資料!$A$2:$G$51,6,FALSE)</f>
        <v>4280</v>
      </c>
      <c r="K556" s="17">
        <f t="shared" si="8"/>
        <v>107000</v>
      </c>
    </row>
    <row r="557" spans="1:11" x14ac:dyDescent="0.35">
      <c r="A557" s="8" t="s">
        <v>573</v>
      </c>
      <c r="B557" s="9">
        <v>43477</v>
      </c>
      <c r="C557" s="10" t="str">
        <f>VLOOKUP(訂單銷售明細!$D557,廠商資料!$A$2:$E$12,5,FALSE)</f>
        <v>郭立新</v>
      </c>
      <c r="D557" s="8" t="s">
        <v>26</v>
      </c>
      <c r="E557" s="8" t="str">
        <f>VLOOKUP(D557,廠商資料!$A$2:$E$12,2,FALSE)</f>
        <v>華佳貿易</v>
      </c>
      <c r="F557" s="8" t="s">
        <v>1635</v>
      </c>
      <c r="G557" s="11" t="str">
        <f>VLOOKUP($F557,產品資料!$A$2:$G$51,5,FALSE)</f>
        <v>數位式無線電話-時尚黑</v>
      </c>
      <c r="H557" s="8" t="str">
        <f>VLOOKUP(訂單銷售明細!$F557,產品資料!$A$1:$G$51,2,FALSE)</f>
        <v>生活家電</v>
      </c>
      <c r="I557" s="8">
        <v>25</v>
      </c>
      <c r="J557" s="8">
        <f>VLOOKUP($F557,產品資料!$A$2:$G$51,6,FALSE)</f>
        <v>990</v>
      </c>
      <c r="K557" s="12">
        <f t="shared" si="8"/>
        <v>24750</v>
      </c>
    </row>
    <row r="558" spans="1:11" x14ac:dyDescent="0.35">
      <c r="A558" s="13" t="s">
        <v>574</v>
      </c>
      <c r="B558" s="14">
        <v>43477</v>
      </c>
      <c r="C558" s="15" t="str">
        <f>VLOOKUP(訂單銷售明細!$D558,廠商資料!$A$2:$E$12,5,FALSE)</f>
        <v>賴惠雯</v>
      </c>
      <c r="D558" s="13" t="s">
        <v>41</v>
      </c>
      <c r="E558" s="13" t="str">
        <f>VLOOKUP(D558,廠商資料!$A$2:$E$12,2,FALSE)</f>
        <v>欣榮貿易</v>
      </c>
      <c r="F558" s="13" t="s">
        <v>1632</v>
      </c>
      <c r="G558" s="16" t="str">
        <f>VLOOKUP($F558,產品資料!$A$2:$G$51,5,FALSE)</f>
        <v>蒸氣掛燙烘衣架</v>
      </c>
      <c r="H558" s="13" t="str">
        <f>VLOOKUP(訂單銷售明細!$F558,產品資料!$A$1:$G$51,2,FALSE)</f>
        <v>清靜除溼</v>
      </c>
      <c r="I558" s="13">
        <v>25</v>
      </c>
      <c r="J558" s="13">
        <f>VLOOKUP($F558,產品資料!$A$2:$G$51,6,FALSE)</f>
        <v>4280</v>
      </c>
      <c r="K558" s="17">
        <f t="shared" si="8"/>
        <v>107000</v>
      </c>
    </row>
    <row r="559" spans="1:11" x14ac:dyDescent="0.35">
      <c r="A559" s="8" t="s">
        <v>575</v>
      </c>
      <c r="B559" s="9">
        <v>43477</v>
      </c>
      <c r="C559" s="10" t="str">
        <f>VLOOKUP(訂單銷售明細!$D559,廠商資料!$A$2:$E$12,5,FALSE)</f>
        <v>蔡俊宏</v>
      </c>
      <c r="D559" s="8" t="s">
        <v>47</v>
      </c>
      <c r="E559" s="8" t="str">
        <f>VLOOKUP(D559,廠商資料!$A$2:$E$12,2,FALSE)</f>
        <v>信通事業</v>
      </c>
      <c r="F559" s="8" t="s">
        <v>1635</v>
      </c>
      <c r="G559" s="11" t="str">
        <f>VLOOKUP($F559,產品資料!$A$2:$G$51,5,FALSE)</f>
        <v>數位式無線電話-時尚黑</v>
      </c>
      <c r="H559" s="8" t="str">
        <f>VLOOKUP(訂單銷售明細!$F559,產品資料!$A$1:$G$51,2,FALSE)</f>
        <v>生活家電</v>
      </c>
      <c r="I559" s="8">
        <v>25</v>
      </c>
      <c r="J559" s="8">
        <f>VLOOKUP($F559,產品資料!$A$2:$G$51,6,FALSE)</f>
        <v>990</v>
      </c>
      <c r="K559" s="12">
        <f t="shared" si="8"/>
        <v>24750</v>
      </c>
    </row>
    <row r="560" spans="1:11" x14ac:dyDescent="0.35">
      <c r="A560" s="13" t="s">
        <v>576</v>
      </c>
      <c r="B560" s="14">
        <v>43477</v>
      </c>
      <c r="C560" s="15" t="str">
        <f>VLOOKUP(訂單銷售明細!$D560,廠商資料!$A$2:$E$12,5,FALSE)</f>
        <v>賴惠雯</v>
      </c>
      <c r="D560" s="13" t="s">
        <v>49</v>
      </c>
      <c r="E560" s="13" t="str">
        <f>VLOOKUP(D560,廠商資料!$A$2:$E$12,2,FALSE)</f>
        <v>大亨事業</v>
      </c>
      <c r="F560" s="13" t="s">
        <v>1615</v>
      </c>
      <c r="G560" s="16" t="str">
        <f>VLOOKUP($F560,產品資料!$A$2:$G$51,5,FALSE)</f>
        <v>迷你淨顏潔膚儀-送刷頭</v>
      </c>
      <c r="H560" s="13" t="str">
        <f>VLOOKUP(訂單銷售明細!$F560,產品資料!$A$1:$G$51,2,FALSE)</f>
        <v>美容家電</v>
      </c>
      <c r="I560" s="13">
        <v>25</v>
      </c>
      <c r="J560" s="13">
        <f>VLOOKUP($F560,產品資料!$A$2:$G$51,6,FALSE)</f>
        <v>2600</v>
      </c>
      <c r="K560" s="17">
        <f t="shared" si="8"/>
        <v>65000</v>
      </c>
    </row>
    <row r="561" spans="1:11" x14ac:dyDescent="0.35">
      <c r="A561" s="8" t="s">
        <v>577</v>
      </c>
      <c r="B561" s="9">
        <v>43478</v>
      </c>
      <c r="C561" s="10" t="str">
        <f>VLOOKUP(訂單銷售明細!$D561,廠商資料!$A$2:$E$12,5,FALSE)</f>
        <v>涂佩芳</v>
      </c>
      <c r="D561" s="8" t="s">
        <v>10</v>
      </c>
      <c r="E561" s="8" t="str">
        <f>VLOOKUP(D561,廠商資料!$A$2:$E$12,2,FALSE)</f>
        <v>永進事業</v>
      </c>
      <c r="F561" s="8" t="s">
        <v>1607</v>
      </c>
      <c r="G561" s="11" t="str">
        <f>VLOOKUP($F561,產品資料!$A$2:$G$51,5,FALSE)</f>
        <v>40吋LED液晶顯示器</v>
      </c>
      <c r="H561" s="8" t="str">
        <f>VLOOKUP(訂單銷售明細!$F561,產品資料!$A$1:$G$51,2,FALSE)</f>
        <v>生活家電</v>
      </c>
      <c r="I561" s="8">
        <v>25</v>
      </c>
      <c r="J561" s="8">
        <f>VLOOKUP($F561,產品資料!$A$2:$G$51,6,FALSE)</f>
        <v>7490</v>
      </c>
      <c r="K561" s="12">
        <f t="shared" si="8"/>
        <v>187250</v>
      </c>
    </row>
    <row r="562" spans="1:11" x14ac:dyDescent="0.35">
      <c r="A562" s="13" t="s">
        <v>578</v>
      </c>
      <c r="B562" s="14">
        <v>43478</v>
      </c>
      <c r="C562" s="15" t="str">
        <f>VLOOKUP(訂單銷售明細!$D562,廠商資料!$A$2:$E$12,5,FALSE)</f>
        <v>涂佩芳</v>
      </c>
      <c r="D562" s="13" t="s">
        <v>12</v>
      </c>
      <c r="E562" s="13" t="str">
        <f>VLOOKUP(D562,廠商資料!$A$2:$E$12,2,FALSE)</f>
        <v>洪盛貿易</v>
      </c>
      <c r="F562" s="13" t="s">
        <v>1608</v>
      </c>
      <c r="G562" s="16" t="str">
        <f>VLOOKUP($F562,產品資料!$A$2:$G$51,5,FALSE)</f>
        <v>奈米水離子吹風機-粉金</v>
      </c>
      <c r="H562" s="13" t="str">
        <f>VLOOKUP(訂單銷售明細!$F562,產品資料!$A$1:$G$51,2,FALSE)</f>
        <v>美容家電</v>
      </c>
      <c r="I562" s="13">
        <v>25</v>
      </c>
      <c r="J562" s="13">
        <f>VLOOKUP($F562,產品資料!$A$2:$G$51,6,FALSE)</f>
        <v>5990</v>
      </c>
      <c r="K562" s="17">
        <f t="shared" si="8"/>
        <v>149750</v>
      </c>
    </row>
    <row r="563" spans="1:11" x14ac:dyDescent="0.35">
      <c r="A563" s="8" t="s">
        <v>579</v>
      </c>
      <c r="B563" s="9">
        <v>43478</v>
      </c>
      <c r="C563" s="10" t="str">
        <f>VLOOKUP(訂單銷售明細!$D563,廠商資料!$A$2:$E$12,5,FALSE)</f>
        <v>涂佩芳</v>
      </c>
      <c r="D563" s="8" t="s">
        <v>10</v>
      </c>
      <c r="E563" s="8" t="str">
        <f>VLOOKUP(D563,廠商資料!$A$2:$E$12,2,FALSE)</f>
        <v>永進事業</v>
      </c>
      <c r="F563" s="8" t="s">
        <v>1603</v>
      </c>
      <c r="G563" s="11" t="str">
        <f>VLOOKUP($F563,產品資料!$A$2:$G$51,5,FALSE)</f>
        <v>奈米水離子吹風機-桃紅</v>
      </c>
      <c r="H563" s="8" t="str">
        <f>VLOOKUP(訂單銷售明細!$F563,產品資料!$A$1:$G$51,2,FALSE)</f>
        <v>美容家電</v>
      </c>
      <c r="I563" s="8">
        <v>45</v>
      </c>
      <c r="J563" s="8">
        <f>VLOOKUP($F563,產品資料!$A$2:$G$51,6,FALSE)</f>
        <v>5990</v>
      </c>
      <c r="K563" s="12">
        <f t="shared" si="8"/>
        <v>269550</v>
      </c>
    </row>
    <row r="564" spans="1:11" x14ac:dyDescent="0.35">
      <c r="A564" s="13" t="s">
        <v>580</v>
      </c>
      <c r="B564" s="14">
        <v>43478</v>
      </c>
      <c r="C564" s="15" t="str">
        <f>VLOOKUP(訂單銷售明細!$D564,廠商資料!$A$2:$E$12,5,FALSE)</f>
        <v>涂佩芳</v>
      </c>
      <c r="D564" s="13" t="s">
        <v>12</v>
      </c>
      <c r="E564" s="13" t="str">
        <f>VLOOKUP(D564,廠商資料!$A$2:$E$12,2,FALSE)</f>
        <v>洪盛貿易</v>
      </c>
      <c r="F564" s="13" t="s">
        <v>1607</v>
      </c>
      <c r="G564" s="16" t="str">
        <f>VLOOKUP($F564,產品資料!$A$2:$G$51,5,FALSE)</f>
        <v>40吋LED液晶顯示器</v>
      </c>
      <c r="H564" s="13" t="str">
        <f>VLOOKUP(訂單銷售明細!$F564,產品資料!$A$1:$G$51,2,FALSE)</f>
        <v>生活家電</v>
      </c>
      <c r="I564" s="13">
        <v>45</v>
      </c>
      <c r="J564" s="13">
        <f>VLOOKUP($F564,產品資料!$A$2:$G$51,6,FALSE)</f>
        <v>7490</v>
      </c>
      <c r="K564" s="17">
        <f t="shared" si="8"/>
        <v>337050</v>
      </c>
    </row>
    <row r="565" spans="1:11" x14ac:dyDescent="0.35">
      <c r="A565" s="8" t="s">
        <v>581</v>
      </c>
      <c r="B565" s="9">
        <v>43478</v>
      </c>
      <c r="C565" s="10" t="str">
        <f>VLOOKUP(訂單銷售明細!$D565,廠商資料!$A$2:$E$12,5,FALSE)</f>
        <v>陳欣怡</v>
      </c>
      <c r="D565" s="8" t="s">
        <v>8</v>
      </c>
      <c r="E565" s="8" t="str">
        <f>VLOOKUP(D565,廠商資料!$A$2:$E$12,2,FALSE)</f>
        <v>高宏事業</v>
      </c>
      <c r="F565" s="8" t="s">
        <v>1627</v>
      </c>
      <c r="G565" s="11" t="str">
        <f>VLOOKUP($F565,產品資料!$A$2:$G$51,5,FALSE)</f>
        <v>暖手寶-粉+白</v>
      </c>
      <c r="H565" s="8" t="str">
        <f>VLOOKUP(訂單銷售明細!$F565,產品資料!$A$1:$G$51,2,FALSE)</f>
        <v>空調家電</v>
      </c>
      <c r="I565" s="8">
        <v>45</v>
      </c>
      <c r="J565" s="8">
        <f>VLOOKUP($F565,產品資料!$A$2:$G$51,6,FALSE)</f>
        <v>1330</v>
      </c>
      <c r="K565" s="12">
        <f t="shared" si="8"/>
        <v>59850</v>
      </c>
    </row>
    <row r="566" spans="1:11" x14ac:dyDescent="0.35">
      <c r="A566" s="13" t="s">
        <v>582</v>
      </c>
      <c r="B566" s="14">
        <v>43478</v>
      </c>
      <c r="C566" s="15" t="str">
        <f>VLOOKUP(訂單銷售明細!$D566,廠商資料!$A$2:$E$12,5,FALSE)</f>
        <v>陳欣怡</v>
      </c>
      <c r="D566" s="13" t="s">
        <v>14</v>
      </c>
      <c r="E566" s="13" t="str">
        <f>VLOOKUP(D566,廠商資料!$A$2:$E$12,2,FALSE)</f>
        <v>捷福事業</v>
      </c>
      <c r="F566" s="13" t="s">
        <v>1607</v>
      </c>
      <c r="G566" s="16" t="str">
        <f>VLOOKUP($F566,產品資料!$A$2:$G$51,5,FALSE)</f>
        <v>40吋LED液晶顯示器</v>
      </c>
      <c r="H566" s="13" t="str">
        <f>VLOOKUP(訂單銷售明細!$F566,產品資料!$A$1:$G$51,2,FALSE)</f>
        <v>生活家電</v>
      </c>
      <c r="I566" s="13">
        <v>45</v>
      </c>
      <c r="J566" s="13">
        <f>VLOOKUP($F566,產品資料!$A$2:$G$51,6,FALSE)</f>
        <v>7490</v>
      </c>
      <c r="K566" s="17">
        <f t="shared" si="8"/>
        <v>337050</v>
      </c>
    </row>
    <row r="567" spans="1:11" x14ac:dyDescent="0.35">
      <c r="A567" s="8" t="s">
        <v>583</v>
      </c>
      <c r="B567" s="9">
        <v>43478</v>
      </c>
      <c r="C567" s="10" t="str">
        <f>VLOOKUP(訂單銷售明細!$D567,廠商資料!$A$2:$E$12,5,FALSE)</f>
        <v>陳欣怡</v>
      </c>
      <c r="D567" s="8" t="s">
        <v>18</v>
      </c>
      <c r="E567" s="8" t="str">
        <f>VLOOKUP(D567,廠商資料!$A$2:$E$12,2,FALSE)</f>
        <v>興泰貿易</v>
      </c>
      <c r="F567" s="8" t="s">
        <v>1607</v>
      </c>
      <c r="G567" s="11" t="str">
        <f>VLOOKUP($F567,產品資料!$A$2:$G$51,5,FALSE)</f>
        <v>40吋LED液晶顯示器</v>
      </c>
      <c r="H567" s="8" t="str">
        <f>VLOOKUP(訂單銷售明細!$F567,產品資料!$A$1:$G$51,2,FALSE)</f>
        <v>生活家電</v>
      </c>
      <c r="I567" s="8">
        <v>45</v>
      </c>
      <c r="J567" s="8">
        <f>VLOOKUP($F567,產品資料!$A$2:$G$51,6,FALSE)</f>
        <v>7490</v>
      </c>
      <c r="K567" s="12">
        <f t="shared" si="8"/>
        <v>337050</v>
      </c>
    </row>
    <row r="568" spans="1:11" x14ac:dyDescent="0.35">
      <c r="A568" s="13" t="s">
        <v>584</v>
      </c>
      <c r="B568" s="14">
        <v>43478</v>
      </c>
      <c r="C568" s="15" t="str">
        <f>VLOOKUP(訂單銷售明細!$D568,廠商資料!$A$2:$E$12,5,FALSE)</f>
        <v>賴惠雯</v>
      </c>
      <c r="D568" s="13" t="s">
        <v>49</v>
      </c>
      <c r="E568" s="13" t="str">
        <f>VLOOKUP(D568,廠商資料!$A$2:$E$12,2,FALSE)</f>
        <v>大亨事業</v>
      </c>
      <c r="F568" s="13" t="s">
        <v>1615</v>
      </c>
      <c r="G568" s="16" t="str">
        <f>VLOOKUP($F568,產品資料!$A$2:$G$51,5,FALSE)</f>
        <v>迷你淨顏潔膚儀-送刷頭</v>
      </c>
      <c r="H568" s="13" t="str">
        <f>VLOOKUP(訂單銷售明細!$F568,產品資料!$A$1:$G$51,2,FALSE)</f>
        <v>美容家電</v>
      </c>
      <c r="I568" s="13">
        <v>25</v>
      </c>
      <c r="J568" s="13">
        <f>VLOOKUP($F568,產品資料!$A$2:$G$51,6,FALSE)</f>
        <v>2600</v>
      </c>
      <c r="K568" s="17">
        <f t="shared" si="8"/>
        <v>65000</v>
      </c>
    </row>
    <row r="569" spans="1:11" x14ac:dyDescent="0.35">
      <c r="A569" s="8" t="s">
        <v>585</v>
      </c>
      <c r="B569" s="9">
        <v>43478</v>
      </c>
      <c r="C569" s="10" t="str">
        <f>VLOOKUP(訂單銷售明細!$D569,廠商資料!$A$2:$E$12,5,FALSE)</f>
        <v>涂佩芳</v>
      </c>
      <c r="D569" s="8" t="s">
        <v>10</v>
      </c>
      <c r="E569" s="8" t="str">
        <f>VLOOKUP(D569,廠商資料!$A$2:$E$12,2,FALSE)</f>
        <v>永進事業</v>
      </c>
      <c r="F569" s="8" t="s">
        <v>1632</v>
      </c>
      <c r="G569" s="11" t="str">
        <f>VLOOKUP($F569,產品資料!$A$2:$G$51,5,FALSE)</f>
        <v>蒸氣掛燙烘衣架</v>
      </c>
      <c r="H569" s="8" t="str">
        <f>VLOOKUP(訂單銷售明細!$F569,產品資料!$A$1:$G$51,2,FALSE)</f>
        <v>清靜除溼</v>
      </c>
      <c r="I569" s="8">
        <v>25</v>
      </c>
      <c r="J569" s="8">
        <f>VLOOKUP($F569,產品資料!$A$2:$G$51,6,FALSE)</f>
        <v>4280</v>
      </c>
      <c r="K569" s="12">
        <f t="shared" si="8"/>
        <v>107000</v>
      </c>
    </row>
    <row r="570" spans="1:11" x14ac:dyDescent="0.35">
      <c r="A570" s="13" t="s">
        <v>586</v>
      </c>
      <c r="B570" s="14">
        <v>43478</v>
      </c>
      <c r="C570" s="15" t="str">
        <f>VLOOKUP(訂單銷售明細!$D570,廠商資料!$A$2:$E$12,5,FALSE)</f>
        <v>陳欣怡</v>
      </c>
      <c r="D570" s="13" t="s">
        <v>14</v>
      </c>
      <c r="E570" s="13" t="str">
        <f>VLOOKUP(D570,廠商資料!$A$2:$E$12,2,FALSE)</f>
        <v>捷福事業</v>
      </c>
      <c r="F570" s="13" t="s">
        <v>1632</v>
      </c>
      <c r="G570" s="16" t="str">
        <f>VLOOKUP($F570,產品資料!$A$2:$G$51,5,FALSE)</f>
        <v>蒸氣掛燙烘衣架</v>
      </c>
      <c r="H570" s="13" t="str">
        <f>VLOOKUP(訂單銷售明細!$F570,產品資料!$A$1:$G$51,2,FALSE)</f>
        <v>清靜除溼</v>
      </c>
      <c r="I570" s="13">
        <v>45</v>
      </c>
      <c r="J570" s="13">
        <f>VLOOKUP($F570,產品資料!$A$2:$G$51,6,FALSE)</f>
        <v>4280</v>
      </c>
      <c r="K570" s="17">
        <f t="shared" si="8"/>
        <v>192600</v>
      </c>
    </row>
    <row r="571" spans="1:11" x14ac:dyDescent="0.35">
      <c r="A571" s="8" t="s">
        <v>587</v>
      </c>
      <c r="B571" s="9">
        <v>43478</v>
      </c>
      <c r="C571" s="10" t="str">
        <f>VLOOKUP(訂單銷售明細!$D571,廠商資料!$A$2:$E$12,5,FALSE)</f>
        <v>陳欣怡</v>
      </c>
      <c r="D571" s="8" t="s">
        <v>18</v>
      </c>
      <c r="E571" s="8" t="str">
        <f>VLOOKUP(D571,廠商資料!$A$2:$E$12,2,FALSE)</f>
        <v>興泰貿易</v>
      </c>
      <c r="F571" s="8" t="s">
        <v>1632</v>
      </c>
      <c r="G571" s="11" t="str">
        <f>VLOOKUP($F571,產品資料!$A$2:$G$51,5,FALSE)</f>
        <v>蒸氣掛燙烘衣架</v>
      </c>
      <c r="H571" s="8" t="str">
        <f>VLOOKUP(訂單銷售明細!$F571,產品資料!$A$1:$G$51,2,FALSE)</f>
        <v>清靜除溼</v>
      </c>
      <c r="I571" s="8">
        <v>45</v>
      </c>
      <c r="J571" s="8">
        <f>VLOOKUP($F571,產品資料!$A$2:$G$51,6,FALSE)</f>
        <v>4280</v>
      </c>
      <c r="K571" s="12">
        <f t="shared" si="8"/>
        <v>192600</v>
      </c>
    </row>
    <row r="572" spans="1:11" x14ac:dyDescent="0.35">
      <c r="A572" s="13" t="s">
        <v>588</v>
      </c>
      <c r="B572" s="14">
        <v>43478</v>
      </c>
      <c r="C572" s="15" t="str">
        <f>VLOOKUP(訂單銷售明細!$D572,廠商資料!$A$2:$E$12,5,FALSE)</f>
        <v>王家銘</v>
      </c>
      <c r="D572" s="13" t="s">
        <v>21</v>
      </c>
      <c r="E572" s="13" t="str">
        <f>VLOOKUP(D572,廠商資料!$A$2:$E$12,2,FALSE)</f>
        <v>裕發事業</v>
      </c>
      <c r="F572" s="13" t="s">
        <v>1632</v>
      </c>
      <c r="G572" s="16" t="str">
        <f>VLOOKUP($F572,產品資料!$A$2:$G$51,5,FALSE)</f>
        <v>蒸氣掛燙烘衣架</v>
      </c>
      <c r="H572" s="13" t="str">
        <f>VLOOKUP(訂單銷售明細!$F572,產品資料!$A$1:$G$51,2,FALSE)</f>
        <v>清靜除溼</v>
      </c>
      <c r="I572" s="13">
        <v>45</v>
      </c>
      <c r="J572" s="13">
        <f>VLOOKUP($F572,產品資料!$A$2:$G$51,6,FALSE)</f>
        <v>4280</v>
      </c>
      <c r="K572" s="17">
        <f t="shared" si="8"/>
        <v>192600</v>
      </c>
    </row>
    <row r="573" spans="1:11" x14ac:dyDescent="0.35">
      <c r="A573" s="8" t="s">
        <v>589</v>
      </c>
      <c r="B573" s="9">
        <v>43478</v>
      </c>
      <c r="C573" s="10" t="str">
        <f>VLOOKUP(訂單銷售明細!$D573,廠商資料!$A$2:$E$12,5,FALSE)</f>
        <v>王家銘</v>
      </c>
      <c r="D573" s="8" t="s">
        <v>24</v>
      </c>
      <c r="E573" s="8" t="str">
        <f>VLOOKUP(D573,廠商資料!$A$2:$E$12,2,FALSE)</f>
        <v>萬成事業</v>
      </c>
      <c r="F573" s="8" t="s">
        <v>1632</v>
      </c>
      <c r="G573" s="11" t="str">
        <f>VLOOKUP($F573,產品資料!$A$2:$G$51,5,FALSE)</f>
        <v>蒸氣掛燙烘衣架</v>
      </c>
      <c r="H573" s="8" t="str">
        <f>VLOOKUP(訂單銷售明細!$F573,產品資料!$A$1:$G$51,2,FALSE)</f>
        <v>清靜除溼</v>
      </c>
      <c r="I573" s="8">
        <v>45</v>
      </c>
      <c r="J573" s="8">
        <f>VLOOKUP($F573,產品資料!$A$2:$G$51,6,FALSE)</f>
        <v>4280</v>
      </c>
      <c r="K573" s="12">
        <f t="shared" si="8"/>
        <v>192600</v>
      </c>
    </row>
    <row r="574" spans="1:11" x14ac:dyDescent="0.35">
      <c r="A574" s="13" t="s">
        <v>590</v>
      </c>
      <c r="B574" s="14">
        <v>43478</v>
      </c>
      <c r="C574" s="15" t="str">
        <f>VLOOKUP(訂單銷售明細!$D574,廠商資料!$A$2:$E$12,5,FALSE)</f>
        <v>郭立新</v>
      </c>
      <c r="D574" s="13" t="s">
        <v>26</v>
      </c>
      <c r="E574" s="13" t="str">
        <f>VLOOKUP(D574,廠商資料!$A$2:$E$12,2,FALSE)</f>
        <v>華佳貿易</v>
      </c>
      <c r="F574" s="13" t="s">
        <v>1632</v>
      </c>
      <c r="G574" s="16" t="str">
        <f>VLOOKUP($F574,產品資料!$A$2:$G$51,5,FALSE)</f>
        <v>蒸氣掛燙烘衣架</v>
      </c>
      <c r="H574" s="13" t="str">
        <f>VLOOKUP(訂單銷售明細!$F574,產品資料!$A$1:$G$51,2,FALSE)</f>
        <v>清靜除溼</v>
      </c>
      <c r="I574" s="13">
        <v>45</v>
      </c>
      <c r="J574" s="13">
        <f>VLOOKUP($F574,產品資料!$A$2:$G$51,6,FALSE)</f>
        <v>4280</v>
      </c>
      <c r="K574" s="17">
        <f t="shared" si="8"/>
        <v>192600</v>
      </c>
    </row>
    <row r="575" spans="1:11" x14ac:dyDescent="0.35">
      <c r="A575" s="8" t="s">
        <v>591</v>
      </c>
      <c r="B575" s="9">
        <v>43478</v>
      </c>
      <c r="C575" s="10" t="str">
        <f>VLOOKUP(訂單銷售明細!$D575,廠商資料!$A$2:$E$12,5,FALSE)</f>
        <v>涂佩芳</v>
      </c>
      <c r="D575" s="8" t="s">
        <v>12</v>
      </c>
      <c r="E575" s="8" t="str">
        <f>VLOOKUP(D575,廠商資料!$A$2:$E$12,2,FALSE)</f>
        <v>洪盛貿易</v>
      </c>
      <c r="F575" s="8" t="s">
        <v>1607</v>
      </c>
      <c r="G575" s="11" t="str">
        <f>VLOOKUP($F575,產品資料!$A$2:$G$51,5,FALSE)</f>
        <v>40吋LED液晶顯示器</v>
      </c>
      <c r="H575" s="8" t="str">
        <f>VLOOKUP(訂單銷售明細!$F575,產品資料!$A$1:$G$51,2,FALSE)</f>
        <v>生活家電</v>
      </c>
      <c r="I575" s="8">
        <v>25</v>
      </c>
      <c r="J575" s="8">
        <f>VLOOKUP($F575,產品資料!$A$2:$G$51,6,FALSE)</f>
        <v>7490</v>
      </c>
      <c r="K575" s="12">
        <f t="shared" si="8"/>
        <v>187250</v>
      </c>
    </row>
    <row r="576" spans="1:11" x14ac:dyDescent="0.35">
      <c r="A576" s="13" t="s">
        <v>592</v>
      </c>
      <c r="B576" s="14">
        <v>43478</v>
      </c>
      <c r="C576" s="15" t="str">
        <f>VLOOKUP(訂單銷售明細!$D576,廠商資料!$A$2:$E$12,5,FALSE)</f>
        <v>陳欣怡</v>
      </c>
      <c r="D576" s="13" t="s">
        <v>8</v>
      </c>
      <c r="E576" s="13" t="str">
        <f>VLOOKUP(D576,廠商資料!$A$2:$E$12,2,FALSE)</f>
        <v>高宏事業</v>
      </c>
      <c r="F576" s="13" t="s">
        <v>1608</v>
      </c>
      <c r="G576" s="16" t="str">
        <f>VLOOKUP($F576,產品資料!$A$2:$G$51,5,FALSE)</f>
        <v>奈米水離子吹風機-粉金</v>
      </c>
      <c r="H576" s="13" t="str">
        <f>VLOOKUP(訂單銷售明細!$F576,產品資料!$A$1:$G$51,2,FALSE)</f>
        <v>美容家電</v>
      </c>
      <c r="I576" s="13">
        <v>25</v>
      </c>
      <c r="J576" s="13">
        <f>VLOOKUP($F576,產品資料!$A$2:$G$51,6,FALSE)</f>
        <v>5990</v>
      </c>
      <c r="K576" s="17">
        <f t="shared" si="8"/>
        <v>149750</v>
      </c>
    </row>
    <row r="577" spans="1:11" x14ac:dyDescent="0.35">
      <c r="A577" s="8" t="s">
        <v>593</v>
      </c>
      <c r="B577" s="9">
        <v>43478</v>
      </c>
      <c r="C577" s="10" t="str">
        <f>VLOOKUP(訂單銷售明細!$D577,廠商資料!$A$2:$E$12,5,FALSE)</f>
        <v>賴惠雯</v>
      </c>
      <c r="D577" s="8" t="s">
        <v>41</v>
      </c>
      <c r="E577" s="8" t="str">
        <f>VLOOKUP(D577,廠商資料!$A$2:$E$12,2,FALSE)</f>
        <v>欣榮貿易</v>
      </c>
      <c r="F577" s="8" t="s">
        <v>1603</v>
      </c>
      <c r="G577" s="11" t="str">
        <f>VLOOKUP($F577,產品資料!$A$2:$G$51,5,FALSE)</f>
        <v>奈米水離子吹風機-桃紅</v>
      </c>
      <c r="H577" s="8" t="str">
        <f>VLOOKUP(訂單銷售明細!$F577,產品資料!$A$1:$G$51,2,FALSE)</f>
        <v>美容家電</v>
      </c>
      <c r="I577" s="8">
        <v>45</v>
      </c>
      <c r="J577" s="8">
        <f>VLOOKUP($F577,產品資料!$A$2:$G$51,6,FALSE)</f>
        <v>5990</v>
      </c>
      <c r="K577" s="12">
        <f t="shared" si="8"/>
        <v>269550</v>
      </c>
    </row>
    <row r="578" spans="1:11" x14ac:dyDescent="0.35">
      <c r="A578" s="13" t="s">
        <v>594</v>
      </c>
      <c r="B578" s="14">
        <v>43478</v>
      </c>
      <c r="C578" s="15" t="str">
        <f>VLOOKUP(訂單銷售明細!$D578,廠商資料!$A$2:$E$12,5,FALSE)</f>
        <v>蔡俊宏</v>
      </c>
      <c r="D578" s="13" t="s">
        <v>47</v>
      </c>
      <c r="E578" s="13" t="str">
        <f>VLOOKUP(D578,廠商資料!$A$2:$E$12,2,FALSE)</f>
        <v>信通事業</v>
      </c>
      <c r="F578" s="13" t="s">
        <v>1607</v>
      </c>
      <c r="G578" s="16" t="str">
        <f>VLOOKUP($F578,產品資料!$A$2:$G$51,5,FALSE)</f>
        <v>40吋LED液晶顯示器</v>
      </c>
      <c r="H578" s="13" t="str">
        <f>VLOOKUP(訂單銷售明細!$F578,產品資料!$A$1:$G$51,2,FALSE)</f>
        <v>生活家電</v>
      </c>
      <c r="I578" s="13">
        <v>45</v>
      </c>
      <c r="J578" s="13">
        <f>VLOOKUP($F578,產品資料!$A$2:$G$51,6,FALSE)</f>
        <v>7490</v>
      </c>
      <c r="K578" s="17">
        <f t="shared" si="8"/>
        <v>337050</v>
      </c>
    </row>
    <row r="579" spans="1:11" x14ac:dyDescent="0.35">
      <c r="A579" s="8" t="s">
        <v>595</v>
      </c>
      <c r="B579" s="9">
        <v>43478</v>
      </c>
      <c r="C579" s="10" t="str">
        <f>VLOOKUP(訂單銷售明細!$D579,廠商資料!$A$2:$E$12,5,FALSE)</f>
        <v>賴惠雯</v>
      </c>
      <c r="D579" s="8" t="s">
        <v>49</v>
      </c>
      <c r="E579" s="8" t="str">
        <f>VLOOKUP(D579,廠商資料!$A$2:$E$12,2,FALSE)</f>
        <v>大亨事業</v>
      </c>
      <c r="F579" s="8" t="s">
        <v>1627</v>
      </c>
      <c r="G579" s="11" t="str">
        <f>VLOOKUP($F579,產品資料!$A$2:$G$51,5,FALSE)</f>
        <v>暖手寶-粉+白</v>
      </c>
      <c r="H579" s="8" t="str">
        <f>VLOOKUP(訂單銷售明細!$F579,產品資料!$A$1:$G$51,2,FALSE)</f>
        <v>空調家電</v>
      </c>
      <c r="I579" s="8">
        <v>45</v>
      </c>
      <c r="J579" s="8">
        <f>VLOOKUP($F579,產品資料!$A$2:$G$51,6,FALSE)</f>
        <v>1330</v>
      </c>
      <c r="K579" s="12">
        <f t="shared" ref="K579:K642" si="9">I579*J579</f>
        <v>59850</v>
      </c>
    </row>
    <row r="580" spans="1:11" x14ac:dyDescent="0.35">
      <c r="A580" s="13" t="s">
        <v>596</v>
      </c>
      <c r="B580" s="14">
        <v>43478</v>
      </c>
      <c r="C580" s="15" t="str">
        <f>VLOOKUP(訂單銷售明細!$D580,廠商資料!$A$2:$E$12,5,FALSE)</f>
        <v>涂佩芳</v>
      </c>
      <c r="D580" s="13" t="s">
        <v>10</v>
      </c>
      <c r="E580" s="13" t="str">
        <f>VLOOKUP(D580,廠商資料!$A$2:$E$12,2,FALSE)</f>
        <v>永進事業</v>
      </c>
      <c r="F580" s="13" t="s">
        <v>1607</v>
      </c>
      <c r="G580" s="16" t="str">
        <f>VLOOKUP($F580,產品資料!$A$2:$G$51,5,FALSE)</f>
        <v>40吋LED液晶顯示器</v>
      </c>
      <c r="H580" s="13" t="str">
        <f>VLOOKUP(訂單銷售明細!$F580,產品資料!$A$1:$G$51,2,FALSE)</f>
        <v>生活家電</v>
      </c>
      <c r="I580" s="13">
        <v>45</v>
      </c>
      <c r="J580" s="13">
        <f>VLOOKUP($F580,產品資料!$A$2:$G$51,6,FALSE)</f>
        <v>7490</v>
      </c>
      <c r="K580" s="17">
        <f t="shared" si="9"/>
        <v>337050</v>
      </c>
    </row>
    <row r="581" spans="1:11" x14ac:dyDescent="0.35">
      <c r="A581" s="8" t="s">
        <v>597</v>
      </c>
      <c r="B581" s="9">
        <v>43478</v>
      </c>
      <c r="C581" s="10" t="str">
        <f>VLOOKUP(訂單銷售明細!$D581,廠商資料!$A$2:$E$12,5,FALSE)</f>
        <v>涂佩芳</v>
      </c>
      <c r="D581" s="8" t="s">
        <v>12</v>
      </c>
      <c r="E581" s="8" t="str">
        <f>VLOOKUP(D581,廠商資料!$A$2:$E$12,2,FALSE)</f>
        <v>洪盛貿易</v>
      </c>
      <c r="F581" s="8" t="s">
        <v>1607</v>
      </c>
      <c r="G581" s="11" t="str">
        <f>VLOOKUP($F581,產品資料!$A$2:$G$51,5,FALSE)</f>
        <v>40吋LED液晶顯示器</v>
      </c>
      <c r="H581" s="8" t="str">
        <f>VLOOKUP(訂單銷售明細!$F581,產品資料!$A$1:$G$51,2,FALSE)</f>
        <v>生活家電</v>
      </c>
      <c r="I581" s="8">
        <v>45</v>
      </c>
      <c r="J581" s="8">
        <f>VLOOKUP($F581,產品資料!$A$2:$G$51,6,FALSE)</f>
        <v>7490</v>
      </c>
      <c r="K581" s="12">
        <f t="shared" si="9"/>
        <v>337050</v>
      </c>
    </row>
    <row r="582" spans="1:11" x14ac:dyDescent="0.35">
      <c r="A582" s="13" t="s">
        <v>598</v>
      </c>
      <c r="B582" s="14">
        <v>43478</v>
      </c>
      <c r="C582" s="15" t="str">
        <f>VLOOKUP(訂單銷售明細!$D582,廠商資料!$A$2:$E$12,5,FALSE)</f>
        <v>陳欣怡</v>
      </c>
      <c r="D582" s="13" t="s">
        <v>14</v>
      </c>
      <c r="E582" s="13" t="str">
        <f>VLOOKUP(D582,廠商資料!$A$2:$E$12,2,FALSE)</f>
        <v>捷福事業</v>
      </c>
      <c r="F582" s="13" t="s">
        <v>1632</v>
      </c>
      <c r="G582" s="16" t="str">
        <f>VLOOKUP($F582,產品資料!$A$2:$G$51,5,FALSE)</f>
        <v>蒸氣掛燙烘衣架</v>
      </c>
      <c r="H582" s="13" t="str">
        <f>VLOOKUP(訂單銷售明細!$F582,產品資料!$A$1:$G$51,2,FALSE)</f>
        <v>清靜除溼</v>
      </c>
      <c r="I582" s="13">
        <v>25</v>
      </c>
      <c r="J582" s="13">
        <f>VLOOKUP($F582,產品資料!$A$2:$G$51,6,FALSE)</f>
        <v>4280</v>
      </c>
      <c r="K582" s="17">
        <f t="shared" si="9"/>
        <v>107000</v>
      </c>
    </row>
    <row r="583" spans="1:11" x14ac:dyDescent="0.35">
      <c r="A583" s="8" t="s">
        <v>599</v>
      </c>
      <c r="B583" s="9">
        <v>43478</v>
      </c>
      <c r="C583" s="10" t="str">
        <f>VLOOKUP(訂單銷售明細!$D583,廠商資料!$A$2:$E$12,5,FALSE)</f>
        <v>陳欣怡</v>
      </c>
      <c r="D583" s="8" t="s">
        <v>18</v>
      </c>
      <c r="E583" s="8" t="str">
        <f>VLOOKUP(D583,廠商資料!$A$2:$E$12,2,FALSE)</f>
        <v>興泰貿易</v>
      </c>
      <c r="F583" s="8" t="s">
        <v>1632</v>
      </c>
      <c r="G583" s="11" t="str">
        <f>VLOOKUP($F583,產品資料!$A$2:$G$51,5,FALSE)</f>
        <v>蒸氣掛燙烘衣架</v>
      </c>
      <c r="H583" s="8" t="str">
        <f>VLOOKUP(訂單銷售明細!$F583,產品資料!$A$1:$G$51,2,FALSE)</f>
        <v>清靜除溼</v>
      </c>
      <c r="I583" s="8">
        <v>25</v>
      </c>
      <c r="J583" s="8">
        <f>VLOOKUP($F583,產品資料!$A$2:$G$51,6,FALSE)</f>
        <v>4280</v>
      </c>
      <c r="K583" s="12">
        <f t="shared" si="9"/>
        <v>107000</v>
      </c>
    </row>
    <row r="584" spans="1:11" x14ac:dyDescent="0.35">
      <c r="A584" s="13" t="s">
        <v>600</v>
      </c>
      <c r="B584" s="14">
        <v>43478</v>
      </c>
      <c r="C584" s="15" t="str">
        <f>VLOOKUP(訂單銷售明細!$D584,廠商資料!$A$2:$E$12,5,FALSE)</f>
        <v>陳欣怡</v>
      </c>
      <c r="D584" s="13" t="s">
        <v>8</v>
      </c>
      <c r="E584" s="13" t="str">
        <f>VLOOKUP(D584,廠商資料!$A$2:$E$12,2,FALSE)</f>
        <v>高宏事業</v>
      </c>
      <c r="F584" s="13" t="s">
        <v>1632</v>
      </c>
      <c r="G584" s="16" t="str">
        <f>VLOOKUP($F584,產品資料!$A$2:$G$51,5,FALSE)</f>
        <v>蒸氣掛燙烘衣架</v>
      </c>
      <c r="H584" s="13" t="str">
        <f>VLOOKUP(訂單銷售明細!$F584,產品資料!$A$1:$G$51,2,FALSE)</f>
        <v>清靜除溼</v>
      </c>
      <c r="I584" s="13">
        <v>45</v>
      </c>
      <c r="J584" s="13">
        <f>VLOOKUP($F584,產品資料!$A$2:$G$51,6,FALSE)</f>
        <v>4280</v>
      </c>
      <c r="K584" s="17">
        <f t="shared" si="9"/>
        <v>192600</v>
      </c>
    </row>
    <row r="585" spans="1:11" x14ac:dyDescent="0.35">
      <c r="A585" s="8" t="s">
        <v>601</v>
      </c>
      <c r="B585" s="9">
        <v>43478</v>
      </c>
      <c r="C585" s="10" t="str">
        <f>VLOOKUP(訂單銷售明細!$D585,廠商資料!$A$2:$E$12,5,FALSE)</f>
        <v>陳欣怡</v>
      </c>
      <c r="D585" s="8" t="s">
        <v>14</v>
      </c>
      <c r="E585" s="8" t="str">
        <f>VLOOKUP(D585,廠商資料!$A$2:$E$12,2,FALSE)</f>
        <v>捷福事業</v>
      </c>
      <c r="F585" s="8" t="s">
        <v>1632</v>
      </c>
      <c r="G585" s="11" t="str">
        <f>VLOOKUP($F585,產品資料!$A$2:$G$51,5,FALSE)</f>
        <v>蒸氣掛燙烘衣架</v>
      </c>
      <c r="H585" s="8" t="str">
        <f>VLOOKUP(訂單銷售明細!$F585,產品資料!$A$1:$G$51,2,FALSE)</f>
        <v>清靜除溼</v>
      </c>
      <c r="I585" s="8">
        <v>45</v>
      </c>
      <c r="J585" s="8">
        <f>VLOOKUP($F585,產品資料!$A$2:$G$51,6,FALSE)</f>
        <v>4280</v>
      </c>
      <c r="K585" s="12">
        <f t="shared" si="9"/>
        <v>192600</v>
      </c>
    </row>
    <row r="586" spans="1:11" x14ac:dyDescent="0.35">
      <c r="A586" s="13" t="s">
        <v>602</v>
      </c>
      <c r="B586" s="14">
        <v>43478</v>
      </c>
      <c r="C586" s="15" t="str">
        <f>VLOOKUP(訂單銷售明細!$D586,廠商資料!$A$2:$E$12,5,FALSE)</f>
        <v>陳欣怡</v>
      </c>
      <c r="D586" s="13" t="s">
        <v>18</v>
      </c>
      <c r="E586" s="13" t="str">
        <f>VLOOKUP(D586,廠商資料!$A$2:$E$12,2,FALSE)</f>
        <v>興泰貿易</v>
      </c>
      <c r="F586" s="13" t="s">
        <v>1632</v>
      </c>
      <c r="G586" s="16" t="str">
        <f>VLOOKUP($F586,產品資料!$A$2:$G$51,5,FALSE)</f>
        <v>蒸氣掛燙烘衣架</v>
      </c>
      <c r="H586" s="13" t="str">
        <f>VLOOKUP(訂單銷售明細!$F586,產品資料!$A$1:$G$51,2,FALSE)</f>
        <v>清靜除溼</v>
      </c>
      <c r="I586" s="13">
        <v>45</v>
      </c>
      <c r="J586" s="13">
        <f>VLOOKUP($F586,產品資料!$A$2:$G$51,6,FALSE)</f>
        <v>4280</v>
      </c>
      <c r="K586" s="17">
        <f t="shared" si="9"/>
        <v>192600</v>
      </c>
    </row>
    <row r="587" spans="1:11" x14ac:dyDescent="0.35">
      <c r="A587" s="8" t="s">
        <v>603</v>
      </c>
      <c r="B587" s="9">
        <v>43478</v>
      </c>
      <c r="C587" s="10" t="str">
        <f>VLOOKUP(訂單銷售明細!$D587,廠商資料!$A$2:$E$12,5,FALSE)</f>
        <v>王家銘</v>
      </c>
      <c r="D587" s="8" t="s">
        <v>21</v>
      </c>
      <c r="E587" s="8" t="str">
        <f>VLOOKUP(D587,廠商資料!$A$2:$E$12,2,FALSE)</f>
        <v>裕發事業</v>
      </c>
      <c r="F587" s="8" t="s">
        <v>1632</v>
      </c>
      <c r="G587" s="11" t="str">
        <f>VLOOKUP($F587,產品資料!$A$2:$G$51,5,FALSE)</f>
        <v>蒸氣掛燙烘衣架</v>
      </c>
      <c r="H587" s="8" t="str">
        <f>VLOOKUP(訂單銷售明細!$F587,產品資料!$A$1:$G$51,2,FALSE)</f>
        <v>清靜除溼</v>
      </c>
      <c r="I587" s="8">
        <v>45</v>
      </c>
      <c r="J587" s="8">
        <f>VLOOKUP($F587,產品資料!$A$2:$G$51,6,FALSE)</f>
        <v>4280</v>
      </c>
      <c r="K587" s="12">
        <f t="shared" si="9"/>
        <v>192600</v>
      </c>
    </row>
    <row r="588" spans="1:11" x14ac:dyDescent="0.35">
      <c r="A588" s="13" t="s">
        <v>604</v>
      </c>
      <c r="B588" s="14">
        <v>43478</v>
      </c>
      <c r="C588" s="15" t="str">
        <f>VLOOKUP(訂單銷售明細!$D588,廠商資料!$A$2:$E$12,5,FALSE)</f>
        <v>王家銘</v>
      </c>
      <c r="D588" s="13" t="s">
        <v>24</v>
      </c>
      <c r="E588" s="13" t="str">
        <f>VLOOKUP(D588,廠商資料!$A$2:$E$12,2,FALSE)</f>
        <v>萬成事業</v>
      </c>
      <c r="F588" s="13" t="s">
        <v>1632</v>
      </c>
      <c r="G588" s="16" t="str">
        <f>VLOOKUP($F588,產品資料!$A$2:$G$51,5,FALSE)</f>
        <v>蒸氣掛燙烘衣架</v>
      </c>
      <c r="H588" s="13" t="str">
        <f>VLOOKUP(訂單銷售明細!$F588,產品資料!$A$1:$G$51,2,FALSE)</f>
        <v>清靜除溼</v>
      </c>
      <c r="I588" s="13">
        <v>45</v>
      </c>
      <c r="J588" s="13">
        <f>VLOOKUP($F588,產品資料!$A$2:$G$51,6,FALSE)</f>
        <v>4280</v>
      </c>
      <c r="K588" s="17">
        <f t="shared" si="9"/>
        <v>192600</v>
      </c>
    </row>
    <row r="589" spans="1:11" x14ac:dyDescent="0.35">
      <c r="A589" s="8" t="s">
        <v>605</v>
      </c>
      <c r="B589" s="9">
        <v>43478</v>
      </c>
      <c r="C589" s="10" t="str">
        <f>VLOOKUP(訂單銷售明細!$D589,廠商資料!$A$2:$E$12,5,FALSE)</f>
        <v>王家銘</v>
      </c>
      <c r="D589" s="8" t="s">
        <v>21</v>
      </c>
      <c r="E589" s="8" t="str">
        <f>VLOOKUP(D589,廠商資料!$A$2:$E$12,2,FALSE)</f>
        <v>裕發事業</v>
      </c>
      <c r="F589" s="8" t="s">
        <v>1607</v>
      </c>
      <c r="G589" s="11" t="str">
        <f>VLOOKUP($F589,產品資料!$A$2:$G$51,5,FALSE)</f>
        <v>40吋LED液晶顯示器</v>
      </c>
      <c r="H589" s="8" t="str">
        <f>VLOOKUP(訂單銷售明細!$F589,產品資料!$A$1:$G$51,2,FALSE)</f>
        <v>生活家電</v>
      </c>
      <c r="I589" s="8">
        <v>25</v>
      </c>
      <c r="J589" s="8">
        <f>VLOOKUP($F589,產品資料!$A$2:$G$51,6,FALSE)</f>
        <v>7490</v>
      </c>
      <c r="K589" s="12">
        <f t="shared" si="9"/>
        <v>187250</v>
      </c>
    </row>
    <row r="590" spans="1:11" x14ac:dyDescent="0.35">
      <c r="A590" s="13" t="s">
        <v>606</v>
      </c>
      <c r="B590" s="14">
        <v>43478</v>
      </c>
      <c r="C590" s="15" t="str">
        <f>VLOOKUP(訂單銷售明細!$D590,廠商資料!$A$2:$E$12,5,FALSE)</f>
        <v>王家銘</v>
      </c>
      <c r="D590" s="13" t="s">
        <v>24</v>
      </c>
      <c r="E590" s="13" t="str">
        <f>VLOOKUP(D590,廠商資料!$A$2:$E$12,2,FALSE)</f>
        <v>萬成事業</v>
      </c>
      <c r="F590" s="13" t="s">
        <v>1608</v>
      </c>
      <c r="G590" s="16" t="str">
        <f>VLOOKUP($F590,產品資料!$A$2:$G$51,5,FALSE)</f>
        <v>奈米水離子吹風機-粉金</v>
      </c>
      <c r="H590" s="13" t="str">
        <f>VLOOKUP(訂單銷售明細!$F590,產品資料!$A$1:$G$51,2,FALSE)</f>
        <v>美容家電</v>
      </c>
      <c r="I590" s="13">
        <v>25</v>
      </c>
      <c r="J590" s="13">
        <f>VLOOKUP($F590,產品資料!$A$2:$G$51,6,FALSE)</f>
        <v>5990</v>
      </c>
      <c r="K590" s="17">
        <f t="shared" si="9"/>
        <v>149750</v>
      </c>
    </row>
    <row r="591" spans="1:11" x14ac:dyDescent="0.35">
      <c r="A591" s="8" t="s">
        <v>607</v>
      </c>
      <c r="B591" s="9">
        <v>43478</v>
      </c>
      <c r="C591" s="10" t="str">
        <f>VLOOKUP(訂單銷售明細!$D591,廠商資料!$A$2:$E$12,5,FALSE)</f>
        <v>郭立新</v>
      </c>
      <c r="D591" s="8" t="s">
        <v>26</v>
      </c>
      <c r="E591" s="8" t="str">
        <f>VLOOKUP(D591,廠商資料!$A$2:$E$12,2,FALSE)</f>
        <v>華佳貿易</v>
      </c>
      <c r="F591" s="8" t="s">
        <v>1603</v>
      </c>
      <c r="G591" s="11" t="str">
        <f>VLOOKUP($F591,產品資料!$A$2:$G$51,5,FALSE)</f>
        <v>奈米水離子吹風機-桃紅</v>
      </c>
      <c r="H591" s="8" t="str">
        <f>VLOOKUP(訂單銷售明細!$F591,產品資料!$A$1:$G$51,2,FALSE)</f>
        <v>美容家電</v>
      </c>
      <c r="I591" s="8">
        <v>45</v>
      </c>
      <c r="J591" s="8">
        <f>VLOOKUP($F591,產品資料!$A$2:$G$51,6,FALSE)</f>
        <v>5990</v>
      </c>
      <c r="K591" s="12">
        <f t="shared" si="9"/>
        <v>269550</v>
      </c>
    </row>
    <row r="592" spans="1:11" x14ac:dyDescent="0.35">
      <c r="A592" s="13" t="s">
        <v>608</v>
      </c>
      <c r="B592" s="14">
        <v>43478</v>
      </c>
      <c r="C592" s="15" t="str">
        <f>VLOOKUP(訂單銷售明細!$D592,廠商資料!$A$2:$E$12,5,FALSE)</f>
        <v>賴惠雯</v>
      </c>
      <c r="D592" s="13" t="s">
        <v>41</v>
      </c>
      <c r="E592" s="13" t="str">
        <f>VLOOKUP(D592,廠商資料!$A$2:$E$12,2,FALSE)</f>
        <v>欣榮貿易</v>
      </c>
      <c r="F592" s="13" t="s">
        <v>1607</v>
      </c>
      <c r="G592" s="16" t="str">
        <f>VLOOKUP($F592,產品資料!$A$2:$G$51,5,FALSE)</f>
        <v>40吋LED液晶顯示器</v>
      </c>
      <c r="H592" s="13" t="str">
        <f>VLOOKUP(訂單銷售明細!$F592,產品資料!$A$1:$G$51,2,FALSE)</f>
        <v>生活家電</v>
      </c>
      <c r="I592" s="13">
        <v>45</v>
      </c>
      <c r="J592" s="13">
        <f>VLOOKUP($F592,產品資料!$A$2:$G$51,6,FALSE)</f>
        <v>7490</v>
      </c>
      <c r="K592" s="17">
        <f t="shared" si="9"/>
        <v>337050</v>
      </c>
    </row>
    <row r="593" spans="1:11" x14ac:dyDescent="0.35">
      <c r="A593" s="8" t="s">
        <v>609</v>
      </c>
      <c r="B593" s="9">
        <v>43478</v>
      </c>
      <c r="C593" s="10" t="str">
        <f>VLOOKUP(訂單銷售明細!$D593,廠商資料!$A$2:$E$12,5,FALSE)</f>
        <v>蔡俊宏</v>
      </c>
      <c r="D593" s="8" t="s">
        <v>47</v>
      </c>
      <c r="E593" s="8" t="str">
        <f>VLOOKUP(D593,廠商資料!$A$2:$E$12,2,FALSE)</f>
        <v>信通事業</v>
      </c>
      <c r="F593" s="8" t="s">
        <v>1627</v>
      </c>
      <c r="G593" s="11" t="str">
        <f>VLOOKUP($F593,產品資料!$A$2:$G$51,5,FALSE)</f>
        <v>暖手寶-粉+白</v>
      </c>
      <c r="H593" s="8" t="str">
        <f>VLOOKUP(訂單銷售明細!$F593,產品資料!$A$1:$G$51,2,FALSE)</f>
        <v>空調家電</v>
      </c>
      <c r="I593" s="8">
        <v>45</v>
      </c>
      <c r="J593" s="8">
        <f>VLOOKUP($F593,產品資料!$A$2:$G$51,6,FALSE)</f>
        <v>1330</v>
      </c>
      <c r="K593" s="12">
        <f t="shared" si="9"/>
        <v>59850</v>
      </c>
    </row>
    <row r="594" spans="1:11" x14ac:dyDescent="0.35">
      <c r="A594" s="13" t="s">
        <v>610</v>
      </c>
      <c r="B594" s="14">
        <v>43478</v>
      </c>
      <c r="C594" s="15" t="str">
        <f>VLOOKUP(訂單銷售明細!$D594,廠商資料!$A$2:$E$12,5,FALSE)</f>
        <v>賴惠雯</v>
      </c>
      <c r="D594" s="13" t="s">
        <v>49</v>
      </c>
      <c r="E594" s="13" t="str">
        <f>VLOOKUP(D594,廠商資料!$A$2:$E$12,2,FALSE)</f>
        <v>大亨事業</v>
      </c>
      <c r="F594" s="13" t="s">
        <v>1607</v>
      </c>
      <c r="G594" s="16" t="str">
        <f>VLOOKUP($F594,產品資料!$A$2:$G$51,5,FALSE)</f>
        <v>40吋LED液晶顯示器</v>
      </c>
      <c r="H594" s="13" t="str">
        <f>VLOOKUP(訂單銷售明細!$F594,產品資料!$A$1:$G$51,2,FALSE)</f>
        <v>生活家電</v>
      </c>
      <c r="I594" s="13">
        <v>45</v>
      </c>
      <c r="J594" s="13">
        <f>VLOOKUP($F594,產品資料!$A$2:$G$51,6,FALSE)</f>
        <v>7490</v>
      </c>
      <c r="K594" s="17">
        <f t="shared" si="9"/>
        <v>337050</v>
      </c>
    </row>
    <row r="595" spans="1:11" x14ac:dyDescent="0.35">
      <c r="A595" s="8" t="s">
        <v>611</v>
      </c>
      <c r="B595" s="9">
        <v>43478</v>
      </c>
      <c r="C595" s="10" t="str">
        <f>VLOOKUP(訂單銷售明細!$D595,廠商資料!$A$2:$E$12,5,FALSE)</f>
        <v>涂佩芳</v>
      </c>
      <c r="D595" s="8" t="s">
        <v>10</v>
      </c>
      <c r="E595" s="8" t="str">
        <f>VLOOKUP(D595,廠商資料!$A$2:$E$12,2,FALSE)</f>
        <v>永進事業</v>
      </c>
      <c r="F595" s="8" t="s">
        <v>1607</v>
      </c>
      <c r="G595" s="11" t="str">
        <f>VLOOKUP($F595,產品資料!$A$2:$G$51,5,FALSE)</f>
        <v>40吋LED液晶顯示器</v>
      </c>
      <c r="H595" s="8" t="str">
        <f>VLOOKUP(訂單銷售明細!$F595,產品資料!$A$1:$G$51,2,FALSE)</f>
        <v>生活家電</v>
      </c>
      <c r="I595" s="8">
        <v>45</v>
      </c>
      <c r="J595" s="8">
        <f>VLOOKUP($F595,產品資料!$A$2:$G$51,6,FALSE)</f>
        <v>7490</v>
      </c>
      <c r="K595" s="12">
        <f t="shared" si="9"/>
        <v>337050</v>
      </c>
    </row>
    <row r="596" spans="1:11" x14ac:dyDescent="0.35">
      <c r="A596" s="13" t="s">
        <v>612</v>
      </c>
      <c r="B596" s="14">
        <v>43478</v>
      </c>
      <c r="C596" s="15" t="str">
        <f>VLOOKUP(訂單銷售明細!$D596,廠商資料!$A$2:$E$12,5,FALSE)</f>
        <v>郭立新</v>
      </c>
      <c r="D596" s="13" t="s">
        <v>26</v>
      </c>
      <c r="E596" s="13" t="str">
        <f>VLOOKUP(D596,廠商資料!$A$2:$E$12,2,FALSE)</f>
        <v>華佳貿易</v>
      </c>
      <c r="F596" s="13" t="s">
        <v>1632</v>
      </c>
      <c r="G596" s="16" t="str">
        <f>VLOOKUP($F596,產品資料!$A$2:$G$51,5,FALSE)</f>
        <v>蒸氣掛燙烘衣架</v>
      </c>
      <c r="H596" s="13" t="str">
        <f>VLOOKUP(訂單銷售明細!$F596,產品資料!$A$1:$G$51,2,FALSE)</f>
        <v>清靜除溼</v>
      </c>
      <c r="I596" s="13">
        <v>25</v>
      </c>
      <c r="J596" s="13">
        <f>VLOOKUP($F596,產品資料!$A$2:$G$51,6,FALSE)</f>
        <v>4280</v>
      </c>
      <c r="K596" s="17">
        <f t="shared" si="9"/>
        <v>107000</v>
      </c>
    </row>
    <row r="597" spans="1:11" x14ac:dyDescent="0.35">
      <c r="A597" s="8" t="s">
        <v>613</v>
      </c>
      <c r="B597" s="9">
        <v>43478</v>
      </c>
      <c r="C597" s="10" t="str">
        <f>VLOOKUP(訂單銷售明細!$D597,廠商資料!$A$2:$E$12,5,FALSE)</f>
        <v>賴惠雯</v>
      </c>
      <c r="D597" s="8" t="s">
        <v>41</v>
      </c>
      <c r="E597" s="8" t="str">
        <f>VLOOKUP(D597,廠商資料!$A$2:$E$12,2,FALSE)</f>
        <v>欣榮貿易</v>
      </c>
      <c r="F597" s="8" t="s">
        <v>1632</v>
      </c>
      <c r="G597" s="11" t="str">
        <f>VLOOKUP($F597,產品資料!$A$2:$G$51,5,FALSE)</f>
        <v>蒸氣掛燙烘衣架</v>
      </c>
      <c r="H597" s="8" t="str">
        <f>VLOOKUP(訂單銷售明細!$F597,產品資料!$A$1:$G$51,2,FALSE)</f>
        <v>清靜除溼</v>
      </c>
      <c r="I597" s="8">
        <v>25</v>
      </c>
      <c r="J597" s="8">
        <f>VLOOKUP($F597,產品資料!$A$2:$G$51,6,FALSE)</f>
        <v>4280</v>
      </c>
      <c r="K597" s="12">
        <f t="shared" si="9"/>
        <v>107000</v>
      </c>
    </row>
    <row r="598" spans="1:11" x14ac:dyDescent="0.35">
      <c r="A598" s="13" t="s">
        <v>614</v>
      </c>
      <c r="B598" s="14">
        <v>43478</v>
      </c>
      <c r="C598" s="15" t="str">
        <f>VLOOKUP(訂單銷售明細!$D598,廠商資料!$A$2:$E$12,5,FALSE)</f>
        <v>涂佩芳</v>
      </c>
      <c r="D598" s="13" t="s">
        <v>12</v>
      </c>
      <c r="E598" s="13" t="str">
        <f>VLOOKUP(D598,廠商資料!$A$2:$E$12,2,FALSE)</f>
        <v>洪盛貿易</v>
      </c>
      <c r="F598" s="13" t="s">
        <v>1615</v>
      </c>
      <c r="G598" s="16" t="str">
        <f>VLOOKUP($F598,產品資料!$A$2:$G$51,5,FALSE)</f>
        <v>迷你淨顏潔膚儀-送刷頭</v>
      </c>
      <c r="H598" s="13" t="str">
        <f>VLOOKUP(訂單銷售明細!$F598,產品資料!$A$1:$G$51,2,FALSE)</f>
        <v>美容家電</v>
      </c>
      <c r="I598" s="13">
        <v>45</v>
      </c>
      <c r="J598" s="13">
        <f>VLOOKUP($F598,產品資料!$A$2:$G$51,6,FALSE)</f>
        <v>2600</v>
      </c>
      <c r="K598" s="17">
        <f t="shared" si="9"/>
        <v>117000</v>
      </c>
    </row>
    <row r="599" spans="1:11" x14ac:dyDescent="0.35">
      <c r="A599" s="8" t="s">
        <v>615</v>
      </c>
      <c r="B599" s="9">
        <v>43478</v>
      </c>
      <c r="C599" s="10" t="str">
        <f>VLOOKUP(訂單銷售明細!$D599,廠商資料!$A$2:$E$12,5,FALSE)</f>
        <v>陳欣怡</v>
      </c>
      <c r="D599" s="8" t="s">
        <v>8</v>
      </c>
      <c r="E599" s="8" t="str">
        <f>VLOOKUP(D599,廠商資料!$A$2:$E$12,2,FALSE)</f>
        <v>高宏事業</v>
      </c>
      <c r="F599" s="8" t="s">
        <v>1632</v>
      </c>
      <c r="G599" s="11" t="str">
        <f>VLOOKUP($F599,產品資料!$A$2:$G$51,5,FALSE)</f>
        <v>蒸氣掛燙烘衣架</v>
      </c>
      <c r="H599" s="8" t="str">
        <f>VLOOKUP(訂單銷售明細!$F599,產品資料!$A$1:$G$51,2,FALSE)</f>
        <v>清靜除溼</v>
      </c>
      <c r="I599" s="8">
        <v>45</v>
      </c>
      <c r="J599" s="8">
        <f>VLOOKUP($F599,產品資料!$A$2:$G$51,6,FALSE)</f>
        <v>4280</v>
      </c>
      <c r="K599" s="12">
        <f t="shared" si="9"/>
        <v>192600</v>
      </c>
    </row>
    <row r="600" spans="1:11" x14ac:dyDescent="0.35">
      <c r="A600" s="13" t="s">
        <v>616</v>
      </c>
      <c r="B600" s="14">
        <v>43478</v>
      </c>
      <c r="C600" s="15" t="str">
        <f>VLOOKUP(訂單銷售明細!$D600,廠商資料!$A$2:$E$12,5,FALSE)</f>
        <v>陳欣怡</v>
      </c>
      <c r="D600" s="13" t="s">
        <v>14</v>
      </c>
      <c r="E600" s="13" t="str">
        <f>VLOOKUP(D600,廠商資料!$A$2:$E$12,2,FALSE)</f>
        <v>捷福事業</v>
      </c>
      <c r="F600" s="13" t="s">
        <v>1632</v>
      </c>
      <c r="G600" s="16" t="str">
        <f>VLOOKUP($F600,產品資料!$A$2:$G$51,5,FALSE)</f>
        <v>蒸氣掛燙烘衣架</v>
      </c>
      <c r="H600" s="13" t="str">
        <f>VLOOKUP(訂單銷售明細!$F600,產品資料!$A$1:$G$51,2,FALSE)</f>
        <v>清靜除溼</v>
      </c>
      <c r="I600" s="13">
        <v>45</v>
      </c>
      <c r="J600" s="13">
        <f>VLOOKUP($F600,產品資料!$A$2:$G$51,6,FALSE)</f>
        <v>4280</v>
      </c>
      <c r="K600" s="17">
        <f t="shared" si="9"/>
        <v>192600</v>
      </c>
    </row>
    <row r="601" spans="1:11" x14ac:dyDescent="0.35">
      <c r="A601" s="8" t="s">
        <v>617</v>
      </c>
      <c r="B601" s="9">
        <v>43478</v>
      </c>
      <c r="C601" s="10" t="str">
        <f>VLOOKUP(訂單銷售明細!$D601,廠商資料!$A$2:$E$12,5,FALSE)</f>
        <v>陳欣怡</v>
      </c>
      <c r="D601" s="8" t="s">
        <v>18</v>
      </c>
      <c r="E601" s="8" t="str">
        <f>VLOOKUP(D601,廠商資料!$A$2:$E$12,2,FALSE)</f>
        <v>興泰貿易</v>
      </c>
      <c r="F601" s="8" t="s">
        <v>1632</v>
      </c>
      <c r="G601" s="11" t="str">
        <f>VLOOKUP($F601,產品資料!$A$2:$G$51,5,FALSE)</f>
        <v>蒸氣掛燙烘衣架</v>
      </c>
      <c r="H601" s="8" t="str">
        <f>VLOOKUP(訂單銷售明細!$F601,產品資料!$A$1:$G$51,2,FALSE)</f>
        <v>清靜除溼</v>
      </c>
      <c r="I601" s="8">
        <v>45</v>
      </c>
      <c r="J601" s="8">
        <f>VLOOKUP($F601,產品資料!$A$2:$G$51,6,FALSE)</f>
        <v>4280</v>
      </c>
      <c r="K601" s="12">
        <f t="shared" si="9"/>
        <v>192600</v>
      </c>
    </row>
    <row r="602" spans="1:11" x14ac:dyDescent="0.35">
      <c r="A602" s="13" t="s">
        <v>618</v>
      </c>
      <c r="B602" s="14">
        <v>43478</v>
      </c>
      <c r="C602" s="15" t="str">
        <f>VLOOKUP(訂單銷售明細!$D602,廠商資料!$A$2:$E$12,5,FALSE)</f>
        <v>王家銘</v>
      </c>
      <c r="D602" s="13" t="s">
        <v>21</v>
      </c>
      <c r="E602" s="13" t="str">
        <f>VLOOKUP(D602,廠商資料!$A$2:$E$12,2,FALSE)</f>
        <v>裕發事業</v>
      </c>
      <c r="F602" s="13" t="s">
        <v>1632</v>
      </c>
      <c r="G602" s="16" t="str">
        <f>VLOOKUP($F602,產品資料!$A$2:$G$51,5,FALSE)</f>
        <v>蒸氣掛燙烘衣架</v>
      </c>
      <c r="H602" s="13" t="str">
        <f>VLOOKUP(訂單銷售明細!$F602,產品資料!$A$1:$G$51,2,FALSE)</f>
        <v>清靜除溼</v>
      </c>
      <c r="I602" s="13">
        <v>45</v>
      </c>
      <c r="J602" s="13">
        <f>VLOOKUP($F602,產品資料!$A$2:$G$51,6,FALSE)</f>
        <v>4280</v>
      </c>
      <c r="K602" s="17">
        <f t="shared" si="9"/>
        <v>192600</v>
      </c>
    </row>
    <row r="603" spans="1:11" x14ac:dyDescent="0.35">
      <c r="A603" s="8" t="s">
        <v>619</v>
      </c>
      <c r="B603" s="9">
        <v>43493</v>
      </c>
      <c r="C603" s="10" t="str">
        <f>VLOOKUP(訂單銷售明細!$D603,廠商資料!$A$2:$E$12,5,FALSE)</f>
        <v>王家銘</v>
      </c>
      <c r="D603" s="8" t="s">
        <v>24</v>
      </c>
      <c r="E603" s="8" t="str">
        <f>VLOOKUP(D603,廠商資料!$A$2:$E$12,2,FALSE)</f>
        <v>萬成事業</v>
      </c>
      <c r="F603" s="8" t="s">
        <v>1607</v>
      </c>
      <c r="G603" s="11" t="str">
        <f>VLOOKUP($F603,產品資料!$A$2:$G$51,5,FALSE)</f>
        <v>40吋LED液晶顯示器</v>
      </c>
      <c r="H603" s="8" t="str">
        <f>VLOOKUP(訂單銷售明細!$F603,產品資料!$A$1:$G$51,2,FALSE)</f>
        <v>生活家電</v>
      </c>
      <c r="I603" s="8">
        <v>45</v>
      </c>
      <c r="J603" s="8">
        <f>VLOOKUP($F603,產品資料!$A$2:$G$51,6,FALSE)</f>
        <v>7490</v>
      </c>
      <c r="K603" s="12">
        <f t="shared" si="9"/>
        <v>337050</v>
      </c>
    </row>
    <row r="604" spans="1:11" x14ac:dyDescent="0.35">
      <c r="A604" s="13" t="s">
        <v>620</v>
      </c>
      <c r="B604" s="14">
        <v>43493</v>
      </c>
      <c r="C604" s="15" t="str">
        <f>VLOOKUP(訂單銷售明細!$D604,廠商資料!$A$2:$E$12,5,FALSE)</f>
        <v>郭立新</v>
      </c>
      <c r="D604" s="13" t="s">
        <v>26</v>
      </c>
      <c r="E604" s="13" t="str">
        <f>VLOOKUP(D604,廠商資料!$A$2:$E$12,2,FALSE)</f>
        <v>華佳貿易</v>
      </c>
      <c r="F604" s="13" t="s">
        <v>1607</v>
      </c>
      <c r="G604" s="16" t="str">
        <f>VLOOKUP($F604,產品資料!$A$2:$G$51,5,FALSE)</f>
        <v>40吋LED液晶顯示器</v>
      </c>
      <c r="H604" s="13" t="str">
        <f>VLOOKUP(訂單銷售明細!$F604,產品資料!$A$1:$G$51,2,FALSE)</f>
        <v>生活家電</v>
      </c>
      <c r="I604" s="13">
        <v>45</v>
      </c>
      <c r="J604" s="13">
        <f>VLOOKUP($F604,產品資料!$A$2:$G$51,6,FALSE)</f>
        <v>7490</v>
      </c>
      <c r="K604" s="17">
        <f t="shared" si="9"/>
        <v>337050</v>
      </c>
    </row>
    <row r="605" spans="1:11" x14ac:dyDescent="0.35">
      <c r="A605" s="8" t="s">
        <v>621</v>
      </c>
      <c r="B605" s="9">
        <v>43493</v>
      </c>
      <c r="C605" s="10" t="str">
        <f>VLOOKUP(訂單銷售明細!$D605,廠商資料!$A$2:$E$12,5,FALSE)</f>
        <v>賴惠雯</v>
      </c>
      <c r="D605" s="8" t="s">
        <v>41</v>
      </c>
      <c r="E605" s="8" t="str">
        <f>VLOOKUP(D605,廠商資料!$A$2:$E$12,2,FALSE)</f>
        <v>欣榮貿易</v>
      </c>
      <c r="F605" s="8" t="s">
        <v>1607</v>
      </c>
      <c r="G605" s="11" t="str">
        <f>VLOOKUP($F605,產品資料!$A$2:$G$51,5,FALSE)</f>
        <v>40吋LED液晶顯示器</v>
      </c>
      <c r="H605" s="8" t="str">
        <f>VLOOKUP(訂單銷售明細!$F605,產品資料!$A$1:$G$51,2,FALSE)</f>
        <v>生活家電</v>
      </c>
      <c r="I605" s="8">
        <v>45</v>
      </c>
      <c r="J605" s="8">
        <f>VLOOKUP($F605,產品資料!$A$2:$G$51,6,FALSE)</f>
        <v>7490</v>
      </c>
      <c r="K605" s="12">
        <f t="shared" si="9"/>
        <v>337050</v>
      </c>
    </row>
    <row r="606" spans="1:11" x14ac:dyDescent="0.35">
      <c r="A606" s="13" t="s">
        <v>622</v>
      </c>
      <c r="B606" s="14">
        <v>43493</v>
      </c>
      <c r="C606" s="15" t="str">
        <f>VLOOKUP(訂單銷售明細!$D606,廠商資料!$A$2:$E$12,5,FALSE)</f>
        <v>蔡俊宏</v>
      </c>
      <c r="D606" s="13" t="s">
        <v>47</v>
      </c>
      <c r="E606" s="13" t="str">
        <f>VLOOKUP(D606,廠商資料!$A$2:$E$12,2,FALSE)</f>
        <v>信通事業</v>
      </c>
      <c r="F606" s="13" t="s">
        <v>1607</v>
      </c>
      <c r="G606" s="16" t="str">
        <f>VLOOKUP($F606,產品資料!$A$2:$G$51,5,FALSE)</f>
        <v>40吋LED液晶顯示器</v>
      </c>
      <c r="H606" s="13" t="str">
        <f>VLOOKUP(訂單銷售明細!$F606,產品資料!$A$1:$G$51,2,FALSE)</f>
        <v>生活家電</v>
      </c>
      <c r="I606" s="13">
        <v>45</v>
      </c>
      <c r="J606" s="13">
        <f>VLOOKUP($F606,產品資料!$A$2:$G$51,6,FALSE)</f>
        <v>7490</v>
      </c>
      <c r="K606" s="17">
        <f t="shared" si="9"/>
        <v>337050</v>
      </c>
    </row>
    <row r="607" spans="1:11" x14ac:dyDescent="0.35">
      <c r="A607" s="8" t="s">
        <v>623</v>
      </c>
      <c r="B607" s="9">
        <v>43493</v>
      </c>
      <c r="C607" s="10" t="str">
        <f>VLOOKUP(訂單銷售明細!$D607,廠商資料!$A$2:$E$12,5,FALSE)</f>
        <v>賴惠雯</v>
      </c>
      <c r="D607" s="8" t="s">
        <v>49</v>
      </c>
      <c r="E607" s="8" t="str">
        <f>VLOOKUP(D607,廠商資料!$A$2:$E$12,2,FALSE)</f>
        <v>大亨事業</v>
      </c>
      <c r="F607" s="8" t="s">
        <v>1607</v>
      </c>
      <c r="G607" s="11" t="str">
        <f>VLOOKUP($F607,產品資料!$A$2:$G$51,5,FALSE)</f>
        <v>40吋LED液晶顯示器</v>
      </c>
      <c r="H607" s="8" t="str">
        <f>VLOOKUP(訂單銷售明細!$F607,產品資料!$A$1:$G$51,2,FALSE)</f>
        <v>生活家電</v>
      </c>
      <c r="I607" s="8">
        <v>45</v>
      </c>
      <c r="J607" s="8">
        <f>VLOOKUP($F607,產品資料!$A$2:$G$51,6,FALSE)</f>
        <v>7490</v>
      </c>
      <c r="K607" s="12">
        <f t="shared" si="9"/>
        <v>337050</v>
      </c>
    </row>
    <row r="608" spans="1:11" x14ac:dyDescent="0.35">
      <c r="A608" s="13" t="s">
        <v>624</v>
      </c>
      <c r="B608" s="14">
        <v>43498</v>
      </c>
      <c r="C608" s="15" t="str">
        <f>VLOOKUP(訂單銷售明細!$D608,廠商資料!$A$2:$E$12,5,FALSE)</f>
        <v>郭立新</v>
      </c>
      <c r="D608" s="13" t="s">
        <v>26</v>
      </c>
      <c r="E608" s="13" t="str">
        <f>VLOOKUP(D608,廠商資料!$A$2:$E$12,2,FALSE)</f>
        <v>華佳貿易</v>
      </c>
      <c r="F608" s="13" t="s">
        <v>1616</v>
      </c>
      <c r="G608" s="16" t="str">
        <f>VLOOKUP($F608,產品資料!$A$2:$G$51,5,FALSE)</f>
        <v>日本原裝變頻六門冰箱</v>
      </c>
      <c r="H608" s="13" t="str">
        <f>VLOOKUP(訂單銷售明細!$F608,產品資料!$A$1:$G$51,2,FALSE)</f>
        <v>廚房家電</v>
      </c>
      <c r="I608" s="13">
        <v>35</v>
      </c>
      <c r="J608" s="13">
        <f>VLOOKUP($F608,產品資料!$A$2:$G$51,6,FALSE)</f>
        <v>69210</v>
      </c>
      <c r="K608" s="17">
        <f t="shared" si="9"/>
        <v>2422350</v>
      </c>
    </row>
    <row r="609" spans="1:11" x14ac:dyDescent="0.35">
      <c r="A609" s="8" t="s">
        <v>625</v>
      </c>
      <c r="B609" s="9">
        <v>43498</v>
      </c>
      <c r="C609" s="10" t="str">
        <f>VLOOKUP(訂單銷售明細!$D609,廠商資料!$A$2:$E$12,5,FALSE)</f>
        <v>蔡俊宏</v>
      </c>
      <c r="D609" s="8" t="s">
        <v>47</v>
      </c>
      <c r="E609" s="8" t="str">
        <f>VLOOKUP(D609,廠商資料!$A$2:$E$12,2,FALSE)</f>
        <v>信通事業</v>
      </c>
      <c r="F609" s="8" t="s">
        <v>1624</v>
      </c>
      <c r="G609" s="11" t="str">
        <f>VLOOKUP($F609,產品資料!$A$2:$G$51,5,FALSE)</f>
        <v>11L 1級ECONAVI清淨除濕機</v>
      </c>
      <c r="H609" s="8" t="str">
        <f>VLOOKUP(訂單銷售明細!$F609,產品資料!$A$1:$G$51,2,FALSE)</f>
        <v>清靜除溼</v>
      </c>
      <c r="I609" s="8">
        <v>25</v>
      </c>
      <c r="J609" s="8">
        <f>VLOOKUP($F609,產品資料!$A$2:$G$51,6,FALSE)</f>
        <v>8990</v>
      </c>
      <c r="K609" s="12">
        <f t="shared" si="9"/>
        <v>224750</v>
      </c>
    </row>
    <row r="610" spans="1:11" x14ac:dyDescent="0.35">
      <c r="A610" s="13" t="s">
        <v>626</v>
      </c>
      <c r="B610" s="14">
        <v>43498</v>
      </c>
      <c r="C610" s="15" t="str">
        <f>VLOOKUP(訂單銷售明細!$D610,廠商資料!$A$2:$E$12,5,FALSE)</f>
        <v>賴惠雯</v>
      </c>
      <c r="D610" s="13" t="s">
        <v>41</v>
      </c>
      <c r="E610" s="13" t="str">
        <f>VLOOKUP(D610,廠商資料!$A$2:$E$12,2,FALSE)</f>
        <v>欣榮貿易</v>
      </c>
      <c r="F610" s="13" t="s">
        <v>1608</v>
      </c>
      <c r="G610" s="16" t="str">
        <f>VLOOKUP($F610,產品資料!$A$2:$G$51,5,FALSE)</f>
        <v>奈米水離子吹風機-粉金</v>
      </c>
      <c r="H610" s="13" t="str">
        <f>VLOOKUP(訂單銷售明細!$F610,產品資料!$A$1:$G$51,2,FALSE)</f>
        <v>美容家電</v>
      </c>
      <c r="I610" s="13">
        <v>35</v>
      </c>
      <c r="J610" s="13">
        <f>VLOOKUP($F610,產品資料!$A$2:$G$51,6,FALSE)</f>
        <v>5990</v>
      </c>
      <c r="K610" s="17">
        <f t="shared" si="9"/>
        <v>209650</v>
      </c>
    </row>
    <row r="611" spans="1:11" x14ac:dyDescent="0.35">
      <c r="A611" s="8" t="s">
        <v>627</v>
      </c>
      <c r="B611" s="9">
        <v>43498</v>
      </c>
      <c r="C611" s="10" t="str">
        <f>VLOOKUP(訂單銷售明細!$D611,廠商資料!$A$2:$E$12,5,FALSE)</f>
        <v>陳欣怡</v>
      </c>
      <c r="D611" s="8" t="s">
        <v>14</v>
      </c>
      <c r="E611" s="8" t="str">
        <f>VLOOKUP(D611,廠商資料!$A$2:$E$12,2,FALSE)</f>
        <v>捷福事業</v>
      </c>
      <c r="F611" s="8" t="s">
        <v>1611</v>
      </c>
      <c r="G611" s="11" t="str">
        <f>VLOOKUP($F611,產品資料!$A$2:$G$51,5,FALSE)</f>
        <v>美白電動牙刷-美白刷頭+多動向交叉刷頭</v>
      </c>
      <c r="H611" s="8" t="str">
        <f>VLOOKUP(訂單銷售明細!$F611,產品資料!$A$1:$G$51,2,FALSE)</f>
        <v>美容家電</v>
      </c>
      <c r="I611" s="8">
        <v>45</v>
      </c>
      <c r="J611" s="8">
        <f>VLOOKUP($F611,產品資料!$A$2:$G$51,6,FALSE)</f>
        <v>1200</v>
      </c>
      <c r="K611" s="12">
        <f t="shared" si="9"/>
        <v>54000</v>
      </c>
    </row>
    <row r="612" spans="1:11" x14ac:dyDescent="0.35">
      <c r="A612" s="13" t="s">
        <v>628</v>
      </c>
      <c r="B612" s="14">
        <v>43498</v>
      </c>
      <c r="C612" s="15" t="str">
        <f>VLOOKUP(訂單銷售明細!$D612,廠商資料!$A$2:$E$12,5,FALSE)</f>
        <v>賴惠雯</v>
      </c>
      <c r="D612" s="13" t="s">
        <v>49</v>
      </c>
      <c r="E612" s="13" t="str">
        <f>VLOOKUP(D612,廠商資料!$A$2:$E$12,2,FALSE)</f>
        <v>大亨事業</v>
      </c>
      <c r="F612" s="13" t="s">
        <v>1615</v>
      </c>
      <c r="G612" s="16" t="str">
        <f>VLOOKUP($F612,產品資料!$A$2:$G$51,5,FALSE)</f>
        <v>迷你淨顏潔膚儀-送刷頭</v>
      </c>
      <c r="H612" s="13" t="str">
        <f>VLOOKUP(訂單銷售明細!$F612,產品資料!$A$1:$G$51,2,FALSE)</f>
        <v>美容家電</v>
      </c>
      <c r="I612" s="13">
        <v>25</v>
      </c>
      <c r="J612" s="13">
        <f>VLOOKUP($F612,產品資料!$A$2:$G$51,6,FALSE)</f>
        <v>2600</v>
      </c>
      <c r="K612" s="17">
        <f t="shared" si="9"/>
        <v>65000</v>
      </c>
    </row>
    <row r="613" spans="1:11" x14ac:dyDescent="0.35">
      <c r="A613" s="8" t="s">
        <v>629</v>
      </c>
      <c r="B613" s="9">
        <v>43498</v>
      </c>
      <c r="C613" s="10" t="str">
        <f>VLOOKUP(訂單銷售明細!$D613,廠商資料!$A$2:$E$12,5,FALSE)</f>
        <v>涂佩芳</v>
      </c>
      <c r="D613" s="8" t="s">
        <v>10</v>
      </c>
      <c r="E613" s="8" t="str">
        <f>VLOOKUP(D613,廠商資料!$A$2:$E$12,2,FALSE)</f>
        <v>永進事業</v>
      </c>
      <c r="F613" s="8" t="s">
        <v>1615</v>
      </c>
      <c r="G613" s="11" t="str">
        <f>VLOOKUP($F613,產品資料!$A$2:$G$51,5,FALSE)</f>
        <v>迷你淨顏潔膚儀-送刷頭</v>
      </c>
      <c r="H613" s="8" t="str">
        <f>VLOOKUP(訂單銷售明細!$F613,產品資料!$A$1:$G$51,2,FALSE)</f>
        <v>美容家電</v>
      </c>
      <c r="I613" s="8">
        <v>25</v>
      </c>
      <c r="J613" s="8">
        <f>VLOOKUP($F613,產品資料!$A$2:$G$51,6,FALSE)</f>
        <v>2600</v>
      </c>
      <c r="K613" s="12">
        <f t="shared" si="9"/>
        <v>65000</v>
      </c>
    </row>
    <row r="614" spans="1:11" x14ac:dyDescent="0.35">
      <c r="A614" s="13" t="s">
        <v>630</v>
      </c>
      <c r="B614" s="14">
        <v>43498</v>
      </c>
      <c r="C614" s="15" t="str">
        <f>VLOOKUP(訂單銷售明細!$D614,廠商資料!$A$2:$E$12,5,FALSE)</f>
        <v>蔡俊宏</v>
      </c>
      <c r="D614" s="13" t="s">
        <v>47</v>
      </c>
      <c r="E614" s="13" t="str">
        <f>VLOOKUP(D614,廠商資料!$A$2:$E$12,2,FALSE)</f>
        <v>信通事業</v>
      </c>
      <c r="F614" s="13" t="s">
        <v>1616</v>
      </c>
      <c r="G614" s="16" t="str">
        <f>VLOOKUP($F614,產品資料!$A$2:$G$51,5,FALSE)</f>
        <v>日本原裝變頻六門冰箱</v>
      </c>
      <c r="H614" s="13" t="str">
        <f>VLOOKUP(訂單銷售明細!$F614,產品資料!$A$1:$G$51,2,FALSE)</f>
        <v>廚房家電</v>
      </c>
      <c r="I614" s="13">
        <v>35</v>
      </c>
      <c r="J614" s="13">
        <f>VLOOKUP($F614,產品資料!$A$2:$G$51,6,FALSE)</f>
        <v>69210</v>
      </c>
      <c r="K614" s="17">
        <f t="shared" si="9"/>
        <v>2422350</v>
      </c>
    </row>
    <row r="615" spans="1:11" x14ac:dyDescent="0.35">
      <c r="A615" s="8" t="s">
        <v>631</v>
      </c>
      <c r="B615" s="9">
        <v>43498</v>
      </c>
      <c r="C615" s="10" t="str">
        <f>VLOOKUP(訂單銷售明細!$D615,廠商資料!$A$2:$E$12,5,FALSE)</f>
        <v>涂佩芳</v>
      </c>
      <c r="D615" s="8" t="s">
        <v>12</v>
      </c>
      <c r="E615" s="8" t="str">
        <f>VLOOKUP(D615,廠商資料!$A$2:$E$12,2,FALSE)</f>
        <v>洪盛貿易</v>
      </c>
      <c r="F615" s="8" t="s">
        <v>1615</v>
      </c>
      <c r="G615" s="11" t="str">
        <f>VLOOKUP($F615,產品資料!$A$2:$G$51,5,FALSE)</f>
        <v>迷你淨顏潔膚儀-送刷頭</v>
      </c>
      <c r="H615" s="8" t="str">
        <f>VLOOKUP(訂單銷售明細!$F615,產品資料!$A$1:$G$51,2,FALSE)</f>
        <v>美容家電</v>
      </c>
      <c r="I615" s="8">
        <v>25</v>
      </c>
      <c r="J615" s="8">
        <f>VLOOKUP($F615,產品資料!$A$2:$G$51,6,FALSE)</f>
        <v>2600</v>
      </c>
      <c r="K615" s="12">
        <f t="shared" si="9"/>
        <v>65000</v>
      </c>
    </row>
    <row r="616" spans="1:11" x14ac:dyDescent="0.35">
      <c r="A616" s="13" t="s">
        <v>632</v>
      </c>
      <c r="B616" s="14">
        <v>43498</v>
      </c>
      <c r="C616" s="15" t="str">
        <f>VLOOKUP(訂單銷售明細!$D616,廠商資料!$A$2:$E$12,5,FALSE)</f>
        <v>賴惠雯</v>
      </c>
      <c r="D616" s="13" t="s">
        <v>49</v>
      </c>
      <c r="E616" s="13" t="str">
        <f>VLOOKUP(D616,廠商資料!$A$2:$E$12,2,FALSE)</f>
        <v>大亨事業</v>
      </c>
      <c r="F616" s="13" t="s">
        <v>1608</v>
      </c>
      <c r="G616" s="16" t="str">
        <f>VLOOKUP($F616,產品資料!$A$2:$G$51,5,FALSE)</f>
        <v>奈米水離子吹風機-粉金</v>
      </c>
      <c r="H616" s="13" t="str">
        <f>VLOOKUP(訂單銷售明細!$F616,產品資料!$A$1:$G$51,2,FALSE)</f>
        <v>美容家電</v>
      </c>
      <c r="I616" s="13">
        <v>35</v>
      </c>
      <c r="J616" s="13">
        <f>VLOOKUP($F616,產品資料!$A$2:$G$51,6,FALSE)</f>
        <v>5990</v>
      </c>
      <c r="K616" s="17">
        <f t="shared" si="9"/>
        <v>209650</v>
      </c>
    </row>
    <row r="617" spans="1:11" x14ac:dyDescent="0.35">
      <c r="A617" s="8" t="s">
        <v>633</v>
      </c>
      <c r="B617" s="9">
        <v>43498</v>
      </c>
      <c r="C617" s="10" t="str">
        <f>VLOOKUP(訂單銷售明細!$D617,廠商資料!$A$2:$E$12,5,FALSE)</f>
        <v>陳欣怡</v>
      </c>
      <c r="D617" s="8" t="s">
        <v>18</v>
      </c>
      <c r="E617" s="8" t="str">
        <f>VLOOKUP(D617,廠商資料!$A$2:$E$12,2,FALSE)</f>
        <v>興泰貿易</v>
      </c>
      <c r="F617" s="8" t="s">
        <v>1611</v>
      </c>
      <c r="G617" s="11" t="str">
        <f>VLOOKUP($F617,產品資料!$A$2:$G$51,5,FALSE)</f>
        <v>美白電動牙刷-美白刷頭+多動向交叉刷頭</v>
      </c>
      <c r="H617" s="8" t="str">
        <f>VLOOKUP(訂單銷售明細!$F617,產品資料!$A$1:$G$51,2,FALSE)</f>
        <v>美容家電</v>
      </c>
      <c r="I617" s="8">
        <v>45</v>
      </c>
      <c r="J617" s="8">
        <f>VLOOKUP($F617,產品資料!$A$2:$G$51,6,FALSE)</f>
        <v>1200</v>
      </c>
      <c r="K617" s="12">
        <f t="shared" si="9"/>
        <v>54000</v>
      </c>
    </row>
    <row r="618" spans="1:11" x14ac:dyDescent="0.35">
      <c r="A618" s="13" t="s">
        <v>634</v>
      </c>
      <c r="B618" s="14">
        <v>43511</v>
      </c>
      <c r="C618" s="15" t="str">
        <f>VLOOKUP(訂單銷售明細!$D618,廠商資料!$A$2:$E$12,5,FALSE)</f>
        <v>陳欣怡</v>
      </c>
      <c r="D618" s="13" t="s">
        <v>8</v>
      </c>
      <c r="E618" s="13" t="str">
        <f>VLOOKUP(D618,廠商資料!$A$2:$E$12,2,FALSE)</f>
        <v>高宏事業</v>
      </c>
      <c r="F618" s="13" t="s">
        <v>1614</v>
      </c>
      <c r="G618" s="16" t="str">
        <f>VLOOKUP($F618,產品資料!$A$2:$G$51,5,FALSE)</f>
        <v>43吋LED液晶顯示器</v>
      </c>
      <c r="H618" s="13" t="str">
        <f>VLOOKUP(訂單銷售明細!$F618,產品資料!$A$1:$G$51,2,FALSE)</f>
        <v>生活家電</v>
      </c>
      <c r="I618" s="13">
        <v>25</v>
      </c>
      <c r="J618" s="13">
        <f>VLOOKUP($F618,產品資料!$A$2:$G$51,6,FALSE)</f>
        <v>10900</v>
      </c>
      <c r="K618" s="17">
        <f t="shared" si="9"/>
        <v>272500</v>
      </c>
    </row>
    <row r="619" spans="1:11" x14ac:dyDescent="0.35">
      <c r="A619" s="8" t="s">
        <v>635</v>
      </c>
      <c r="B619" s="9">
        <v>43511</v>
      </c>
      <c r="C619" s="10" t="str">
        <f>VLOOKUP(訂單銷售明細!$D619,廠商資料!$A$2:$E$12,5,FALSE)</f>
        <v>陳欣怡</v>
      </c>
      <c r="D619" s="8" t="s">
        <v>14</v>
      </c>
      <c r="E619" s="8" t="str">
        <f>VLOOKUP(D619,廠商資料!$A$2:$E$12,2,FALSE)</f>
        <v>捷福事業</v>
      </c>
      <c r="F619" s="8" t="s">
        <v>1608</v>
      </c>
      <c r="G619" s="11" t="str">
        <f>VLOOKUP($F619,產品資料!$A$2:$G$51,5,FALSE)</f>
        <v>奈米水離子吹風機-粉金</v>
      </c>
      <c r="H619" s="8" t="str">
        <f>VLOOKUP(訂單銷售明細!$F619,產品資料!$A$1:$G$51,2,FALSE)</f>
        <v>美容家電</v>
      </c>
      <c r="I619" s="8">
        <v>25</v>
      </c>
      <c r="J619" s="8">
        <f>VLOOKUP($F619,產品資料!$A$2:$G$51,6,FALSE)</f>
        <v>5990</v>
      </c>
      <c r="K619" s="12">
        <f t="shared" si="9"/>
        <v>149750</v>
      </c>
    </row>
    <row r="620" spans="1:11" x14ac:dyDescent="0.35">
      <c r="A620" s="13" t="s">
        <v>636</v>
      </c>
      <c r="B620" s="14">
        <v>43511</v>
      </c>
      <c r="C620" s="15" t="str">
        <f>VLOOKUP(訂單銷售明細!$D620,廠商資料!$A$2:$E$12,5,FALSE)</f>
        <v>陳欣怡</v>
      </c>
      <c r="D620" s="13" t="s">
        <v>18</v>
      </c>
      <c r="E620" s="13" t="str">
        <f>VLOOKUP(D620,廠商資料!$A$2:$E$12,2,FALSE)</f>
        <v>興泰貿易</v>
      </c>
      <c r="F620" s="13" t="s">
        <v>1614</v>
      </c>
      <c r="G620" s="16" t="str">
        <f>VLOOKUP($F620,產品資料!$A$2:$G$51,5,FALSE)</f>
        <v>43吋LED液晶顯示器</v>
      </c>
      <c r="H620" s="13" t="str">
        <f>VLOOKUP(訂單銷售明細!$F620,產品資料!$A$1:$G$51,2,FALSE)</f>
        <v>生活家電</v>
      </c>
      <c r="I620" s="13">
        <v>25</v>
      </c>
      <c r="J620" s="13">
        <f>VLOOKUP($F620,產品資料!$A$2:$G$51,6,FALSE)</f>
        <v>10900</v>
      </c>
      <c r="K620" s="17">
        <f t="shared" si="9"/>
        <v>272500</v>
      </c>
    </row>
    <row r="621" spans="1:11" x14ac:dyDescent="0.35">
      <c r="A621" s="8" t="s">
        <v>637</v>
      </c>
      <c r="B621" s="9">
        <v>43511</v>
      </c>
      <c r="C621" s="10" t="str">
        <f>VLOOKUP(訂單銷售明細!$D621,廠商資料!$A$2:$E$12,5,FALSE)</f>
        <v>王家銘</v>
      </c>
      <c r="D621" s="8" t="s">
        <v>21</v>
      </c>
      <c r="E621" s="8" t="str">
        <f>VLOOKUP(D621,廠商資料!$A$2:$E$12,2,FALSE)</f>
        <v>裕發事業</v>
      </c>
      <c r="F621" s="8" t="s">
        <v>1614</v>
      </c>
      <c r="G621" s="11" t="str">
        <f>VLOOKUP($F621,產品資料!$A$2:$G$51,5,FALSE)</f>
        <v>43吋LED液晶顯示器</v>
      </c>
      <c r="H621" s="8" t="str">
        <f>VLOOKUP(訂單銷售明細!$F621,產品資料!$A$1:$G$51,2,FALSE)</f>
        <v>生活家電</v>
      </c>
      <c r="I621" s="8">
        <v>25</v>
      </c>
      <c r="J621" s="8">
        <f>VLOOKUP($F621,產品資料!$A$2:$G$51,6,FALSE)</f>
        <v>10900</v>
      </c>
      <c r="K621" s="12">
        <f t="shared" si="9"/>
        <v>272500</v>
      </c>
    </row>
    <row r="622" spans="1:11" x14ac:dyDescent="0.35">
      <c r="A622" s="13" t="s">
        <v>638</v>
      </c>
      <c r="B622" s="14">
        <v>43511</v>
      </c>
      <c r="C622" s="15" t="str">
        <f>VLOOKUP(訂單銷售明細!$D622,廠商資料!$A$2:$E$12,5,FALSE)</f>
        <v>王家銘</v>
      </c>
      <c r="D622" s="13" t="s">
        <v>24</v>
      </c>
      <c r="E622" s="13" t="str">
        <f>VLOOKUP(D622,廠商資料!$A$2:$E$12,2,FALSE)</f>
        <v>萬成事業</v>
      </c>
      <c r="F622" s="13" t="s">
        <v>1608</v>
      </c>
      <c r="G622" s="16" t="str">
        <f>VLOOKUP($F622,產品資料!$A$2:$G$51,5,FALSE)</f>
        <v>奈米水離子吹風機-粉金</v>
      </c>
      <c r="H622" s="13" t="str">
        <f>VLOOKUP(訂單銷售明細!$F622,產品資料!$A$1:$G$51,2,FALSE)</f>
        <v>美容家電</v>
      </c>
      <c r="I622" s="13">
        <v>25</v>
      </c>
      <c r="J622" s="13">
        <f>VLOOKUP($F622,產品資料!$A$2:$G$51,6,FALSE)</f>
        <v>5990</v>
      </c>
      <c r="K622" s="17">
        <f t="shared" si="9"/>
        <v>149750</v>
      </c>
    </row>
    <row r="623" spans="1:11" x14ac:dyDescent="0.35">
      <c r="A623" s="8" t="s">
        <v>639</v>
      </c>
      <c r="B623" s="9">
        <v>43511</v>
      </c>
      <c r="C623" s="10" t="str">
        <f>VLOOKUP(訂單銷售明細!$D623,廠商資料!$A$2:$E$12,5,FALSE)</f>
        <v>郭立新</v>
      </c>
      <c r="D623" s="8" t="s">
        <v>26</v>
      </c>
      <c r="E623" s="8" t="str">
        <f>VLOOKUP(D623,廠商資料!$A$2:$E$12,2,FALSE)</f>
        <v>華佳貿易</v>
      </c>
      <c r="F623" s="8" t="s">
        <v>1611</v>
      </c>
      <c r="G623" s="11" t="str">
        <f>VLOOKUP($F623,產品資料!$A$2:$G$51,5,FALSE)</f>
        <v>美白電動牙刷-美白刷頭+多動向交叉刷頭</v>
      </c>
      <c r="H623" s="8" t="str">
        <f>VLOOKUP(訂單銷售明細!$F623,產品資料!$A$1:$G$51,2,FALSE)</f>
        <v>美容家電</v>
      </c>
      <c r="I623" s="8">
        <v>25</v>
      </c>
      <c r="J623" s="8">
        <f>VLOOKUP($F623,產品資料!$A$2:$G$51,6,FALSE)</f>
        <v>1200</v>
      </c>
      <c r="K623" s="12">
        <f t="shared" si="9"/>
        <v>30000</v>
      </c>
    </row>
    <row r="624" spans="1:11" x14ac:dyDescent="0.35">
      <c r="A624" s="13" t="s">
        <v>640</v>
      </c>
      <c r="B624" s="14">
        <v>43511</v>
      </c>
      <c r="C624" s="15" t="str">
        <f>VLOOKUP(訂單銷售明細!$D624,廠商資料!$A$2:$E$12,5,FALSE)</f>
        <v>賴惠雯</v>
      </c>
      <c r="D624" s="13" t="s">
        <v>41</v>
      </c>
      <c r="E624" s="13" t="str">
        <f>VLOOKUP(D624,廠商資料!$A$2:$E$12,2,FALSE)</f>
        <v>欣榮貿易</v>
      </c>
      <c r="F624" s="13" t="s">
        <v>1609</v>
      </c>
      <c r="G624" s="16" t="str">
        <f>VLOOKUP($F624,產品資料!$A$2:$G$51,5,FALSE)</f>
        <v>手持按摩器</v>
      </c>
      <c r="H624" s="13" t="str">
        <f>VLOOKUP(訂單銷售明細!$F624,產品資料!$A$1:$G$51,2,FALSE)</f>
        <v>按摩家電</v>
      </c>
      <c r="I624" s="13">
        <v>25</v>
      </c>
      <c r="J624" s="13">
        <f>VLOOKUP($F624,產品資料!$A$2:$G$51,6,FALSE)</f>
        <v>2980</v>
      </c>
      <c r="K624" s="17">
        <f t="shared" si="9"/>
        <v>74500</v>
      </c>
    </row>
    <row r="625" spans="1:11" x14ac:dyDescent="0.35">
      <c r="A625" s="8" t="s">
        <v>641</v>
      </c>
      <c r="B625" s="9">
        <v>43511</v>
      </c>
      <c r="C625" s="10" t="str">
        <f>VLOOKUP(訂單銷售明細!$D625,廠商資料!$A$2:$E$12,5,FALSE)</f>
        <v>蔡俊宏</v>
      </c>
      <c r="D625" s="8" t="s">
        <v>47</v>
      </c>
      <c r="E625" s="8" t="str">
        <f>VLOOKUP(D625,廠商資料!$A$2:$E$12,2,FALSE)</f>
        <v>信通事業</v>
      </c>
      <c r="F625" s="8" t="s">
        <v>1609</v>
      </c>
      <c r="G625" s="11" t="str">
        <f>VLOOKUP($F625,產品資料!$A$2:$G$51,5,FALSE)</f>
        <v>手持按摩器</v>
      </c>
      <c r="H625" s="8" t="str">
        <f>VLOOKUP(訂單銷售明細!$F625,產品資料!$A$1:$G$51,2,FALSE)</f>
        <v>按摩家電</v>
      </c>
      <c r="I625" s="8">
        <v>25</v>
      </c>
      <c r="J625" s="8">
        <f>VLOOKUP($F625,產品資料!$A$2:$G$51,6,FALSE)</f>
        <v>2980</v>
      </c>
      <c r="K625" s="12">
        <f t="shared" si="9"/>
        <v>74500</v>
      </c>
    </row>
    <row r="626" spans="1:11" x14ac:dyDescent="0.35">
      <c r="A626" s="13" t="s">
        <v>642</v>
      </c>
      <c r="B626" s="14">
        <v>43511</v>
      </c>
      <c r="C626" s="15" t="str">
        <f>VLOOKUP(訂單銷售明細!$D626,廠商資料!$A$2:$E$12,5,FALSE)</f>
        <v>涂佩芳</v>
      </c>
      <c r="D626" s="13" t="s">
        <v>10</v>
      </c>
      <c r="E626" s="13" t="str">
        <f>VLOOKUP(D626,廠商資料!$A$2:$E$12,2,FALSE)</f>
        <v>永進事業</v>
      </c>
      <c r="F626" s="13" t="s">
        <v>1623</v>
      </c>
      <c r="G626" s="16" t="str">
        <f>VLOOKUP($F626,產品資料!$A$2:$G$51,5,FALSE)</f>
        <v>14吋立扇/電風扇-灰</v>
      </c>
      <c r="H626" s="13" t="str">
        <f>VLOOKUP(訂單銷售明細!$F626,產品資料!$A$1:$G$51,2,FALSE)</f>
        <v>空調家電</v>
      </c>
      <c r="I626" s="13">
        <v>35</v>
      </c>
      <c r="J626" s="13">
        <f>VLOOKUP($F626,產品資料!$A$2:$G$51,6,FALSE)</f>
        <v>980</v>
      </c>
      <c r="K626" s="17">
        <f t="shared" si="9"/>
        <v>34300</v>
      </c>
    </row>
    <row r="627" spans="1:11" x14ac:dyDescent="0.35">
      <c r="A627" s="8" t="s">
        <v>643</v>
      </c>
      <c r="B627" s="9">
        <v>43511</v>
      </c>
      <c r="C627" s="10" t="str">
        <f>VLOOKUP(訂單銷售明細!$D627,廠商資料!$A$2:$E$12,5,FALSE)</f>
        <v>涂佩芳</v>
      </c>
      <c r="D627" s="8" t="s">
        <v>12</v>
      </c>
      <c r="E627" s="8" t="str">
        <f>VLOOKUP(D627,廠商資料!$A$2:$E$12,2,FALSE)</f>
        <v>洪盛貿易</v>
      </c>
      <c r="F627" s="8" t="s">
        <v>1601</v>
      </c>
      <c r="G627" s="11" t="str">
        <f>VLOOKUP($F627,產品資料!$A$2:$G$51,5,FALSE)</f>
        <v>14吋立扇/電風扇-白</v>
      </c>
      <c r="H627" s="8" t="str">
        <f>VLOOKUP(訂單銷售明細!$F627,產品資料!$A$1:$G$51,2,FALSE)</f>
        <v>空調家電</v>
      </c>
      <c r="I627" s="8">
        <v>35</v>
      </c>
      <c r="J627" s="8">
        <f>VLOOKUP($F627,產品資料!$A$2:$G$51,6,FALSE)</f>
        <v>980</v>
      </c>
      <c r="K627" s="12">
        <f t="shared" si="9"/>
        <v>34300</v>
      </c>
    </row>
    <row r="628" spans="1:11" x14ac:dyDescent="0.35">
      <c r="A628" s="13" t="s">
        <v>644</v>
      </c>
      <c r="B628" s="14">
        <v>43511</v>
      </c>
      <c r="C628" s="15" t="str">
        <f>VLOOKUP(訂單銷售明細!$D628,廠商資料!$A$2:$E$12,5,FALSE)</f>
        <v>陳欣怡</v>
      </c>
      <c r="D628" s="13" t="s">
        <v>8</v>
      </c>
      <c r="E628" s="13" t="str">
        <f>VLOOKUP(D628,廠商資料!$A$2:$E$12,2,FALSE)</f>
        <v>高宏事業</v>
      </c>
      <c r="F628" s="13" t="s">
        <v>1601</v>
      </c>
      <c r="G628" s="16" t="str">
        <f>VLOOKUP($F628,產品資料!$A$2:$G$51,5,FALSE)</f>
        <v>14吋立扇/電風扇-白</v>
      </c>
      <c r="H628" s="13" t="str">
        <f>VLOOKUP(訂單銷售明細!$F628,產品資料!$A$1:$G$51,2,FALSE)</f>
        <v>空調家電</v>
      </c>
      <c r="I628" s="13">
        <v>35</v>
      </c>
      <c r="J628" s="13">
        <f>VLOOKUP($F628,產品資料!$A$2:$G$51,6,FALSE)</f>
        <v>980</v>
      </c>
      <c r="K628" s="17">
        <f t="shared" si="9"/>
        <v>34300</v>
      </c>
    </row>
    <row r="629" spans="1:11" x14ac:dyDescent="0.35">
      <c r="A629" s="8" t="s">
        <v>645</v>
      </c>
      <c r="B629" s="9">
        <v>43511</v>
      </c>
      <c r="C629" s="10" t="str">
        <f>VLOOKUP(訂單銷售明細!$D629,廠商資料!$A$2:$E$12,5,FALSE)</f>
        <v>陳欣怡</v>
      </c>
      <c r="D629" s="8" t="s">
        <v>14</v>
      </c>
      <c r="E629" s="8" t="str">
        <f>VLOOKUP(D629,廠商資料!$A$2:$E$12,2,FALSE)</f>
        <v>捷福事業</v>
      </c>
      <c r="F629" s="8" t="s">
        <v>1604</v>
      </c>
      <c r="G629" s="11" t="str">
        <f>VLOOKUP($F629,產品資料!$A$2:$G$51,5,FALSE)</f>
        <v>渦輪氣旋健康氣炸鍋</v>
      </c>
      <c r="H629" s="8" t="str">
        <f>VLOOKUP(訂單銷售明細!$F629,產品資料!$A$1:$G$51,2,FALSE)</f>
        <v>廚房家電</v>
      </c>
      <c r="I629" s="8">
        <v>35</v>
      </c>
      <c r="J629" s="8">
        <f>VLOOKUP($F629,產品資料!$A$2:$G$51,6,FALSE)</f>
        <v>8990</v>
      </c>
      <c r="K629" s="12">
        <f t="shared" si="9"/>
        <v>314650</v>
      </c>
    </row>
    <row r="630" spans="1:11" x14ac:dyDescent="0.35">
      <c r="A630" s="13" t="s">
        <v>646</v>
      </c>
      <c r="B630" s="14">
        <v>43511</v>
      </c>
      <c r="C630" s="15" t="str">
        <f>VLOOKUP(訂單銷售明細!$D630,廠商資料!$A$2:$E$12,5,FALSE)</f>
        <v>陳欣怡</v>
      </c>
      <c r="D630" s="13" t="s">
        <v>18</v>
      </c>
      <c r="E630" s="13" t="str">
        <f>VLOOKUP(D630,廠商資料!$A$2:$E$12,2,FALSE)</f>
        <v>興泰貿易</v>
      </c>
      <c r="F630" s="13" t="s">
        <v>1604</v>
      </c>
      <c r="G630" s="16" t="str">
        <f>VLOOKUP($F630,產品資料!$A$2:$G$51,5,FALSE)</f>
        <v>渦輪氣旋健康氣炸鍋</v>
      </c>
      <c r="H630" s="13" t="str">
        <f>VLOOKUP(訂單銷售明細!$F630,產品資料!$A$1:$G$51,2,FALSE)</f>
        <v>廚房家電</v>
      </c>
      <c r="I630" s="13">
        <v>35</v>
      </c>
      <c r="J630" s="13">
        <f>VLOOKUP($F630,產品資料!$A$2:$G$51,6,FALSE)</f>
        <v>8990</v>
      </c>
      <c r="K630" s="17">
        <f t="shared" si="9"/>
        <v>314650</v>
      </c>
    </row>
    <row r="631" spans="1:11" x14ac:dyDescent="0.35">
      <c r="A631" s="8" t="s">
        <v>647</v>
      </c>
      <c r="B631" s="9">
        <v>43511</v>
      </c>
      <c r="C631" s="10" t="str">
        <f>VLOOKUP(訂單銷售明細!$D631,廠商資料!$A$2:$E$12,5,FALSE)</f>
        <v>王家銘</v>
      </c>
      <c r="D631" s="8" t="s">
        <v>21</v>
      </c>
      <c r="E631" s="8" t="str">
        <f>VLOOKUP(D631,廠商資料!$A$2:$E$12,2,FALSE)</f>
        <v>裕發事業</v>
      </c>
      <c r="F631" s="8" t="s">
        <v>1624</v>
      </c>
      <c r="G631" s="11" t="str">
        <f>VLOOKUP($F631,產品資料!$A$2:$G$51,5,FALSE)</f>
        <v>11L 1級ECONAVI清淨除濕機</v>
      </c>
      <c r="H631" s="8" t="str">
        <f>VLOOKUP(訂單銷售明細!$F631,產品資料!$A$1:$G$51,2,FALSE)</f>
        <v>清靜除溼</v>
      </c>
      <c r="I631" s="8">
        <v>35</v>
      </c>
      <c r="J631" s="8">
        <f>VLOOKUP($F631,產品資料!$A$2:$G$51,6,FALSE)</f>
        <v>8990</v>
      </c>
      <c r="K631" s="12">
        <f t="shared" si="9"/>
        <v>314650</v>
      </c>
    </row>
    <row r="632" spans="1:11" x14ac:dyDescent="0.35">
      <c r="A632" s="13" t="s">
        <v>648</v>
      </c>
      <c r="B632" s="14">
        <v>43511</v>
      </c>
      <c r="C632" s="15" t="str">
        <f>VLOOKUP(訂單銷售明細!$D632,廠商資料!$A$2:$E$12,5,FALSE)</f>
        <v>賴惠雯</v>
      </c>
      <c r="D632" s="13" t="s">
        <v>49</v>
      </c>
      <c r="E632" s="13" t="str">
        <f>VLOOKUP(D632,廠商資料!$A$2:$E$12,2,FALSE)</f>
        <v>大亨事業</v>
      </c>
      <c r="F632" s="13" t="s">
        <v>1614</v>
      </c>
      <c r="G632" s="16" t="str">
        <f>VLOOKUP($F632,產品資料!$A$2:$G$51,5,FALSE)</f>
        <v>43吋LED液晶顯示器</v>
      </c>
      <c r="H632" s="13" t="str">
        <f>VLOOKUP(訂單銷售明細!$F632,產品資料!$A$1:$G$51,2,FALSE)</f>
        <v>生活家電</v>
      </c>
      <c r="I632" s="13">
        <v>25</v>
      </c>
      <c r="J632" s="13">
        <f>VLOOKUP($F632,產品資料!$A$2:$G$51,6,FALSE)</f>
        <v>10900</v>
      </c>
      <c r="K632" s="17">
        <f t="shared" si="9"/>
        <v>272500</v>
      </c>
    </row>
    <row r="633" spans="1:11" x14ac:dyDescent="0.35">
      <c r="A633" s="8" t="s">
        <v>649</v>
      </c>
      <c r="B633" s="9">
        <v>43511</v>
      </c>
      <c r="C633" s="10" t="str">
        <f>VLOOKUP(訂單銷售明細!$D633,廠商資料!$A$2:$E$12,5,FALSE)</f>
        <v>涂佩芳</v>
      </c>
      <c r="D633" s="8" t="s">
        <v>10</v>
      </c>
      <c r="E633" s="8" t="str">
        <f>VLOOKUP(D633,廠商資料!$A$2:$E$12,2,FALSE)</f>
        <v>永進事業</v>
      </c>
      <c r="F633" s="8" t="s">
        <v>1608</v>
      </c>
      <c r="G633" s="11" t="str">
        <f>VLOOKUP($F633,產品資料!$A$2:$G$51,5,FALSE)</f>
        <v>奈米水離子吹風機-粉金</v>
      </c>
      <c r="H633" s="8" t="str">
        <f>VLOOKUP(訂單銷售明細!$F633,產品資料!$A$1:$G$51,2,FALSE)</f>
        <v>美容家電</v>
      </c>
      <c r="I633" s="8">
        <v>25</v>
      </c>
      <c r="J633" s="8">
        <f>VLOOKUP($F633,產品資料!$A$2:$G$51,6,FALSE)</f>
        <v>5990</v>
      </c>
      <c r="K633" s="12">
        <f t="shared" si="9"/>
        <v>149750</v>
      </c>
    </row>
    <row r="634" spans="1:11" x14ac:dyDescent="0.35">
      <c r="A634" s="13" t="s">
        <v>650</v>
      </c>
      <c r="B634" s="14">
        <v>43511</v>
      </c>
      <c r="C634" s="15" t="str">
        <f>VLOOKUP(訂單銷售明細!$D634,廠商資料!$A$2:$E$12,5,FALSE)</f>
        <v>涂佩芳</v>
      </c>
      <c r="D634" s="13" t="s">
        <v>12</v>
      </c>
      <c r="E634" s="13" t="str">
        <f>VLOOKUP(D634,廠商資料!$A$2:$E$12,2,FALSE)</f>
        <v>洪盛貿易</v>
      </c>
      <c r="F634" s="13" t="s">
        <v>1614</v>
      </c>
      <c r="G634" s="16" t="str">
        <f>VLOOKUP($F634,產品資料!$A$2:$G$51,5,FALSE)</f>
        <v>43吋LED液晶顯示器</v>
      </c>
      <c r="H634" s="13" t="str">
        <f>VLOOKUP(訂單銷售明細!$F634,產品資料!$A$1:$G$51,2,FALSE)</f>
        <v>生活家電</v>
      </c>
      <c r="I634" s="13">
        <v>25</v>
      </c>
      <c r="J634" s="13">
        <f>VLOOKUP($F634,產品資料!$A$2:$G$51,6,FALSE)</f>
        <v>10900</v>
      </c>
      <c r="K634" s="17">
        <f t="shared" si="9"/>
        <v>272500</v>
      </c>
    </row>
    <row r="635" spans="1:11" x14ac:dyDescent="0.35">
      <c r="A635" s="8" t="s">
        <v>651</v>
      </c>
      <c r="B635" s="9">
        <v>43511</v>
      </c>
      <c r="C635" s="10" t="str">
        <f>VLOOKUP(訂單銷售明細!$D635,廠商資料!$A$2:$E$12,5,FALSE)</f>
        <v>陳欣怡</v>
      </c>
      <c r="D635" s="8" t="s">
        <v>8</v>
      </c>
      <c r="E635" s="8" t="str">
        <f>VLOOKUP(D635,廠商資料!$A$2:$E$12,2,FALSE)</f>
        <v>高宏事業</v>
      </c>
      <c r="F635" s="8" t="s">
        <v>1614</v>
      </c>
      <c r="G635" s="11" t="str">
        <f>VLOOKUP($F635,產品資料!$A$2:$G$51,5,FALSE)</f>
        <v>43吋LED液晶顯示器</v>
      </c>
      <c r="H635" s="8" t="str">
        <f>VLOOKUP(訂單銷售明細!$F635,產品資料!$A$1:$G$51,2,FALSE)</f>
        <v>生活家電</v>
      </c>
      <c r="I635" s="8">
        <v>25</v>
      </c>
      <c r="J635" s="8">
        <f>VLOOKUP($F635,產品資料!$A$2:$G$51,6,FALSE)</f>
        <v>10900</v>
      </c>
      <c r="K635" s="12">
        <f t="shared" si="9"/>
        <v>272500</v>
      </c>
    </row>
    <row r="636" spans="1:11" x14ac:dyDescent="0.35">
      <c r="A636" s="13" t="s">
        <v>652</v>
      </c>
      <c r="B636" s="14">
        <v>43511</v>
      </c>
      <c r="C636" s="15" t="str">
        <f>VLOOKUP(訂單銷售明細!$D636,廠商資料!$A$2:$E$12,5,FALSE)</f>
        <v>陳欣怡</v>
      </c>
      <c r="D636" s="13" t="s">
        <v>14</v>
      </c>
      <c r="E636" s="13" t="str">
        <f>VLOOKUP(D636,廠商資料!$A$2:$E$12,2,FALSE)</f>
        <v>捷福事業</v>
      </c>
      <c r="F636" s="13" t="s">
        <v>1608</v>
      </c>
      <c r="G636" s="16" t="str">
        <f>VLOOKUP($F636,產品資料!$A$2:$G$51,5,FALSE)</f>
        <v>奈米水離子吹風機-粉金</v>
      </c>
      <c r="H636" s="13" t="str">
        <f>VLOOKUP(訂單銷售明細!$F636,產品資料!$A$1:$G$51,2,FALSE)</f>
        <v>美容家電</v>
      </c>
      <c r="I636" s="13">
        <v>25</v>
      </c>
      <c r="J636" s="13">
        <f>VLOOKUP($F636,產品資料!$A$2:$G$51,6,FALSE)</f>
        <v>5990</v>
      </c>
      <c r="K636" s="17">
        <f t="shared" si="9"/>
        <v>149750</v>
      </c>
    </row>
    <row r="637" spans="1:11" x14ac:dyDescent="0.35">
      <c r="A637" s="8" t="s">
        <v>653</v>
      </c>
      <c r="B637" s="9">
        <v>43511</v>
      </c>
      <c r="C637" s="10" t="str">
        <f>VLOOKUP(訂單銷售明細!$D637,廠商資料!$A$2:$E$12,5,FALSE)</f>
        <v>陳欣怡</v>
      </c>
      <c r="D637" s="8" t="s">
        <v>18</v>
      </c>
      <c r="E637" s="8" t="str">
        <f>VLOOKUP(D637,廠商資料!$A$2:$E$12,2,FALSE)</f>
        <v>興泰貿易</v>
      </c>
      <c r="F637" s="8" t="s">
        <v>1611</v>
      </c>
      <c r="G637" s="11" t="str">
        <f>VLOOKUP($F637,產品資料!$A$2:$G$51,5,FALSE)</f>
        <v>美白電動牙刷-美白刷頭+多動向交叉刷頭</v>
      </c>
      <c r="H637" s="8" t="str">
        <f>VLOOKUP(訂單銷售明細!$F637,產品資料!$A$1:$G$51,2,FALSE)</f>
        <v>美容家電</v>
      </c>
      <c r="I637" s="8">
        <v>25</v>
      </c>
      <c r="J637" s="8">
        <f>VLOOKUP($F637,產品資料!$A$2:$G$51,6,FALSE)</f>
        <v>1200</v>
      </c>
      <c r="K637" s="12">
        <f t="shared" si="9"/>
        <v>30000</v>
      </c>
    </row>
    <row r="638" spans="1:11" x14ac:dyDescent="0.35">
      <c r="A638" s="13" t="s">
        <v>654</v>
      </c>
      <c r="B638" s="14">
        <v>43511</v>
      </c>
      <c r="C638" s="15" t="str">
        <f>VLOOKUP(訂單銷售明細!$D638,廠商資料!$A$2:$E$12,5,FALSE)</f>
        <v>王家銘</v>
      </c>
      <c r="D638" s="13" t="s">
        <v>21</v>
      </c>
      <c r="E638" s="13" t="str">
        <f>VLOOKUP(D638,廠商資料!$A$2:$E$12,2,FALSE)</f>
        <v>裕發事業</v>
      </c>
      <c r="F638" s="13" t="s">
        <v>1609</v>
      </c>
      <c r="G638" s="16" t="str">
        <f>VLOOKUP($F638,產品資料!$A$2:$G$51,5,FALSE)</f>
        <v>手持按摩器</v>
      </c>
      <c r="H638" s="13" t="str">
        <f>VLOOKUP(訂單銷售明細!$F638,產品資料!$A$1:$G$51,2,FALSE)</f>
        <v>按摩家電</v>
      </c>
      <c r="I638" s="13">
        <v>25</v>
      </c>
      <c r="J638" s="13">
        <f>VLOOKUP($F638,產品資料!$A$2:$G$51,6,FALSE)</f>
        <v>2980</v>
      </c>
      <c r="K638" s="17">
        <f t="shared" si="9"/>
        <v>74500</v>
      </c>
    </row>
    <row r="639" spans="1:11" x14ac:dyDescent="0.35">
      <c r="A639" s="8" t="s">
        <v>655</v>
      </c>
      <c r="B639" s="9">
        <v>43511</v>
      </c>
      <c r="C639" s="10" t="str">
        <f>VLOOKUP(訂單銷售明細!$D639,廠商資料!$A$2:$E$12,5,FALSE)</f>
        <v>王家銘</v>
      </c>
      <c r="D639" s="8" t="s">
        <v>24</v>
      </c>
      <c r="E639" s="8" t="str">
        <f>VLOOKUP(D639,廠商資料!$A$2:$E$12,2,FALSE)</f>
        <v>萬成事業</v>
      </c>
      <c r="F639" s="8" t="s">
        <v>1609</v>
      </c>
      <c r="G639" s="11" t="str">
        <f>VLOOKUP($F639,產品資料!$A$2:$G$51,5,FALSE)</f>
        <v>手持按摩器</v>
      </c>
      <c r="H639" s="8" t="str">
        <f>VLOOKUP(訂單銷售明細!$F639,產品資料!$A$1:$G$51,2,FALSE)</f>
        <v>按摩家電</v>
      </c>
      <c r="I639" s="8">
        <v>25</v>
      </c>
      <c r="J639" s="8">
        <f>VLOOKUP($F639,產品資料!$A$2:$G$51,6,FALSE)</f>
        <v>2980</v>
      </c>
      <c r="K639" s="12">
        <f t="shared" si="9"/>
        <v>74500</v>
      </c>
    </row>
    <row r="640" spans="1:11" x14ac:dyDescent="0.35">
      <c r="A640" s="13" t="s">
        <v>656</v>
      </c>
      <c r="B640" s="14">
        <v>43511</v>
      </c>
      <c r="C640" s="15" t="str">
        <f>VLOOKUP(訂單銷售明細!$D640,廠商資料!$A$2:$E$12,5,FALSE)</f>
        <v>王家銘</v>
      </c>
      <c r="D640" s="13" t="s">
        <v>24</v>
      </c>
      <c r="E640" s="13" t="str">
        <f>VLOOKUP(D640,廠商資料!$A$2:$E$12,2,FALSE)</f>
        <v>萬成事業</v>
      </c>
      <c r="F640" s="13" t="s">
        <v>1623</v>
      </c>
      <c r="G640" s="16" t="str">
        <f>VLOOKUP($F640,產品資料!$A$2:$G$51,5,FALSE)</f>
        <v>14吋立扇/電風扇-灰</v>
      </c>
      <c r="H640" s="13" t="str">
        <f>VLOOKUP(訂單銷售明細!$F640,產品資料!$A$1:$G$51,2,FALSE)</f>
        <v>空調家電</v>
      </c>
      <c r="I640" s="13">
        <v>35</v>
      </c>
      <c r="J640" s="13">
        <f>VLOOKUP($F640,產品資料!$A$2:$G$51,6,FALSE)</f>
        <v>980</v>
      </c>
      <c r="K640" s="17">
        <f t="shared" si="9"/>
        <v>34300</v>
      </c>
    </row>
    <row r="641" spans="1:11" x14ac:dyDescent="0.35">
      <c r="A641" s="8" t="s">
        <v>657</v>
      </c>
      <c r="B641" s="9">
        <v>43511</v>
      </c>
      <c r="C641" s="10" t="str">
        <f>VLOOKUP(訂單銷售明細!$D641,廠商資料!$A$2:$E$12,5,FALSE)</f>
        <v>郭立新</v>
      </c>
      <c r="D641" s="8" t="s">
        <v>26</v>
      </c>
      <c r="E641" s="8" t="str">
        <f>VLOOKUP(D641,廠商資料!$A$2:$E$12,2,FALSE)</f>
        <v>華佳貿易</v>
      </c>
      <c r="F641" s="8" t="s">
        <v>1601</v>
      </c>
      <c r="G641" s="11" t="str">
        <f>VLOOKUP($F641,產品資料!$A$2:$G$51,5,FALSE)</f>
        <v>14吋立扇/電風扇-白</v>
      </c>
      <c r="H641" s="8" t="str">
        <f>VLOOKUP(訂單銷售明細!$F641,產品資料!$A$1:$G$51,2,FALSE)</f>
        <v>空調家電</v>
      </c>
      <c r="I641" s="8">
        <v>35</v>
      </c>
      <c r="J641" s="8">
        <f>VLOOKUP($F641,產品資料!$A$2:$G$51,6,FALSE)</f>
        <v>980</v>
      </c>
      <c r="K641" s="12">
        <f t="shared" si="9"/>
        <v>34300</v>
      </c>
    </row>
    <row r="642" spans="1:11" x14ac:dyDescent="0.35">
      <c r="A642" s="13" t="s">
        <v>658</v>
      </c>
      <c r="B642" s="14">
        <v>43511</v>
      </c>
      <c r="C642" s="15" t="str">
        <f>VLOOKUP(訂單銷售明細!$D642,廠商資料!$A$2:$E$12,5,FALSE)</f>
        <v>賴惠雯</v>
      </c>
      <c r="D642" s="13" t="s">
        <v>41</v>
      </c>
      <c r="E642" s="13" t="str">
        <f>VLOOKUP(D642,廠商資料!$A$2:$E$12,2,FALSE)</f>
        <v>欣榮貿易</v>
      </c>
      <c r="F642" s="13" t="s">
        <v>1601</v>
      </c>
      <c r="G642" s="16" t="str">
        <f>VLOOKUP($F642,產品資料!$A$2:$G$51,5,FALSE)</f>
        <v>14吋立扇/電風扇-白</v>
      </c>
      <c r="H642" s="13" t="str">
        <f>VLOOKUP(訂單銷售明細!$F642,產品資料!$A$1:$G$51,2,FALSE)</f>
        <v>空調家電</v>
      </c>
      <c r="I642" s="13">
        <v>35</v>
      </c>
      <c r="J642" s="13">
        <f>VLOOKUP($F642,產品資料!$A$2:$G$51,6,FALSE)</f>
        <v>980</v>
      </c>
      <c r="K642" s="17">
        <f t="shared" si="9"/>
        <v>34300</v>
      </c>
    </row>
    <row r="643" spans="1:11" x14ac:dyDescent="0.35">
      <c r="A643" s="8" t="s">
        <v>659</v>
      </c>
      <c r="B643" s="9">
        <v>43511</v>
      </c>
      <c r="C643" s="10" t="str">
        <f>VLOOKUP(訂單銷售明細!$D643,廠商資料!$A$2:$E$12,5,FALSE)</f>
        <v>蔡俊宏</v>
      </c>
      <c r="D643" s="8" t="s">
        <v>47</v>
      </c>
      <c r="E643" s="8" t="str">
        <f>VLOOKUP(D643,廠商資料!$A$2:$E$12,2,FALSE)</f>
        <v>信通事業</v>
      </c>
      <c r="F643" s="8" t="s">
        <v>1604</v>
      </c>
      <c r="G643" s="11" t="str">
        <f>VLOOKUP($F643,產品資料!$A$2:$G$51,5,FALSE)</f>
        <v>渦輪氣旋健康氣炸鍋</v>
      </c>
      <c r="H643" s="8" t="str">
        <f>VLOOKUP(訂單銷售明細!$F643,產品資料!$A$1:$G$51,2,FALSE)</f>
        <v>廚房家電</v>
      </c>
      <c r="I643" s="8">
        <v>35</v>
      </c>
      <c r="J643" s="8">
        <f>VLOOKUP($F643,產品資料!$A$2:$G$51,6,FALSE)</f>
        <v>8990</v>
      </c>
      <c r="K643" s="12">
        <f t="shared" ref="K643:K706" si="10">I643*J643</f>
        <v>314650</v>
      </c>
    </row>
    <row r="644" spans="1:11" x14ac:dyDescent="0.35">
      <c r="A644" s="13" t="s">
        <v>660</v>
      </c>
      <c r="B644" s="14">
        <v>43511</v>
      </c>
      <c r="C644" s="15" t="str">
        <f>VLOOKUP(訂單銷售明細!$D644,廠商資料!$A$2:$E$12,5,FALSE)</f>
        <v>賴惠雯</v>
      </c>
      <c r="D644" s="13" t="s">
        <v>49</v>
      </c>
      <c r="E644" s="13" t="str">
        <f>VLOOKUP(D644,廠商資料!$A$2:$E$12,2,FALSE)</f>
        <v>大亨事業</v>
      </c>
      <c r="F644" s="13" t="s">
        <v>1604</v>
      </c>
      <c r="G644" s="16" t="str">
        <f>VLOOKUP($F644,產品資料!$A$2:$G$51,5,FALSE)</f>
        <v>渦輪氣旋健康氣炸鍋</v>
      </c>
      <c r="H644" s="13" t="str">
        <f>VLOOKUP(訂單銷售明細!$F644,產品資料!$A$1:$G$51,2,FALSE)</f>
        <v>廚房家電</v>
      </c>
      <c r="I644" s="13">
        <v>35</v>
      </c>
      <c r="J644" s="13">
        <f>VLOOKUP($F644,產品資料!$A$2:$G$51,6,FALSE)</f>
        <v>8990</v>
      </c>
      <c r="K644" s="17">
        <f t="shared" si="10"/>
        <v>314650</v>
      </c>
    </row>
    <row r="645" spans="1:11" x14ac:dyDescent="0.35">
      <c r="A645" s="8" t="s">
        <v>661</v>
      </c>
      <c r="B645" s="9">
        <v>43511</v>
      </c>
      <c r="C645" s="10" t="str">
        <f>VLOOKUP(訂單銷售明細!$D645,廠商資料!$A$2:$E$12,5,FALSE)</f>
        <v>涂佩芳</v>
      </c>
      <c r="D645" s="8" t="s">
        <v>10</v>
      </c>
      <c r="E645" s="8" t="str">
        <f>VLOOKUP(D645,廠商資料!$A$2:$E$12,2,FALSE)</f>
        <v>永進事業</v>
      </c>
      <c r="F645" s="8" t="s">
        <v>1624</v>
      </c>
      <c r="G645" s="11" t="str">
        <f>VLOOKUP($F645,產品資料!$A$2:$G$51,5,FALSE)</f>
        <v>11L 1級ECONAVI清淨除濕機</v>
      </c>
      <c r="H645" s="8" t="str">
        <f>VLOOKUP(訂單銷售明細!$F645,產品資料!$A$1:$G$51,2,FALSE)</f>
        <v>清靜除溼</v>
      </c>
      <c r="I645" s="8">
        <v>35</v>
      </c>
      <c r="J645" s="8">
        <f>VLOOKUP($F645,產品資料!$A$2:$G$51,6,FALSE)</f>
        <v>8990</v>
      </c>
      <c r="K645" s="12">
        <f t="shared" si="10"/>
        <v>314650</v>
      </c>
    </row>
    <row r="646" spans="1:11" x14ac:dyDescent="0.35">
      <c r="A646" s="13" t="s">
        <v>662</v>
      </c>
      <c r="B646" s="14">
        <v>43511</v>
      </c>
      <c r="C646" s="15" t="str">
        <f>VLOOKUP(訂單銷售明細!$D646,廠商資料!$A$2:$E$12,5,FALSE)</f>
        <v>郭立新</v>
      </c>
      <c r="D646" s="13" t="s">
        <v>26</v>
      </c>
      <c r="E646" s="13" t="str">
        <f>VLOOKUP(D646,廠商資料!$A$2:$E$12,2,FALSE)</f>
        <v>華佳貿易</v>
      </c>
      <c r="F646" s="13" t="s">
        <v>1614</v>
      </c>
      <c r="G646" s="16" t="str">
        <f>VLOOKUP($F646,產品資料!$A$2:$G$51,5,FALSE)</f>
        <v>43吋LED液晶顯示器</v>
      </c>
      <c r="H646" s="13" t="str">
        <f>VLOOKUP(訂單銷售明細!$F646,產品資料!$A$1:$G$51,2,FALSE)</f>
        <v>生活家電</v>
      </c>
      <c r="I646" s="13">
        <v>25</v>
      </c>
      <c r="J646" s="13">
        <f>VLOOKUP($F646,產品資料!$A$2:$G$51,6,FALSE)</f>
        <v>10900</v>
      </c>
      <c r="K646" s="17">
        <f t="shared" si="10"/>
        <v>272500</v>
      </c>
    </row>
    <row r="647" spans="1:11" x14ac:dyDescent="0.35">
      <c r="A647" s="8" t="s">
        <v>663</v>
      </c>
      <c r="B647" s="9">
        <v>43511</v>
      </c>
      <c r="C647" s="10" t="str">
        <f>VLOOKUP(訂單銷售明細!$D647,廠商資料!$A$2:$E$12,5,FALSE)</f>
        <v>賴惠雯</v>
      </c>
      <c r="D647" s="8" t="s">
        <v>41</v>
      </c>
      <c r="E647" s="8" t="str">
        <f>VLOOKUP(D647,廠商資料!$A$2:$E$12,2,FALSE)</f>
        <v>欣榮貿易</v>
      </c>
      <c r="F647" s="8" t="s">
        <v>1608</v>
      </c>
      <c r="G647" s="11" t="str">
        <f>VLOOKUP($F647,產品資料!$A$2:$G$51,5,FALSE)</f>
        <v>奈米水離子吹風機-粉金</v>
      </c>
      <c r="H647" s="8" t="str">
        <f>VLOOKUP(訂單銷售明細!$F647,產品資料!$A$1:$G$51,2,FALSE)</f>
        <v>美容家電</v>
      </c>
      <c r="I647" s="8">
        <v>25</v>
      </c>
      <c r="J647" s="8">
        <f>VLOOKUP($F647,產品資料!$A$2:$G$51,6,FALSE)</f>
        <v>5990</v>
      </c>
      <c r="K647" s="12">
        <f t="shared" si="10"/>
        <v>149750</v>
      </c>
    </row>
    <row r="648" spans="1:11" x14ac:dyDescent="0.35">
      <c r="A648" s="13" t="s">
        <v>664</v>
      </c>
      <c r="B648" s="14">
        <v>43511</v>
      </c>
      <c r="C648" s="15" t="str">
        <f>VLOOKUP(訂單銷售明細!$D648,廠商資料!$A$2:$E$12,5,FALSE)</f>
        <v>蔡俊宏</v>
      </c>
      <c r="D648" s="13" t="s">
        <v>47</v>
      </c>
      <c r="E648" s="13" t="str">
        <f>VLOOKUP(D648,廠商資料!$A$2:$E$12,2,FALSE)</f>
        <v>信通事業</v>
      </c>
      <c r="F648" s="13" t="s">
        <v>1614</v>
      </c>
      <c r="G648" s="16" t="str">
        <f>VLOOKUP($F648,產品資料!$A$2:$G$51,5,FALSE)</f>
        <v>43吋LED液晶顯示器</v>
      </c>
      <c r="H648" s="13" t="str">
        <f>VLOOKUP(訂單銷售明細!$F648,產品資料!$A$1:$G$51,2,FALSE)</f>
        <v>生活家電</v>
      </c>
      <c r="I648" s="13">
        <v>25</v>
      </c>
      <c r="J648" s="13">
        <f>VLOOKUP($F648,產品資料!$A$2:$G$51,6,FALSE)</f>
        <v>10900</v>
      </c>
      <c r="K648" s="17">
        <f t="shared" si="10"/>
        <v>272500</v>
      </c>
    </row>
    <row r="649" spans="1:11" x14ac:dyDescent="0.35">
      <c r="A649" s="8" t="s">
        <v>665</v>
      </c>
      <c r="B649" s="9">
        <v>43511</v>
      </c>
      <c r="C649" s="10" t="str">
        <f>VLOOKUP(訂單銷售明細!$D649,廠商資料!$A$2:$E$12,5,FALSE)</f>
        <v>賴惠雯</v>
      </c>
      <c r="D649" s="8" t="s">
        <v>49</v>
      </c>
      <c r="E649" s="8" t="str">
        <f>VLOOKUP(D649,廠商資料!$A$2:$E$12,2,FALSE)</f>
        <v>大亨事業</v>
      </c>
      <c r="F649" s="8" t="s">
        <v>1614</v>
      </c>
      <c r="G649" s="11" t="str">
        <f>VLOOKUP($F649,產品資料!$A$2:$G$51,5,FALSE)</f>
        <v>43吋LED液晶顯示器</v>
      </c>
      <c r="H649" s="8" t="str">
        <f>VLOOKUP(訂單銷售明細!$F649,產品資料!$A$1:$G$51,2,FALSE)</f>
        <v>生活家電</v>
      </c>
      <c r="I649" s="8">
        <v>25</v>
      </c>
      <c r="J649" s="8">
        <f>VLOOKUP($F649,產品資料!$A$2:$G$51,6,FALSE)</f>
        <v>10900</v>
      </c>
      <c r="K649" s="12">
        <f t="shared" si="10"/>
        <v>272500</v>
      </c>
    </row>
    <row r="650" spans="1:11" x14ac:dyDescent="0.35">
      <c r="A650" s="13" t="s">
        <v>666</v>
      </c>
      <c r="B650" s="14">
        <v>43511</v>
      </c>
      <c r="C650" s="15" t="str">
        <f>VLOOKUP(訂單銷售明細!$D650,廠商資料!$A$2:$E$12,5,FALSE)</f>
        <v>涂佩芳</v>
      </c>
      <c r="D650" s="13" t="s">
        <v>10</v>
      </c>
      <c r="E650" s="13" t="str">
        <f>VLOOKUP(D650,廠商資料!$A$2:$E$12,2,FALSE)</f>
        <v>永進事業</v>
      </c>
      <c r="F650" s="13" t="s">
        <v>1608</v>
      </c>
      <c r="G650" s="16" t="str">
        <f>VLOOKUP($F650,產品資料!$A$2:$G$51,5,FALSE)</f>
        <v>奈米水離子吹風機-粉金</v>
      </c>
      <c r="H650" s="13" t="str">
        <f>VLOOKUP(訂單銷售明細!$F650,產品資料!$A$1:$G$51,2,FALSE)</f>
        <v>美容家電</v>
      </c>
      <c r="I650" s="13">
        <v>25</v>
      </c>
      <c r="J650" s="13">
        <f>VLOOKUP($F650,產品資料!$A$2:$G$51,6,FALSE)</f>
        <v>5990</v>
      </c>
      <c r="K650" s="17">
        <f t="shared" si="10"/>
        <v>149750</v>
      </c>
    </row>
    <row r="651" spans="1:11" x14ac:dyDescent="0.35">
      <c r="A651" s="8" t="s">
        <v>667</v>
      </c>
      <c r="B651" s="9">
        <v>43511</v>
      </c>
      <c r="C651" s="10" t="str">
        <f>VLOOKUP(訂單銷售明細!$D651,廠商資料!$A$2:$E$12,5,FALSE)</f>
        <v>涂佩芳</v>
      </c>
      <c r="D651" s="8" t="s">
        <v>12</v>
      </c>
      <c r="E651" s="8" t="str">
        <f>VLOOKUP(D651,廠商資料!$A$2:$E$12,2,FALSE)</f>
        <v>洪盛貿易</v>
      </c>
      <c r="F651" s="8" t="s">
        <v>1611</v>
      </c>
      <c r="G651" s="11" t="str">
        <f>VLOOKUP($F651,產品資料!$A$2:$G$51,5,FALSE)</f>
        <v>美白電動牙刷-美白刷頭+多動向交叉刷頭</v>
      </c>
      <c r="H651" s="8" t="str">
        <f>VLOOKUP(訂單銷售明細!$F651,產品資料!$A$1:$G$51,2,FALSE)</f>
        <v>美容家電</v>
      </c>
      <c r="I651" s="8">
        <v>25</v>
      </c>
      <c r="J651" s="8">
        <f>VLOOKUP($F651,產品資料!$A$2:$G$51,6,FALSE)</f>
        <v>1200</v>
      </c>
      <c r="K651" s="12">
        <f t="shared" si="10"/>
        <v>30000</v>
      </c>
    </row>
    <row r="652" spans="1:11" x14ac:dyDescent="0.35">
      <c r="A652" s="13" t="s">
        <v>668</v>
      </c>
      <c r="B652" s="14">
        <v>43511</v>
      </c>
      <c r="C652" s="15" t="str">
        <f>VLOOKUP(訂單銷售明細!$D652,廠商資料!$A$2:$E$12,5,FALSE)</f>
        <v>陳欣怡</v>
      </c>
      <c r="D652" s="13" t="s">
        <v>8</v>
      </c>
      <c r="E652" s="13" t="str">
        <f>VLOOKUP(D652,廠商資料!$A$2:$E$12,2,FALSE)</f>
        <v>高宏事業</v>
      </c>
      <c r="F652" s="13" t="s">
        <v>1609</v>
      </c>
      <c r="G652" s="16" t="str">
        <f>VLOOKUP($F652,產品資料!$A$2:$G$51,5,FALSE)</f>
        <v>手持按摩器</v>
      </c>
      <c r="H652" s="13" t="str">
        <f>VLOOKUP(訂單銷售明細!$F652,產品資料!$A$1:$G$51,2,FALSE)</f>
        <v>按摩家電</v>
      </c>
      <c r="I652" s="13">
        <v>25</v>
      </c>
      <c r="J652" s="13">
        <f>VLOOKUP($F652,產品資料!$A$2:$G$51,6,FALSE)</f>
        <v>2980</v>
      </c>
      <c r="K652" s="17">
        <f t="shared" si="10"/>
        <v>74500</v>
      </c>
    </row>
    <row r="653" spans="1:11" x14ac:dyDescent="0.35">
      <c r="A653" s="8" t="s">
        <v>669</v>
      </c>
      <c r="B653" s="9">
        <v>43511</v>
      </c>
      <c r="C653" s="10" t="str">
        <f>VLOOKUP(訂單銷售明細!$D653,廠商資料!$A$2:$E$12,5,FALSE)</f>
        <v>陳欣怡</v>
      </c>
      <c r="D653" s="8" t="s">
        <v>14</v>
      </c>
      <c r="E653" s="8" t="str">
        <f>VLOOKUP(D653,廠商資料!$A$2:$E$12,2,FALSE)</f>
        <v>捷福事業</v>
      </c>
      <c r="F653" s="8" t="s">
        <v>1609</v>
      </c>
      <c r="G653" s="11" t="str">
        <f>VLOOKUP($F653,產品資料!$A$2:$G$51,5,FALSE)</f>
        <v>手持按摩器</v>
      </c>
      <c r="H653" s="8" t="str">
        <f>VLOOKUP(訂單銷售明細!$F653,產品資料!$A$1:$G$51,2,FALSE)</f>
        <v>按摩家電</v>
      </c>
      <c r="I653" s="8">
        <v>25</v>
      </c>
      <c r="J653" s="8">
        <f>VLOOKUP($F653,產品資料!$A$2:$G$51,6,FALSE)</f>
        <v>2980</v>
      </c>
      <c r="K653" s="12">
        <f t="shared" si="10"/>
        <v>74500</v>
      </c>
    </row>
    <row r="654" spans="1:11" x14ac:dyDescent="0.35">
      <c r="A654" s="13" t="s">
        <v>670</v>
      </c>
      <c r="B654" s="14">
        <v>43511</v>
      </c>
      <c r="C654" s="15" t="str">
        <f>VLOOKUP(訂單銷售明細!$D654,廠商資料!$A$2:$E$12,5,FALSE)</f>
        <v>涂佩芳</v>
      </c>
      <c r="D654" s="13" t="s">
        <v>12</v>
      </c>
      <c r="E654" s="13" t="str">
        <f>VLOOKUP(D654,廠商資料!$A$2:$E$12,2,FALSE)</f>
        <v>洪盛貿易</v>
      </c>
      <c r="F654" s="13" t="s">
        <v>1623</v>
      </c>
      <c r="G654" s="16" t="str">
        <f>VLOOKUP($F654,產品資料!$A$2:$G$51,5,FALSE)</f>
        <v>14吋立扇/電風扇-灰</v>
      </c>
      <c r="H654" s="13" t="str">
        <f>VLOOKUP(訂單銷售明細!$F654,產品資料!$A$1:$G$51,2,FALSE)</f>
        <v>空調家電</v>
      </c>
      <c r="I654" s="13">
        <v>35</v>
      </c>
      <c r="J654" s="13">
        <f>VLOOKUP($F654,產品資料!$A$2:$G$51,6,FALSE)</f>
        <v>980</v>
      </c>
      <c r="K654" s="17">
        <f t="shared" si="10"/>
        <v>34300</v>
      </c>
    </row>
    <row r="655" spans="1:11" x14ac:dyDescent="0.35">
      <c r="A655" s="8" t="s">
        <v>671</v>
      </c>
      <c r="B655" s="9">
        <v>43511</v>
      </c>
      <c r="C655" s="10" t="str">
        <f>VLOOKUP(訂單銷售明細!$D655,廠商資料!$A$2:$E$12,5,FALSE)</f>
        <v>陳欣怡</v>
      </c>
      <c r="D655" s="8" t="s">
        <v>8</v>
      </c>
      <c r="E655" s="8" t="str">
        <f>VLOOKUP(D655,廠商資料!$A$2:$E$12,2,FALSE)</f>
        <v>高宏事業</v>
      </c>
      <c r="F655" s="8" t="s">
        <v>1601</v>
      </c>
      <c r="G655" s="11" t="str">
        <f>VLOOKUP($F655,產品資料!$A$2:$G$51,5,FALSE)</f>
        <v>14吋立扇/電風扇-白</v>
      </c>
      <c r="H655" s="8" t="str">
        <f>VLOOKUP(訂單銷售明細!$F655,產品資料!$A$1:$G$51,2,FALSE)</f>
        <v>空調家電</v>
      </c>
      <c r="I655" s="8">
        <v>35</v>
      </c>
      <c r="J655" s="8">
        <f>VLOOKUP($F655,產品資料!$A$2:$G$51,6,FALSE)</f>
        <v>980</v>
      </c>
      <c r="K655" s="12">
        <f t="shared" si="10"/>
        <v>34300</v>
      </c>
    </row>
    <row r="656" spans="1:11" x14ac:dyDescent="0.35">
      <c r="A656" s="13" t="s">
        <v>672</v>
      </c>
      <c r="B656" s="14">
        <v>43511</v>
      </c>
      <c r="C656" s="15" t="str">
        <f>VLOOKUP(訂單銷售明細!$D656,廠商資料!$A$2:$E$12,5,FALSE)</f>
        <v>陳欣怡</v>
      </c>
      <c r="D656" s="13" t="s">
        <v>14</v>
      </c>
      <c r="E656" s="13" t="str">
        <f>VLOOKUP(D656,廠商資料!$A$2:$E$12,2,FALSE)</f>
        <v>捷福事業</v>
      </c>
      <c r="F656" s="13" t="s">
        <v>1601</v>
      </c>
      <c r="G656" s="16" t="str">
        <f>VLOOKUP($F656,產品資料!$A$2:$G$51,5,FALSE)</f>
        <v>14吋立扇/電風扇-白</v>
      </c>
      <c r="H656" s="13" t="str">
        <f>VLOOKUP(訂單銷售明細!$F656,產品資料!$A$1:$G$51,2,FALSE)</f>
        <v>空調家電</v>
      </c>
      <c r="I656" s="13">
        <v>35</v>
      </c>
      <c r="J656" s="13">
        <f>VLOOKUP($F656,產品資料!$A$2:$G$51,6,FALSE)</f>
        <v>980</v>
      </c>
      <c r="K656" s="17">
        <f t="shared" si="10"/>
        <v>34300</v>
      </c>
    </row>
    <row r="657" spans="1:11" x14ac:dyDescent="0.35">
      <c r="A657" s="8" t="s">
        <v>673</v>
      </c>
      <c r="B657" s="9">
        <v>43511</v>
      </c>
      <c r="C657" s="10" t="str">
        <f>VLOOKUP(訂單銷售明細!$D657,廠商資料!$A$2:$E$12,5,FALSE)</f>
        <v>陳欣怡</v>
      </c>
      <c r="D657" s="8" t="s">
        <v>18</v>
      </c>
      <c r="E657" s="8" t="str">
        <f>VLOOKUP(D657,廠商資料!$A$2:$E$12,2,FALSE)</f>
        <v>興泰貿易</v>
      </c>
      <c r="F657" s="8" t="s">
        <v>1604</v>
      </c>
      <c r="G657" s="11" t="str">
        <f>VLOOKUP($F657,產品資料!$A$2:$G$51,5,FALSE)</f>
        <v>渦輪氣旋健康氣炸鍋</v>
      </c>
      <c r="H657" s="8" t="str">
        <f>VLOOKUP(訂單銷售明細!$F657,產品資料!$A$1:$G$51,2,FALSE)</f>
        <v>廚房家電</v>
      </c>
      <c r="I657" s="8">
        <v>35</v>
      </c>
      <c r="J657" s="8">
        <f>VLOOKUP($F657,產品資料!$A$2:$G$51,6,FALSE)</f>
        <v>8990</v>
      </c>
      <c r="K657" s="12">
        <f t="shared" si="10"/>
        <v>314650</v>
      </c>
    </row>
    <row r="658" spans="1:11" x14ac:dyDescent="0.35">
      <c r="A658" s="13" t="s">
        <v>674</v>
      </c>
      <c r="B658" s="14">
        <v>43511</v>
      </c>
      <c r="C658" s="15" t="str">
        <f>VLOOKUP(訂單銷售明細!$D658,廠商資料!$A$2:$E$12,5,FALSE)</f>
        <v>王家銘</v>
      </c>
      <c r="D658" s="13" t="s">
        <v>21</v>
      </c>
      <c r="E658" s="13" t="str">
        <f>VLOOKUP(D658,廠商資料!$A$2:$E$12,2,FALSE)</f>
        <v>裕發事業</v>
      </c>
      <c r="F658" s="13" t="s">
        <v>1604</v>
      </c>
      <c r="G658" s="16" t="str">
        <f>VLOOKUP($F658,產品資料!$A$2:$G$51,5,FALSE)</f>
        <v>渦輪氣旋健康氣炸鍋</v>
      </c>
      <c r="H658" s="13" t="str">
        <f>VLOOKUP(訂單銷售明細!$F658,產品資料!$A$1:$G$51,2,FALSE)</f>
        <v>廚房家電</v>
      </c>
      <c r="I658" s="13">
        <v>35</v>
      </c>
      <c r="J658" s="13">
        <f>VLOOKUP($F658,產品資料!$A$2:$G$51,6,FALSE)</f>
        <v>8990</v>
      </c>
      <c r="K658" s="17">
        <f t="shared" si="10"/>
        <v>314650</v>
      </c>
    </row>
    <row r="659" spans="1:11" x14ac:dyDescent="0.35">
      <c r="A659" s="8" t="s">
        <v>675</v>
      </c>
      <c r="B659" s="9">
        <v>43511</v>
      </c>
      <c r="C659" s="10" t="str">
        <f>VLOOKUP(訂單銷售明細!$D659,廠商資料!$A$2:$E$12,5,FALSE)</f>
        <v>王家銘</v>
      </c>
      <c r="D659" s="8" t="s">
        <v>24</v>
      </c>
      <c r="E659" s="8" t="str">
        <f>VLOOKUP(D659,廠商資料!$A$2:$E$12,2,FALSE)</f>
        <v>萬成事業</v>
      </c>
      <c r="F659" s="8" t="s">
        <v>1624</v>
      </c>
      <c r="G659" s="11" t="str">
        <f>VLOOKUP($F659,產品資料!$A$2:$G$51,5,FALSE)</f>
        <v>11L 1級ECONAVI清淨除濕機</v>
      </c>
      <c r="H659" s="8" t="str">
        <f>VLOOKUP(訂單銷售明細!$F659,產品資料!$A$1:$G$51,2,FALSE)</f>
        <v>清靜除溼</v>
      </c>
      <c r="I659" s="8">
        <v>35</v>
      </c>
      <c r="J659" s="8">
        <f>VLOOKUP($F659,產品資料!$A$2:$G$51,6,FALSE)</f>
        <v>8990</v>
      </c>
      <c r="K659" s="12">
        <f t="shared" si="10"/>
        <v>314650</v>
      </c>
    </row>
    <row r="660" spans="1:11" x14ac:dyDescent="0.35">
      <c r="A660" s="13" t="s">
        <v>676</v>
      </c>
      <c r="B660" s="14">
        <v>43511</v>
      </c>
      <c r="C660" s="15" t="str">
        <f>VLOOKUP(訂單銷售明細!$D660,廠商資料!$A$2:$E$12,5,FALSE)</f>
        <v>陳欣怡</v>
      </c>
      <c r="D660" s="13" t="s">
        <v>18</v>
      </c>
      <c r="E660" s="13" t="str">
        <f>VLOOKUP(D660,廠商資料!$A$2:$E$12,2,FALSE)</f>
        <v>興泰貿易</v>
      </c>
      <c r="F660" s="13" t="s">
        <v>1614</v>
      </c>
      <c r="G660" s="16" t="str">
        <f>VLOOKUP($F660,產品資料!$A$2:$G$51,5,FALSE)</f>
        <v>43吋LED液晶顯示器</v>
      </c>
      <c r="H660" s="13" t="str">
        <f>VLOOKUP(訂單銷售明細!$F660,產品資料!$A$1:$G$51,2,FALSE)</f>
        <v>生活家電</v>
      </c>
      <c r="I660" s="13">
        <v>25</v>
      </c>
      <c r="J660" s="13">
        <f>VLOOKUP($F660,產品資料!$A$2:$G$51,6,FALSE)</f>
        <v>10900</v>
      </c>
      <c r="K660" s="17">
        <f t="shared" si="10"/>
        <v>272500</v>
      </c>
    </row>
    <row r="661" spans="1:11" x14ac:dyDescent="0.35">
      <c r="A661" s="8" t="s">
        <v>677</v>
      </c>
      <c r="B661" s="9">
        <v>43511</v>
      </c>
      <c r="C661" s="10" t="str">
        <f>VLOOKUP(訂單銷售明細!$D661,廠商資料!$A$2:$E$12,5,FALSE)</f>
        <v>王家銘</v>
      </c>
      <c r="D661" s="8" t="s">
        <v>21</v>
      </c>
      <c r="E661" s="8" t="str">
        <f>VLOOKUP(D661,廠商資料!$A$2:$E$12,2,FALSE)</f>
        <v>裕發事業</v>
      </c>
      <c r="F661" s="8" t="s">
        <v>1608</v>
      </c>
      <c r="G661" s="11" t="str">
        <f>VLOOKUP($F661,產品資料!$A$2:$G$51,5,FALSE)</f>
        <v>奈米水離子吹風機-粉金</v>
      </c>
      <c r="H661" s="8" t="str">
        <f>VLOOKUP(訂單銷售明細!$F661,產品資料!$A$1:$G$51,2,FALSE)</f>
        <v>美容家電</v>
      </c>
      <c r="I661" s="8">
        <v>25</v>
      </c>
      <c r="J661" s="8">
        <f>VLOOKUP($F661,產品資料!$A$2:$G$51,6,FALSE)</f>
        <v>5990</v>
      </c>
      <c r="K661" s="12">
        <f t="shared" si="10"/>
        <v>149750</v>
      </c>
    </row>
    <row r="662" spans="1:11" x14ac:dyDescent="0.35">
      <c r="A662" s="13" t="s">
        <v>678</v>
      </c>
      <c r="B662" s="14">
        <v>43511</v>
      </c>
      <c r="C662" s="15" t="str">
        <f>VLOOKUP(訂單銷售明細!$D662,廠商資料!$A$2:$E$12,5,FALSE)</f>
        <v>王家銘</v>
      </c>
      <c r="D662" s="13" t="s">
        <v>24</v>
      </c>
      <c r="E662" s="13" t="str">
        <f>VLOOKUP(D662,廠商資料!$A$2:$E$12,2,FALSE)</f>
        <v>萬成事業</v>
      </c>
      <c r="F662" s="13" t="s">
        <v>1614</v>
      </c>
      <c r="G662" s="16" t="str">
        <f>VLOOKUP($F662,產品資料!$A$2:$G$51,5,FALSE)</f>
        <v>43吋LED液晶顯示器</v>
      </c>
      <c r="H662" s="13" t="str">
        <f>VLOOKUP(訂單銷售明細!$F662,產品資料!$A$1:$G$51,2,FALSE)</f>
        <v>生活家電</v>
      </c>
      <c r="I662" s="13">
        <v>25</v>
      </c>
      <c r="J662" s="13">
        <f>VLOOKUP($F662,產品資料!$A$2:$G$51,6,FALSE)</f>
        <v>10900</v>
      </c>
      <c r="K662" s="17">
        <f t="shared" si="10"/>
        <v>272500</v>
      </c>
    </row>
    <row r="663" spans="1:11" x14ac:dyDescent="0.35">
      <c r="A663" s="8" t="s">
        <v>679</v>
      </c>
      <c r="B663" s="9">
        <v>43511</v>
      </c>
      <c r="C663" s="10" t="str">
        <f>VLOOKUP(訂單銷售明細!$D663,廠商資料!$A$2:$E$12,5,FALSE)</f>
        <v>郭立新</v>
      </c>
      <c r="D663" s="8" t="s">
        <v>26</v>
      </c>
      <c r="E663" s="8" t="str">
        <f>VLOOKUP(D663,廠商資料!$A$2:$E$12,2,FALSE)</f>
        <v>華佳貿易</v>
      </c>
      <c r="F663" s="8" t="s">
        <v>1614</v>
      </c>
      <c r="G663" s="11" t="str">
        <f>VLOOKUP($F663,產品資料!$A$2:$G$51,5,FALSE)</f>
        <v>43吋LED液晶顯示器</v>
      </c>
      <c r="H663" s="8" t="str">
        <f>VLOOKUP(訂單銷售明細!$F663,產品資料!$A$1:$G$51,2,FALSE)</f>
        <v>生活家電</v>
      </c>
      <c r="I663" s="8">
        <v>25</v>
      </c>
      <c r="J663" s="8">
        <f>VLOOKUP($F663,產品資料!$A$2:$G$51,6,FALSE)</f>
        <v>10900</v>
      </c>
      <c r="K663" s="12">
        <f t="shared" si="10"/>
        <v>272500</v>
      </c>
    </row>
    <row r="664" spans="1:11" x14ac:dyDescent="0.35">
      <c r="A664" s="13" t="s">
        <v>680</v>
      </c>
      <c r="B664" s="14">
        <v>43511</v>
      </c>
      <c r="C664" s="15" t="str">
        <f>VLOOKUP(訂單銷售明細!$D664,廠商資料!$A$2:$E$12,5,FALSE)</f>
        <v>賴惠雯</v>
      </c>
      <c r="D664" s="13" t="s">
        <v>41</v>
      </c>
      <c r="E664" s="13" t="str">
        <f>VLOOKUP(D664,廠商資料!$A$2:$E$12,2,FALSE)</f>
        <v>欣榮貿易</v>
      </c>
      <c r="F664" s="13" t="s">
        <v>1608</v>
      </c>
      <c r="G664" s="16" t="str">
        <f>VLOOKUP($F664,產品資料!$A$2:$G$51,5,FALSE)</f>
        <v>奈米水離子吹風機-粉金</v>
      </c>
      <c r="H664" s="13" t="str">
        <f>VLOOKUP(訂單銷售明細!$F664,產品資料!$A$1:$G$51,2,FALSE)</f>
        <v>美容家電</v>
      </c>
      <c r="I664" s="13">
        <v>25</v>
      </c>
      <c r="J664" s="13">
        <f>VLOOKUP($F664,產品資料!$A$2:$G$51,6,FALSE)</f>
        <v>5990</v>
      </c>
      <c r="K664" s="17">
        <f t="shared" si="10"/>
        <v>149750</v>
      </c>
    </row>
    <row r="665" spans="1:11" x14ac:dyDescent="0.35">
      <c r="A665" s="8" t="s">
        <v>681</v>
      </c>
      <c r="B665" s="9">
        <v>43511</v>
      </c>
      <c r="C665" s="10" t="str">
        <f>VLOOKUP(訂單銷售明細!$D665,廠商資料!$A$2:$E$12,5,FALSE)</f>
        <v>蔡俊宏</v>
      </c>
      <c r="D665" s="8" t="s">
        <v>47</v>
      </c>
      <c r="E665" s="8" t="str">
        <f>VLOOKUP(D665,廠商資料!$A$2:$E$12,2,FALSE)</f>
        <v>信通事業</v>
      </c>
      <c r="F665" s="8" t="s">
        <v>1611</v>
      </c>
      <c r="G665" s="11" t="str">
        <f>VLOOKUP($F665,產品資料!$A$2:$G$51,5,FALSE)</f>
        <v>美白電動牙刷-美白刷頭+多動向交叉刷頭</v>
      </c>
      <c r="H665" s="8" t="str">
        <f>VLOOKUP(訂單銷售明細!$F665,產品資料!$A$1:$G$51,2,FALSE)</f>
        <v>美容家電</v>
      </c>
      <c r="I665" s="8">
        <v>25</v>
      </c>
      <c r="J665" s="8">
        <f>VLOOKUP($F665,產品資料!$A$2:$G$51,6,FALSE)</f>
        <v>1200</v>
      </c>
      <c r="K665" s="12">
        <f t="shared" si="10"/>
        <v>30000</v>
      </c>
    </row>
    <row r="666" spans="1:11" x14ac:dyDescent="0.35">
      <c r="A666" s="13" t="s">
        <v>682</v>
      </c>
      <c r="B666" s="14">
        <v>43511</v>
      </c>
      <c r="C666" s="15" t="str">
        <f>VLOOKUP(訂單銷售明細!$D666,廠商資料!$A$2:$E$12,5,FALSE)</f>
        <v>賴惠雯</v>
      </c>
      <c r="D666" s="13" t="s">
        <v>49</v>
      </c>
      <c r="E666" s="13" t="str">
        <f>VLOOKUP(D666,廠商資料!$A$2:$E$12,2,FALSE)</f>
        <v>大亨事業</v>
      </c>
      <c r="F666" s="13" t="s">
        <v>1609</v>
      </c>
      <c r="G666" s="16" t="str">
        <f>VLOOKUP($F666,產品資料!$A$2:$G$51,5,FALSE)</f>
        <v>手持按摩器</v>
      </c>
      <c r="H666" s="13" t="str">
        <f>VLOOKUP(訂單銷售明細!$F666,產品資料!$A$1:$G$51,2,FALSE)</f>
        <v>按摩家電</v>
      </c>
      <c r="I666" s="13">
        <v>25</v>
      </c>
      <c r="J666" s="13">
        <f>VLOOKUP($F666,產品資料!$A$2:$G$51,6,FALSE)</f>
        <v>2980</v>
      </c>
      <c r="K666" s="17">
        <f t="shared" si="10"/>
        <v>74500</v>
      </c>
    </row>
    <row r="667" spans="1:11" x14ac:dyDescent="0.35">
      <c r="A667" s="8" t="s">
        <v>683</v>
      </c>
      <c r="B667" s="9">
        <v>43511</v>
      </c>
      <c r="C667" s="10" t="str">
        <f>VLOOKUP(訂單銷售明細!$D667,廠商資料!$A$2:$E$12,5,FALSE)</f>
        <v>涂佩芳</v>
      </c>
      <c r="D667" s="8" t="s">
        <v>10</v>
      </c>
      <c r="E667" s="8" t="str">
        <f>VLOOKUP(D667,廠商資料!$A$2:$E$12,2,FALSE)</f>
        <v>永進事業</v>
      </c>
      <c r="F667" s="8" t="s">
        <v>1609</v>
      </c>
      <c r="G667" s="11" t="str">
        <f>VLOOKUP($F667,產品資料!$A$2:$G$51,5,FALSE)</f>
        <v>手持按摩器</v>
      </c>
      <c r="H667" s="8" t="str">
        <f>VLOOKUP(訂單銷售明細!$F667,產品資料!$A$1:$G$51,2,FALSE)</f>
        <v>按摩家電</v>
      </c>
      <c r="I667" s="8">
        <v>25</v>
      </c>
      <c r="J667" s="8">
        <f>VLOOKUP($F667,產品資料!$A$2:$G$51,6,FALSE)</f>
        <v>2980</v>
      </c>
      <c r="K667" s="12">
        <f t="shared" si="10"/>
        <v>74500</v>
      </c>
    </row>
    <row r="668" spans="1:11" x14ac:dyDescent="0.35">
      <c r="A668" s="13" t="s">
        <v>684</v>
      </c>
      <c r="B668" s="14">
        <v>43511</v>
      </c>
      <c r="C668" s="15" t="str">
        <f>VLOOKUP(訂單銷售明細!$D668,廠商資料!$A$2:$E$12,5,FALSE)</f>
        <v>郭立新</v>
      </c>
      <c r="D668" s="13" t="s">
        <v>26</v>
      </c>
      <c r="E668" s="13" t="str">
        <f>VLOOKUP(D668,廠商資料!$A$2:$E$12,2,FALSE)</f>
        <v>華佳貿易</v>
      </c>
      <c r="F668" s="13" t="s">
        <v>1623</v>
      </c>
      <c r="G668" s="16" t="str">
        <f>VLOOKUP($F668,產品資料!$A$2:$G$51,5,FALSE)</f>
        <v>14吋立扇/電風扇-灰</v>
      </c>
      <c r="H668" s="13" t="str">
        <f>VLOOKUP(訂單銷售明細!$F668,產品資料!$A$1:$G$51,2,FALSE)</f>
        <v>空調家電</v>
      </c>
      <c r="I668" s="13">
        <v>35</v>
      </c>
      <c r="J668" s="13">
        <f>VLOOKUP($F668,產品資料!$A$2:$G$51,6,FALSE)</f>
        <v>980</v>
      </c>
      <c r="K668" s="17">
        <f t="shared" si="10"/>
        <v>34300</v>
      </c>
    </row>
    <row r="669" spans="1:11" x14ac:dyDescent="0.35">
      <c r="A669" s="8" t="s">
        <v>685</v>
      </c>
      <c r="B669" s="9">
        <v>43511</v>
      </c>
      <c r="C669" s="10" t="str">
        <f>VLOOKUP(訂單銷售明細!$D669,廠商資料!$A$2:$E$12,5,FALSE)</f>
        <v>賴惠雯</v>
      </c>
      <c r="D669" s="8" t="s">
        <v>41</v>
      </c>
      <c r="E669" s="8" t="str">
        <f>VLOOKUP(D669,廠商資料!$A$2:$E$12,2,FALSE)</f>
        <v>欣榮貿易</v>
      </c>
      <c r="F669" s="8" t="s">
        <v>1601</v>
      </c>
      <c r="G669" s="11" t="str">
        <f>VLOOKUP($F669,產品資料!$A$2:$G$51,5,FALSE)</f>
        <v>14吋立扇/電風扇-白</v>
      </c>
      <c r="H669" s="8" t="str">
        <f>VLOOKUP(訂單銷售明細!$F669,產品資料!$A$1:$G$51,2,FALSE)</f>
        <v>空調家電</v>
      </c>
      <c r="I669" s="8">
        <v>35</v>
      </c>
      <c r="J669" s="8">
        <f>VLOOKUP($F669,產品資料!$A$2:$G$51,6,FALSE)</f>
        <v>980</v>
      </c>
      <c r="K669" s="12">
        <f t="shared" si="10"/>
        <v>34300</v>
      </c>
    </row>
    <row r="670" spans="1:11" x14ac:dyDescent="0.35">
      <c r="A670" s="13" t="s">
        <v>686</v>
      </c>
      <c r="B670" s="14">
        <v>43511</v>
      </c>
      <c r="C670" s="15" t="str">
        <f>VLOOKUP(訂單銷售明細!$D670,廠商資料!$A$2:$E$12,5,FALSE)</f>
        <v>蔡俊宏</v>
      </c>
      <c r="D670" s="13" t="s">
        <v>47</v>
      </c>
      <c r="E670" s="13" t="str">
        <f>VLOOKUP(D670,廠商資料!$A$2:$E$12,2,FALSE)</f>
        <v>信通事業</v>
      </c>
      <c r="F670" s="13" t="s">
        <v>1601</v>
      </c>
      <c r="G670" s="16" t="str">
        <f>VLOOKUP($F670,產品資料!$A$2:$G$51,5,FALSE)</f>
        <v>14吋立扇/電風扇-白</v>
      </c>
      <c r="H670" s="13" t="str">
        <f>VLOOKUP(訂單銷售明細!$F670,產品資料!$A$1:$G$51,2,FALSE)</f>
        <v>空調家電</v>
      </c>
      <c r="I670" s="13">
        <v>35</v>
      </c>
      <c r="J670" s="13">
        <f>VLOOKUP($F670,產品資料!$A$2:$G$51,6,FALSE)</f>
        <v>980</v>
      </c>
      <c r="K670" s="17">
        <f t="shared" si="10"/>
        <v>34300</v>
      </c>
    </row>
    <row r="671" spans="1:11" x14ac:dyDescent="0.35">
      <c r="A671" s="8" t="s">
        <v>687</v>
      </c>
      <c r="B671" s="9">
        <v>43511</v>
      </c>
      <c r="C671" s="10" t="str">
        <f>VLOOKUP(訂單銷售明細!$D671,廠商資料!$A$2:$E$12,5,FALSE)</f>
        <v>賴惠雯</v>
      </c>
      <c r="D671" s="8" t="s">
        <v>49</v>
      </c>
      <c r="E671" s="8" t="str">
        <f>VLOOKUP(D671,廠商資料!$A$2:$E$12,2,FALSE)</f>
        <v>大亨事業</v>
      </c>
      <c r="F671" s="8" t="s">
        <v>1604</v>
      </c>
      <c r="G671" s="11" t="str">
        <f>VLOOKUP($F671,產品資料!$A$2:$G$51,5,FALSE)</f>
        <v>渦輪氣旋健康氣炸鍋</v>
      </c>
      <c r="H671" s="8" t="str">
        <f>VLOOKUP(訂單銷售明細!$F671,產品資料!$A$1:$G$51,2,FALSE)</f>
        <v>廚房家電</v>
      </c>
      <c r="I671" s="8">
        <v>35</v>
      </c>
      <c r="J671" s="8">
        <f>VLOOKUP($F671,產品資料!$A$2:$G$51,6,FALSE)</f>
        <v>8990</v>
      </c>
      <c r="K671" s="12">
        <f t="shared" si="10"/>
        <v>314650</v>
      </c>
    </row>
    <row r="672" spans="1:11" x14ac:dyDescent="0.35">
      <c r="A672" s="13" t="s">
        <v>688</v>
      </c>
      <c r="B672" s="14">
        <v>43511</v>
      </c>
      <c r="C672" s="15" t="str">
        <f>VLOOKUP(訂單銷售明細!$D672,廠商資料!$A$2:$E$12,5,FALSE)</f>
        <v>涂佩芳</v>
      </c>
      <c r="D672" s="13" t="s">
        <v>10</v>
      </c>
      <c r="E672" s="13" t="str">
        <f>VLOOKUP(D672,廠商資料!$A$2:$E$12,2,FALSE)</f>
        <v>永進事業</v>
      </c>
      <c r="F672" s="13" t="s">
        <v>1604</v>
      </c>
      <c r="G672" s="16" t="str">
        <f>VLOOKUP($F672,產品資料!$A$2:$G$51,5,FALSE)</f>
        <v>渦輪氣旋健康氣炸鍋</v>
      </c>
      <c r="H672" s="13" t="str">
        <f>VLOOKUP(訂單銷售明細!$F672,產品資料!$A$1:$G$51,2,FALSE)</f>
        <v>廚房家電</v>
      </c>
      <c r="I672" s="13">
        <v>35</v>
      </c>
      <c r="J672" s="13">
        <f>VLOOKUP($F672,產品資料!$A$2:$G$51,6,FALSE)</f>
        <v>8990</v>
      </c>
      <c r="K672" s="17">
        <f t="shared" si="10"/>
        <v>314650</v>
      </c>
    </row>
    <row r="673" spans="1:11" x14ac:dyDescent="0.35">
      <c r="A673" s="8" t="s">
        <v>689</v>
      </c>
      <c r="B673" s="9">
        <v>43511</v>
      </c>
      <c r="C673" s="10" t="str">
        <f>VLOOKUP(訂單銷售明細!$D673,廠商資料!$A$2:$E$12,5,FALSE)</f>
        <v>涂佩芳</v>
      </c>
      <c r="D673" s="8" t="s">
        <v>12</v>
      </c>
      <c r="E673" s="8" t="str">
        <f>VLOOKUP(D673,廠商資料!$A$2:$E$12,2,FALSE)</f>
        <v>洪盛貿易</v>
      </c>
      <c r="F673" s="8" t="s">
        <v>1615</v>
      </c>
      <c r="G673" s="11" t="str">
        <f>VLOOKUP($F673,產品資料!$A$2:$G$51,5,FALSE)</f>
        <v>迷你淨顏潔膚儀-送刷頭</v>
      </c>
      <c r="H673" s="8" t="str">
        <f>VLOOKUP(訂單銷售明細!$F673,產品資料!$A$1:$G$51,2,FALSE)</f>
        <v>美容家電</v>
      </c>
      <c r="I673" s="8">
        <v>35</v>
      </c>
      <c r="J673" s="8">
        <f>VLOOKUP($F673,產品資料!$A$2:$G$51,6,FALSE)</f>
        <v>2600</v>
      </c>
      <c r="K673" s="12">
        <f t="shared" si="10"/>
        <v>91000</v>
      </c>
    </row>
    <row r="674" spans="1:11" x14ac:dyDescent="0.35">
      <c r="A674" s="13" t="s">
        <v>690</v>
      </c>
      <c r="B674" s="14">
        <v>43511</v>
      </c>
      <c r="C674" s="15" t="str">
        <f>VLOOKUP(訂單銷售明細!$D674,廠商資料!$A$2:$E$12,5,FALSE)</f>
        <v>涂佩芳</v>
      </c>
      <c r="D674" s="13" t="s">
        <v>12</v>
      </c>
      <c r="E674" s="13" t="str">
        <f>VLOOKUP(D674,廠商資料!$A$2:$E$12,2,FALSE)</f>
        <v>洪盛貿易</v>
      </c>
      <c r="F674" s="13" t="s">
        <v>1614</v>
      </c>
      <c r="G674" s="16" t="str">
        <f>VLOOKUP($F674,產品資料!$A$2:$G$51,5,FALSE)</f>
        <v>43吋LED液晶顯示器</v>
      </c>
      <c r="H674" s="13" t="str">
        <f>VLOOKUP(訂單銷售明細!$F674,產品資料!$A$1:$G$51,2,FALSE)</f>
        <v>生活家電</v>
      </c>
      <c r="I674" s="13">
        <v>25</v>
      </c>
      <c r="J674" s="13">
        <f>VLOOKUP($F674,產品資料!$A$2:$G$51,6,FALSE)</f>
        <v>10900</v>
      </c>
      <c r="K674" s="17">
        <f t="shared" si="10"/>
        <v>272500</v>
      </c>
    </row>
    <row r="675" spans="1:11" x14ac:dyDescent="0.35">
      <c r="A675" s="8" t="s">
        <v>691</v>
      </c>
      <c r="B675" s="9">
        <v>43511</v>
      </c>
      <c r="C675" s="10" t="str">
        <f>VLOOKUP(訂單銷售明細!$D675,廠商資料!$A$2:$E$12,5,FALSE)</f>
        <v>陳欣怡</v>
      </c>
      <c r="D675" s="8" t="s">
        <v>8</v>
      </c>
      <c r="E675" s="8" t="str">
        <f>VLOOKUP(D675,廠商資料!$A$2:$E$12,2,FALSE)</f>
        <v>高宏事業</v>
      </c>
      <c r="F675" s="8" t="s">
        <v>1608</v>
      </c>
      <c r="G675" s="11" t="str">
        <f>VLOOKUP($F675,產品資料!$A$2:$G$51,5,FALSE)</f>
        <v>奈米水離子吹風機-粉金</v>
      </c>
      <c r="H675" s="8" t="str">
        <f>VLOOKUP(訂單銷售明細!$F675,產品資料!$A$1:$G$51,2,FALSE)</f>
        <v>美容家電</v>
      </c>
      <c r="I675" s="8">
        <v>25</v>
      </c>
      <c r="J675" s="8">
        <f>VLOOKUP($F675,產品資料!$A$2:$G$51,6,FALSE)</f>
        <v>5990</v>
      </c>
      <c r="K675" s="12">
        <f t="shared" si="10"/>
        <v>149750</v>
      </c>
    </row>
    <row r="676" spans="1:11" x14ac:dyDescent="0.35">
      <c r="A676" s="13" t="s">
        <v>692</v>
      </c>
      <c r="B676" s="14">
        <v>43511</v>
      </c>
      <c r="C676" s="15" t="str">
        <f>VLOOKUP(訂單銷售明細!$D676,廠商資料!$A$2:$E$12,5,FALSE)</f>
        <v>陳欣怡</v>
      </c>
      <c r="D676" s="13" t="s">
        <v>14</v>
      </c>
      <c r="E676" s="13" t="str">
        <f>VLOOKUP(D676,廠商資料!$A$2:$E$12,2,FALSE)</f>
        <v>捷福事業</v>
      </c>
      <c r="F676" s="13" t="s">
        <v>1614</v>
      </c>
      <c r="G676" s="16" t="str">
        <f>VLOOKUP($F676,產品資料!$A$2:$G$51,5,FALSE)</f>
        <v>43吋LED液晶顯示器</v>
      </c>
      <c r="H676" s="13" t="str">
        <f>VLOOKUP(訂單銷售明細!$F676,產品資料!$A$1:$G$51,2,FALSE)</f>
        <v>生活家電</v>
      </c>
      <c r="I676" s="13">
        <v>25</v>
      </c>
      <c r="J676" s="13">
        <f>VLOOKUP($F676,產品資料!$A$2:$G$51,6,FALSE)</f>
        <v>10900</v>
      </c>
      <c r="K676" s="17">
        <f t="shared" si="10"/>
        <v>272500</v>
      </c>
    </row>
    <row r="677" spans="1:11" x14ac:dyDescent="0.35">
      <c r="A677" s="8" t="s">
        <v>693</v>
      </c>
      <c r="B677" s="9">
        <v>43511</v>
      </c>
      <c r="C677" s="10" t="str">
        <f>VLOOKUP(訂單銷售明細!$D677,廠商資料!$A$2:$E$12,5,FALSE)</f>
        <v>陳欣怡</v>
      </c>
      <c r="D677" s="8" t="s">
        <v>18</v>
      </c>
      <c r="E677" s="8" t="str">
        <f>VLOOKUP(D677,廠商資料!$A$2:$E$12,2,FALSE)</f>
        <v>興泰貿易</v>
      </c>
      <c r="F677" s="8" t="s">
        <v>1614</v>
      </c>
      <c r="G677" s="11" t="str">
        <f>VLOOKUP($F677,產品資料!$A$2:$G$51,5,FALSE)</f>
        <v>43吋LED液晶顯示器</v>
      </c>
      <c r="H677" s="8" t="str">
        <f>VLOOKUP(訂單銷售明細!$F677,產品資料!$A$1:$G$51,2,FALSE)</f>
        <v>生活家電</v>
      </c>
      <c r="I677" s="8">
        <v>25</v>
      </c>
      <c r="J677" s="8">
        <f>VLOOKUP($F677,產品資料!$A$2:$G$51,6,FALSE)</f>
        <v>10900</v>
      </c>
      <c r="K677" s="12">
        <f t="shared" si="10"/>
        <v>272500</v>
      </c>
    </row>
    <row r="678" spans="1:11" x14ac:dyDescent="0.35">
      <c r="A678" s="13" t="s">
        <v>694</v>
      </c>
      <c r="B678" s="14">
        <v>43511</v>
      </c>
      <c r="C678" s="15" t="str">
        <f>VLOOKUP(訂單銷售明細!$D678,廠商資料!$A$2:$E$12,5,FALSE)</f>
        <v>王家銘</v>
      </c>
      <c r="D678" s="13" t="s">
        <v>21</v>
      </c>
      <c r="E678" s="13" t="str">
        <f>VLOOKUP(D678,廠商資料!$A$2:$E$12,2,FALSE)</f>
        <v>裕發事業</v>
      </c>
      <c r="F678" s="13" t="s">
        <v>1608</v>
      </c>
      <c r="G678" s="16" t="str">
        <f>VLOOKUP($F678,產品資料!$A$2:$G$51,5,FALSE)</f>
        <v>奈米水離子吹風機-粉金</v>
      </c>
      <c r="H678" s="13" t="str">
        <f>VLOOKUP(訂單銷售明細!$F678,產品資料!$A$1:$G$51,2,FALSE)</f>
        <v>美容家電</v>
      </c>
      <c r="I678" s="13">
        <v>25</v>
      </c>
      <c r="J678" s="13">
        <f>VLOOKUP($F678,產品資料!$A$2:$G$51,6,FALSE)</f>
        <v>5990</v>
      </c>
      <c r="K678" s="17">
        <f t="shared" si="10"/>
        <v>149750</v>
      </c>
    </row>
    <row r="679" spans="1:11" x14ac:dyDescent="0.35">
      <c r="A679" s="8" t="s">
        <v>695</v>
      </c>
      <c r="B679" s="9">
        <v>43511</v>
      </c>
      <c r="C679" s="10" t="str">
        <f>VLOOKUP(訂單銷售明細!$D679,廠商資料!$A$2:$E$12,5,FALSE)</f>
        <v>王家銘</v>
      </c>
      <c r="D679" s="8" t="s">
        <v>24</v>
      </c>
      <c r="E679" s="8" t="str">
        <f>VLOOKUP(D679,廠商資料!$A$2:$E$12,2,FALSE)</f>
        <v>萬成事業</v>
      </c>
      <c r="F679" s="8" t="s">
        <v>1611</v>
      </c>
      <c r="G679" s="11" t="str">
        <f>VLOOKUP($F679,產品資料!$A$2:$G$51,5,FALSE)</f>
        <v>美白電動牙刷-美白刷頭+多動向交叉刷頭</v>
      </c>
      <c r="H679" s="8" t="str">
        <f>VLOOKUP(訂單銷售明細!$F679,產品資料!$A$1:$G$51,2,FALSE)</f>
        <v>美容家電</v>
      </c>
      <c r="I679" s="8">
        <v>25</v>
      </c>
      <c r="J679" s="8">
        <f>VLOOKUP($F679,產品資料!$A$2:$G$51,6,FALSE)</f>
        <v>1200</v>
      </c>
      <c r="K679" s="12">
        <f t="shared" si="10"/>
        <v>30000</v>
      </c>
    </row>
    <row r="680" spans="1:11" x14ac:dyDescent="0.35">
      <c r="A680" s="13" t="s">
        <v>696</v>
      </c>
      <c r="B680" s="14">
        <v>43511</v>
      </c>
      <c r="C680" s="15" t="str">
        <f>VLOOKUP(訂單銷售明細!$D680,廠商資料!$A$2:$E$12,5,FALSE)</f>
        <v>郭立新</v>
      </c>
      <c r="D680" s="13" t="s">
        <v>26</v>
      </c>
      <c r="E680" s="13" t="str">
        <f>VLOOKUP(D680,廠商資料!$A$2:$E$12,2,FALSE)</f>
        <v>華佳貿易</v>
      </c>
      <c r="F680" s="13" t="s">
        <v>1609</v>
      </c>
      <c r="G680" s="16" t="str">
        <f>VLOOKUP($F680,產品資料!$A$2:$G$51,5,FALSE)</f>
        <v>手持按摩器</v>
      </c>
      <c r="H680" s="13" t="str">
        <f>VLOOKUP(訂單銷售明細!$F680,產品資料!$A$1:$G$51,2,FALSE)</f>
        <v>按摩家電</v>
      </c>
      <c r="I680" s="13">
        <v>25</v>
      </c>
      <c r="J680" s="13">
        <f>VLOOKUP($F680,產品資料!$A$2:$G$51,6,FALSE)</f>
        <v>2980</v>
      </c>
      <c r="K680" s="17">
        <f t="shared" si="10"/>
        <v>74500</v>
      </c>
    </row>
    <row r="681" spans="1:11" x14ac:dyDescent="0.35">
      <c r="A681" s="8" t="s">
        <v>697</v>
      </c>
      <c r="B681" s="9">
        <v>43511</v>
      </c>
      <c r="C681" s="10" t="str">
        <f>VLOOKUP(訂單銷售明細!$D681,廠商資料!$A$2:$E$12,5,FALSE)</f>
        <v>賴惠雯</v>
      </c>
      <c r="D681" s="8" t="s">
        <v>41</v>
      </c>
      <c r="E681" s="8" t="str">
        <f>VLOOKUP(D681,廠商資料!$A$2:$E$12,2,FALSE)</f>
        <v>欣榮貿易</v>
      </c>
      <c r="F681" s="8" t="s">
        <v>1609</v>
      </c>
      <c r="G681" s="11" t="str">
        <f>VLOOKUP($F681,產品資料!$A$2:$G$51,5,FALSE)</f>
        <v>手持按摩器</v>
      </c>
      <c r="H681" s="8" t="str">
        <f>VLOOKUP(訂單銷售明細!$F681,產品資料!$A$1:$G$51,2,FALSE)</f>
        <v>按摩家電</v>
      </c>
      <c r="I681" s="8">
        <v>25</v>
      </c>
      <c r="J681" s="8">
        <f>VLOOKUP($F681,產品資料!$A$2:$G$51,6,FALSE)</f>
        <v>2980</v>
      </c>
      <c r="K681" s="12">
        <f t="shared" si="10"/>
        <v>74500</v>
      </c>
    </row>
    <row r="682" spans="1:11" x14ac:dyDescent="0.35">
      <c r="A682" s="13" t="s">
        <v>698</v>
      </c>
      <c r="B682" s="14">
        <v>43511</v>
      </c>
      <c r="C682" s="15" t="str">
        <f>VLOOKUP(訂單銷售明細!$D682,廠商資料!$A$2:$E$12,5,FALSE)</f>
        <v>陳欣怡</v>
      </c>
      <c r="D682" s="13" t="s">
        <v>8</v>
      </c>
      <c r="E682" s="13" t="str">
        <f>VLOOKUP(D682,廠商資料!$A$2:$E$12,2,FALSE)</f>
        <v>高宏事業</v>
      </c>
      <c r="F682" s="13" t="s">
        <v>1623</v>
      </c>
      <c r="G682" s="16" t="str">
        <f>VLOOKUP($F682,產品資料!$A$2:$G$51,5,FALSE)</f>
        <v>14吋立扇/電風扇-灰</v>
      </c>
      <c r="H682" s="13" t="str">
        <f>VLOOKUP(訂單銷售明細!$F682,產品資料!$A$1:$G$51,2,FALSE)</f>
        <v>空調家電</v>
      </c>
      <c r="I682" s="13">
        <v>35</v>
      </c>
      <c r="J682" s="13">
        <f>VLOOKUP($F682,產品資料!$A$2:$G$51,6,FALSE)</f>
        <v>980</v>
      </c>
      <c r="K682" s="17">
        <f t="shared" si="10"/>
        <v>34300</v>
      </c>
    </row>
    <row r="683" spans="1:11" x14ac:dyDescent="0.35">
      <c r="A683" s="8" t="s">
        <v>699</v>
      </c>
      <c r="B683" s="9">
        <v>43511</v>
      </c>
      <c r="C683" s="10" t="str">
        <f>VLOOKUP(訂單銷售明細!$D683,廠商資料!$A$2:$E$12,5,FALSE)</f>
        <v>陳欣怡</v>
      </c>
      <c r="D683" s="8" t="s">
        <v>14</v>
      </c>
      <c r="E683" s="8" t="str">
        <f>VLOOKUP(D683,廠商資料!$A$2:$E$12,2,FALSE)</f>
        <v>捷福事業</v>
      </c>
      <c r="F683" s="8" t="s">
        <v>1601</v>
      </c>
      <c r="G683" s="11" t="str">
        <f>VLOOKUP($F683,產品資料!$A$2:$G$51,5,FALSE)</f>
        <v>14吋立扇/電風扇-白</v>
      </c>
      <c r="H683" s="8" t="str">
        <f>VLOOKUP(訂單銷售明細!$F683,產品資料!$A$1:$G$51,2,FALSE)</f>
        <v>空調家電</v>
      </c>
      <c r="I683" s="8">
        <v>35</v>
      </c>
      <c r="J683" s="8">
        <f>VLOOKUP($F683,產品資料!$A$2:$G$51,6,FALSE)</f>
        <v>980</v>
      </c>
      <c r="K683" s="12">
        <f t="shared" si="10"/>
        <v>34300</v>
      </c>
    </row>
    <row r="684" spans="1:11" x14ac:dyDescent="0.35">
      <c r="A684" s="13" t="s">
        <v>700</v>
      </c>
      <c r="B684" s="14">
        <v>43511</v>
      </c>
      <c r="C684" s="15" t="str">
        <f>VLOOKUP(訂單銷售明細!$D684,廠商資料!$A$2:$E$12,5,FALSE)</f>
        <v>陳欣怡</v>
      </c>
      <c r="D684" s="13" t="s">
        <v>18</v>
      </c>
      <c r="E684" s="13" t="str">
        <f>VLOOKUP(D684,廠商資料!$A$2:$E$12,2,FALSE)</f>
        <v>興泰貿易</v>
      </c>
      <c r="F684" s="13" t="s">
        <v>1601</v>
      </c>
      <c r="G684" s="16" t="str">
        <f>VLOOKUP($F684,產品資料!$A$2:$G$51,5,FALSE)</f>
        <v>14吋立扇/電風扇-白</v>
      </c>
      <c r="H684" s="13" t="str">
        <f>VLOOKUP(訂單銷售明細!$F684,產品資料!$A$1:$G$51,2,FALSE)</f>
        <v>空調家電</v>
      </c>
      <c r="I684" s="13">
        <v>35</v>
      </c>
      <c r="J684" s="13">
        <f>VLOOKUP($F684,產品資料!$A$2:$G$51,6,FALSE)</f>
        <v>980</v>
      </c>
      <c r="K684" s="17">
        <f t="shared" si="10"/>
        <v>34300</v>
      </c>
    </row>
    <row r="685" spans="1:11" x14ac:dyDescent="0.35">
      <c r="A685" s="8" t="s">
        <v>701</v>
      </c>
      <c r="B685" s="9">
        <v>43511</v>
      </c>
      <c r="C685" s="10" t="str">
        <f>VLOOKUP(訂單銷售明細!$D685,廠商資料!$A$2:$E$12,5,FALSE)</f>
        <v>王家銘</v>
      </c>
      <c r="D685" s="8" t="s">
        <v>21</v>
      </c>
      <c r="E685" s="8" t="str">
        <f>VLOOKUP(D685,廠商資料!$A$2:$E$12,2,FALSE)</f>
        <v>裕發事業</v>
      </c>
      <c r="F685" s="8" t="s">
        <v>1604</v>
      </c>
      <c r="G685" s="11" t="str">
        <f>VLOOKUP($F685,產品資料!$A$2:$G$51,5,FALSE)</f>
        <v>渦輪氣旋健康氣炸鍋</v>
      </c>
      <c r="H685" s="8" t="str">
        <f>VLOOKUP(訂單銷售明細!$F685,產品資料!$A$1:$G$51,2,FALSE)</f>
        <v>廚房家電</v>
      </c>
      <c r="I685" s="8">
        <v>35</v>
      </c>
      <c r="J685" s="8">
        <f>VLOOKUP($F685,產品資料!$A$2:$G$51,6,FALSE)</f>
        <v>8990</v>
      </c>
      <c r="K685" s="12">
        <f t="shared" si="10"/>
        <v>314650</v>
      </c>
    </row>
    <row r="686" spans="1:11" x14ac:dyDescent="0.35">
      <c r="A686" s="13" t="s">
        <v>702</v>
      </c>
      <c r="B686" s="14">
        <v>43511</v>
      </c>
      <c r="C686" s="15" t="str">
        <f>VLOOKUP(訂單銷售明細!$D686,廠商資料!$A$2:$E$12,5,FALSE)</f>
        <v>王家銘</v>
      </c>
      <c r="D686" s="13" t="s">
        <v>24</v>
      </c>
      <c r="E686" s="13" t="str">
        <f>VLOOKUP(D686,廠商資料!$A$2:$E$12,2,FALSE)</f>
        <v>萬成事業</v>
      </c>
      <c r="F686" s="13" t="s">
        <v>1604</v>
      </c>
      <c r="G686" s="16" t="str">
        <f>VLOOKUP($F686,產品資料!$A$2:$G$51,5,FALSE)</f>
        <v>渦輪氣旋健康氣炸鍋</v>
      </c>
      <c r="H686" s="13" t="str">
        <f>VLOOKUP(訂單銷售明細!$F686,產品資料!$A$1:$G$51,2,FALSE)</f>
        <v>廚房家電</v>
      </c>
      <c r="I686" s="13">
        <v>35</v>
      </c>
      <c r="J686" s="13">
        <f>VLOOKUP($F686,產品資料!$A$2:$G$51,6,FALSE)</f>
        <v>8990</v>
      </c>
      <c r="K686" s="17">
        <f t="shared" si="10"/>
        <v>314650</v>
      </c>
    </row>
    <row r="687" spans="1:11" x14ac:dyDescent="0.35">
      <c r="A687" s="8" t="s">
        <v>703</v>
      </c>
      <c r="B687" s="9">
        <v>43511</v>
      </c>
      <c r="C687" s="10" t="str">
        <f>VLOOKUP(訂單銷售明細!$D687,廠商資料!$A$2:$E$12,5,FALSE)</f>
        <v>郭立新</v>
      </c>
      <c r="D687" s="8" t="s">
        <v>26</v>
      </c>
      <c r="E687" s="8" t="str">
        <f>VLOOKUP(D687,廠商資料!$A$2:$E$12,2,FALSE)</f>
        <v>華佳貿易</v>
      </c>
      <c r="F687" s="8" t="s">
        <v>1624</v>
      </c>
      <c r="G687" s="11" t="str">
        <f>VLOOKUP($F687,產品資料!$A$2:$G$51,5,FALSE)</f>
        <v>11L 1級ECONAVI清淨除濕機</v>
      </c>
      <c r="H687" s="8" t="str">
        <f>VLOOKUP(訂單銷售明細!$F687,產品資料!$A$1:$G$51,2,FALSE)</f>
        <v>清靜除溼</v>
      </c>
      <c r="I687" s="8">
        <v>35</v>
      </c>
      <c r="J687" s="8">
        <f>VLOOKUP($F687,產品資料!$A$2:$G$51,6,FALSE)</f>
        <v>8990</v>
      </c>
      <c r="K687" s="12">
        <f t="shared" si="10"/>
        <v>314650</v>
      </c>
    </row>
    <row r="688" spans="1:11" x14ac:dyDescent="0.35">
      <c r="A688" s="13" t="s">
        <v>704</v>
      </c>
      <c r="B688" s="14">
        <v>43511</v>
      </c>
      <c r="C688" s="15" t="str">
        <f>VLOOKUP(訂單銷售明細!$D688,廠商資料!$A$2:$E$12,5,FALSE)</f>
        <v>蔡俊宏</v>
      </c>
      <c r="D688" s="13" t="s">
        <v>47</v>
      </c>
      <c r="E688" s="13" t="str">
        <f>VLOOKUP(D688,廠商資料!$A$2:$E$12,2,FALSE)</f>
        <v>信通事業</v>
      </c>
      <c r="F688" s="13" t="s">
        <v>1609</v>
      </c>
      <c r="G688" s="16" t="str">
        <f>VLOOKUP($F688,產品資料!$A$2:$G$51,5,FALSE)</f>
        <v>手持按摩器</v>
      </c>
      <c r="H688" s="13" t="str">
        <f>VLOOKUP(訂單銷售明細!$F688,產品資料!$A$1:$G$51,2,FALSE)</f>
        <v>按摩家電</v>
      </c>
      <c r="I688" s="13">
        <v>25</v>
      </c>
      <c r="J688" s="13">
        <f>VLOOKUP($F688,產品資料!$A$2:$G$51,6,FALSE)</f>
        <v>2980</v>
      </c>
      <c r="K688" s="17">
        <f t="shared" si="10"/>
        <v>74500</v>
      </c>
    </row>
    <row r="689" spans="1:11" x14ac:dyDescent="0.35">
      <c r="A689" s="8" t="s">
        <v>705</v>
      </c>
      <c r="B689" s="9">
        <v>43511</v>
      </c>
      <c r="C689" s="10" t="str">
        <f>VLOOKUP(訂單銷售明細!$D689,廠商資料!$A$2:$E$12,5,FALSE)</f>
        <v>賴惠雯</v>
      </c>
      <c r="D689" s="8" t="s">
        <v>49</v>
      </c>
      <c r="E689" s="8" t="str">
        <f>VLOOKUP(D689,廠商資料!$A$2:$E$12,2,FALSE)</f>
        <v>大亨事業</v>
      </c>
      <c r="F689" s="8" t="s">
        <v>1609</v>
      </c>
      <c r="G689" s="11" t="str">
        <f>VLOOKUP($F689,產品資料!$A$2:$G$51,5,FALSE)</f>
        <v>手持按摩器</v>
      </c>
      <c r="H689" s="8" t="str">
        <f>VLOOKUP(訂單銷售明細!$F689,產品資料!$A$1:$G$51,2,FALSE)</f>
        <v>按摩家電</v>
      </c>
      <c r="I689" s="8">
        <v>25</v>
      </c>
      <c r="J689" s="8">
        <f>VLOOKUP($F689,產品資料!$A$2:$G$51,6,FALSE)</f>
        <v>2980</v>
      </c>
      <c r="K689" s="12">
        <f t="shared" si="10"/>
        <v>74500</v>
      </c>
    </row>
    <row r="690" spans="1:11" x14ac:dyDescent="0.35">
      <c r="A690" s="13" t="s">
        <v>706</v>
      </c>
      <c r="B690" s="14">
        <v>43511</v>
      </c>
      <c r="C690" s="15" t="str">
        <f>VLOOKUP(訂單銷售明細!$D690,廠商資料!$A$2:$E$12,5,FALSE)</f>
        <v>賴惠雯</v>
      </c>
      <c r="D690" s="13" t="s">
        <v>41</v>
      </c>
      <c r="E690" s="13" t="str">
        <f>VLOOKUP(D690,廠商資料!$A$2:$E$12,2,FALSE)</f>
        <v>欣榮貿易</v>
      </c>
      <c r="F690" s="13" t="s">
        <v>1623</v>
      </c>
      <c r="G690" s="16" t="str">
        <f>VLOOKUP($F690,產品資料!$A$2:$G$51,5,FALSE)</f>
        <v>14吋立扇/電風扇-灰</v>
      </c>
      <c r="H690" s="13" t="str">
        <f>VLOOKUP(訂單銷售明細!$F690,產品資料!$A$1:$G$51,2,FALSE)</f>
        <v>空調家電</v>
      </c>
      <c r="I690" s="13">
        <v>35</v>
      </c>
      <c r="J690" s="13">
        <f>VLOOKUP($F690,產品資料!$A$2:$G$51,6,FALSE)</f>
        <v>980</v>
      </c>
      <c r="K690" s="17">
        <f t="shared" si="10"/>
        <v>34300</v>
      </c>
    </row>
    <row r="691" spans="1:11" x14ac:dyDescent="0.35">
      <c r="A691" s="8" t="s">
        <v>707</v>
      </c>
      <c r="B691" s="9">
        <v>43511</v>
      </c>
      <c r="C691" s="10" t="str">
        <f>VLOOKUP(訂單銷售明細!$D691,廠商資料!$A$2:$E$12,5,FALSE)</f>
        <v>蔡俊宏</v>
      </c>
      <c r="D691" s="8" t="s">
        <v>47</v>
      </c>
      <c r="E691" s="8" t="str">
        <f>VLOOKUP(D691,廠商資料!$A$2:$E$12,2,FALSE)</f>
        <v>信通事業</v>
      </c>
      <c r="F691" s="8" t="s">
        <v>1601</v>
      </c>
      <c r="G691" s="11" t="str">
        <f>VLOOKUP($F691,產品資料!$A$2:$G$51,5,FALSE)</f>
        <v>14吋立扇/電風扇-白</v>
      </c>
      <c r="H691" s="8" t="str">
        <f>VLOOKUP(訂單銷售明細!$F691,產品資料!$A$1:$G$51,2,FALSE)</f>
        <v>空調家電</v>
      </c>
      <c r="I691" s="8">
        <v>35</v>
      </c>
      <c r="J691" s="8">
        <f>VLOOKUP($F691,產品資料!$A$2:$G$51,6,FALSE)</f>
        <v>980</v>
      </c>
      <c r="K691" s="12">
        <f t="shared" si="10"/>
        <v>34300</v>
      </c>
    </row>
    <row r="692" spans="1:11" x14ac:dyDescent="0.35">
      <c r="A692" s="13" t="s">
        <v>708</v>
      </c>
      <c r="B692" s="14">
        <v>43511</v>
      </c>
      <c r="C692" s="15" t="str">
        <f>VLOOKUP(訂單銷售明細!$D692,廠商資料!$A$2:$E$12,5,FALSE)</f>
        <v>賴惠雯</v>
      </c>
      <c r="D692" s="13" t="s">
        <v>49</v>
      </c>
      <c r="E692" s="13" t="str">
        <f>VLOOKUP(D692,廠商資料!$A$2:$E$12,2,FALSE)</f>
        <v>大亨事業</v>
      </c>
      <c r="F692" s="13" t="s">
        <v>1601</v>
      </c>
      <c r="G692" s="16" t="str">
        <f>VLOOKUP($F692,產品資料!$A$2:$G$51,5,FALSE)</f>
        <v>14吋立扇/電風扇-白</v>
      </c>
      <c r="H692" s="13" t="str">
        <f>VLOOKUP(訂單銷售明細!$F692,產品資料!$A$1:$G$51,2,FALSE)</f>
        <v>空調家電</v>
      </c>
      <c r="I692" s="13">
        <v>35</v>
      </c>
      <c r="J692" s="13">
        <f>VLOOKUP($F692,產品資料!$A$2:$G$51,6,FALSE)</f>
        <v>980</v>
      </c>
      <c r="K692" s="17">
        <f t="shared" si="10"/>
        <v>34300</v>
      </c>
    </row>
    <row r="693" spans="1:11" x14ac:dyDescent="0.35">
      <c r="A693" s="8" t="s">
        <v>709</v>
      </c>
      <c r="B693" s="9">
        <v>43511</v>
      </c>
      <c r="C693" s="10" t="str">
        <f>VLOOKUP(訂單銷售明細!$D693,廠商資料!$A$2:$E$12,5,FALSE)</f>
        <v>涂佩芳</v>
      </c>
      <c r="D693" s="8" t="s">
        <v>10</v>
      </c>
      <c r="E693" s="8" t="str">
        <f>VLOOKUP(D693,廠商資料!$A$2:$E$12,2,FALSE)</f>
        <v>永進事業</v>
      </c>
      <c r="F693" s="8" t="s">
        <v>1604</v>
      </c>
      <c r="G693" s="11" t="str">
        <f>VLOOKUP($F693,產品資料!$A$2:$G$51,5,FALSE)</f>
        <v>渦輪氣旋健康氣炸鍋</v>
      </c>
      <c r="H693" s="8" t="str">
        <f>VLOOKUP(訂單銷售明細!$F693,產品資料!$A$1:$G$51,2,FALSE)</f>
        <v>廚房家電</v>
      </c>
      <c r="I693" s="8">
        <v>35</v>
      </c>
      <c r="J693" s="8">
        <f>VLOOKUP($F693,產品資料!$A$2:$G$51,6,FALSE)</f>
        <v>8990</v>
      </c>
      <c r="K693" s="12">
        <f t="shared" si="10"/>
        <v>314650</v>
      </c>
    </row>
    <row r="694" spans="1:11" x14ac:dyDescent="0.35">
      <c r="A694" s="13" t="s">
        <v>710</v>
      </c>
      <c r="B694" s="14">
        <v>43511</v>
      </c>
      <c r="C694" s="15" t="str">
        <f>VLOOKUP(訂單銷售明細!$D694,廠商資料!$A$2:$E$12,5,FALSE)</f>
        <v>涂佩芳</v>
      </c>
      <c r="D694" s="13" t="s">
        <v>12</v>
      </c>
      <c r="E694" s="13" t="str">
        <f>VLOOKUP(D694,廠商資料!$A$2:$E$12,2,FALSE)</f>
        <v>洪盛貿易</v>
      </c>
      <c r="F694" s="13" t="s">
        <v>1604</v>
      </c>
      <c r="G694" s="16" t="str">
        <f>VLOOKUP($F694,產品資料!$A$2:$G$51,5,FALSE)</f>
        <v>渦輪氣旋健康氣炸鍋</v>
      </c>
      <c r="H694" s="13" t="str">
        <f>VLOOKUP(訂單銷售明細!$F694,產品資料!$A$1:$G$51,2,FALSE)</f>
        <v>廚房家電</v>
      </c>
      <c r="I694" s="13">
        <v>35</v>
      </c>
      <c r="J694" s="13">
        <f>VLOOKUP($F694,產品資料!$A$2:$G$51,6,FALSE)</f>
        <v>8990</v>
      </c>
      <c r="K694" s="17">
        <f t="shared" si="10"/>
        <v>314650</v>
      </c>
    </row>
    <row r="695" spans="1:11" x14ac:dyDescent="0.35">
      <c r="A695" s="8" t="s">
        <v>711</v>
      </c>
      <c r="B695" s="9">
        <v>43511</v>
      </c>
      <c r="C695" s="10" t="str">
        <f>VLOOKUP(訂單銷售明細!$D695,廠商資料!$A$2:$E$12,5,FALSE)</f>
        <v>陳欣怡</v>
      </c>
      <c r="D695" s="8" t="s">
        <v>8</v>
      </c>
      <c r="E695" s="8" t="str">
        <f>VLOOKUP(D695,廠商資料!$A$2:$E$12,2,FALSE)</f>
        <v>高宏事業</v>
      </c>
      <c r="F695" s="8" t="s">
        <v>1624</v>
      </c>
      <c r="G695" s="11" t="str">
        <f>VLOOKUP($F695,產品資料!$A$2:$G$51,5,FALSE)</f>
        <v>11L 1級ECONAVI清淨除濕機</v>
      </c>
      <c r="H695" s="8" t="str">
        <f>VLOOKUP(訂單銷售明細!$F695,產品資料!$A$1:$G$51,2,FALSE)</f>
        <v>清靜除溼</v>
      </c>
      <c r="I695" s="8">
        <v>35</v>
      </c>
      <c r="J695" s="8">
        <f>VLOOKUP($F695,產品資料!$A$2:$G$51,6,FALSE)</f>
        <v>8990</v>
      </c>
      <c r="K695" s="12">
        <f t="shared" si="10"/>
        <v>314650</v>
      </c>
    </row>
    <row r="696" spans="1:11" x14ac:dyDescent="0.35">
      <c r="A696" s="13" t="s">
        <v>712</v>
      </c>
      <c r="B696" s="14">
        <v>43511</v>
      </c>
      <c r="C696" s="15" t="str">
        <f>VLOOKUP(訂單銷售明細!$D696,廠商資料!$A$2:$E$12,5,FALSE)</f>
        <v>陳欣怡</v>
      </c>
      <c r="D696" s="13" t="s">
        <v>18</v>
      </c>
      <c r="E696" s="13" t="str">
        <f>VLOOKUP(D696,廠商資料!$A$2:$E$12,2,FALSE)</f>
        <v>興泰貿易</v>
      </c>
      <c r="F696" s="13" t="s">
        <v>1609</v>
      </c>
      <c r="G696" s="16" t="str">
        <f>VLOOKUP($F696,產品資料!$A$2:$G$51,5,FALSE)</f>
        <v>手持按摩器</v>
      </c>
      <c r="H696" s="13" t="str">
        <f>VLOOKUP(訂單銷售明細!$F696,產品資料!$A$1:$G$51,2,FALSE)</f>
        <v>按摩家電</v>
      </c>
      <c r="I696" s="13">
        <v>25</v>
      </c>
      <c r="J696" s="13">
        <f>VLOOKUP($F696,產品資料!$A$2:$G$51,6,FALSE)</f>
        <v>2980</v>
      </c>
      <c r="K696" s="17">
        <f t="shared" si="10"/>
        <v>74500</v>
      </c>
    </row>
    <row r="697" spans="1:11" x14ac:dyDescent="0.35">
      <c r="A697" s="8" t="s">
        <v>713</v>
      </c>
      <c r="B697" s="9">
        <v>43511</v>
      </c>
      <c r="C697" s="10" t="str">
        <f>VLOOKUP(訂單銷售明細!$D697,廠商資料!$A$2:$E$12,5,FALSE)</f>
        <v>王家銘</v>
      </c>
      <c r="D697" s="8" t="s">
        <v>21</v>
      </c>
      <c r="E697" s="8" t="str">
        <f>VLOOKUP(D697,廠商資料!$A$2:$E$12,2,FALSE)</f>
        <v>裕發事業</v>
      </c>
      <c r="F697" s="8" t="s">
        <v>1609</v>
      </c>
      <c r="G697" s="11" t="str">
        <f>VLOOKUP($F697,產品資料!$A$2:$G$51,5,FALSE)</f>
        <v>手持按摩器</v>
      </c>
      <c r="H697" s="8" t="str">
        <f>VLOOKUP(訂單銷售明細!$F697,產品資料!$A$1:$G$51,2,FALSE)</f>
        <v>按摩家電</v>
      </c>
      <c r="I697" s="8">
        <v>25</v>
      </c>
      <c r="J697" s="8">
        <f>VLOOKUP($F697,產品資料!$A$2:$G$51,6,FALSE)</f>
        <v>2980</v>
      </c>
      <c r="K697" s="12">
        <f t="shared" si="10"/>
        <v>74500</v>
      </c>
    </row>
    <row r="698" spans="1:11" x14ac:dyDescent="0.35">
      <c r="A698" s="13" t="s">
        <v>714</v>
      </c>
      <c r="B698" s="14">
        <v>43511</v>
      </c>
      <c r="C698" s="15" t="str">
        <f>VLOOKUP(訂單銷售明細!$D698,廠商資料!$A$2:$E$12,5,FALSE)</f>
        <v>王家銘</v>
      </c>
      <c r="D698" s="13" t="s">
        <v>24</v>
      </c>
      <c r="E698" s="13" t="str">
        <f>VLOOKUP(D698,廠商資料!$A$2:$E$12,2,FALSE)</f>
        <v>萬成事業</v>
      </c>
      <c r="F698" s="13" t="s">
        <v>1636</v>
      </c>
      <c r="G698" s="16" t="str">
        <f>VLOOKUP($F698,產品資料!$A$2:$G$51,5,FALSE)</f>
        <v>除菌除臭空氣清淨機-14坪</v>
      </c>
      <c r="H698" s="13" t="str">
        <f>VLOOKUP(訂單銷售明細!$F698,產品資料!$A$1:$G$51,2,FALSE)</f>
        <v>清靜除溼</v>
      </c>
      <c r="I698" s="13">
        <v>25</v>
      </c>
      <c r="J698" s="13">
        <f>VLOOKUP($F698,產品資料!$A$2:$G$51,6,FALSE)</f>
        <v>7988</v>
      </c>
      <c r="K698" s="17">
        <f t="shared" si="10"/>
        <v>199700</v>
      </c>
    </row>
    <row r="699" spans="1:11" x14ac:dyDescent="0.35">
      <c r="A699" s="8" t="s">
        <v>715</v>
      </c>
      <c r="B699" s="9">
        <v>43511</v>
      </c>
      <c r="C699" s="10" t="str">
        <f>VLOOKUP(訂單銷售明細!$D699,廠商資料!$A$2:$E$12,5,FALSE)</f>
        <v>陳欣怡</v>
      </c>
      <c r="D699" s="8" t="s">
        <v>14</v>
      </c>
      <c r="E699" s="8" t="str">
        <f>VLOOKUP(D699,廠商資料!$A$2:$E$12,2,FALSE)</f>
        <v>捷福事業</v>
      </c>
      <c r="F699" s="8" t="s">
        <v>1601</v>
      </c>
      <c r="G699" s="11" t="str">
        <f>VLOOKUP($F699,產品資料!$A$2:$G$51,5,FALSE)</f>
        <v>14吋立扇/電風扇-白</v>
      </c>
      <c r="H699" s="8" t="str">
        <f>VLOOKUP(訂單銷售明細!$F699,產品資料!$A$1:$G$51,2,FALSE)</f>
        <v>空調家電</v>
      </c>
      <c r="I699" s="8">
        <v>35</v>
      </c>
      <c r="J699" s="8">
        <f>VLOOKUP($F699,產品資料!$A$2:$G$51,6,FALSE)</f>
        <v>980</v>
      </c>
      <c r="K699" s="12">
        <f t="shared" si="10"/>
        <v>34300</v>
      </c>
    </row>
    <row r="700" spans="1:11" x14ac:dyDescent="0.35">
      <c r="A700" s="13" t="s">
        <v>716</v>
      </c>
      <c r="B700" s="14">
        <v>43511</v>
      </c>
      <c r="C700" s="15" t="str">
        <f>VLOOKUP(訂單銷售明細!$D700,廠商資料!$A$2:$E$12,5,FALSE)</f>
        <v>陳欣怡</v>
      </c>
      <c r="D700" s="13" t="s">
        <v>18</v>
      </c>
      <c r="E700" s="13" t="str">
        <f>VLOOKUP(D700,廠商資料!$A$2:$E$12,2,FALSE)</f>
        <v>興泰貿易</v>
      </c>
      <c r="F700" s="13" t="s">
        <v>1601</v>
      </c>
      <c r="G700" s="16" t="str">
        <f>VLOOKUP($F700,產品資料!$A$2:$G$51,5,FALSE)</f>
        <v>14吋立扇/電風扇-白</v>
      </c>
      <c r="H700" s="13" t="str">
        <f>VLOOKUP(訂單銷售明細!$F700,產品資料!$A$1:$G$51,2,FALSE)</f>
        <v>空調家電</v>
      </c>
      <c r="I700" s="13">
        <v>35</v>
      </c>
      <c r="J700" s="13">
        <f>VLOOKUP($F700,產品資料!$A$2:$G$51,6,FALSE)</f>
        <v>980</v>
      </c>
      <c r="K700" s="17">
        <f t="shared" si="10"/>
        <v>34300</v>
      </c>
    </row>
    <row r="701" spans="1:11" x14ac:dyDescent="0.35">
      <c r="A701" s="8" t="s">
        <v>717</v>
      </c>
      <c r="B701" s="9">
        <v>43511</v>
      </c>
      <c r="C701" s="10" t="str">
        <f>VLOOKUP(訂單銷售明細!$D701,廠商資料!$A$2:$E$12,5,FALSE)</f>
        <v>王家銘</v>
      </c>
      <c r="D701" s="8" t="s">
        <v>21</v>
      </c>
      <c r="E701" s="8" t="str">
        <f>VLOOKUP(D701,廠商資料!$A$2:$E$12,2,FALSE)</f>
        <v>裕發事業</v>
      </c>
      <c r="F701" s="8" t="s">
        <v>1604</v>
      </c>
      <c r="G701" s="11" t="str">
        <f>VLOOKUP($F701,產品資料!$A$2:$G$51,5,FALSE)</f>
        <v>渦輪氣旋健康氣炸鍋</v>
      </c>
      <c r="H701" s="8" t="str">
        <f>VLOOKUP(訂單銷售明細!$F701,產品資料!$A$1:$G$51,2,FALSE)</f>
        <v>廚房家電</v>
      </c>
      <c r="I701" s="8">
        <v>35</v>
      </c>
      <c r="J701" s="8">
        <f>VLOOKUP($F701,產品資料!$A$2:$G$51,6,FALSE)</f>
        <v>8990</v>
      </c>
      <c r="K701" s="12">
        <f t="shared" si="10"/>
        <v>314650</v>
      </c>
    </row>
    <row r="702" spans="1:11" x14ac:dyDescent="0.35">
      <c r="A702" s="13" t="s">
        <v>718</v>
      </c>
      <c r="B702" s="14">
        <v>43511</v>
      </c>
      <c r="C702" s="15" t="str">
        <f>VLOOKUP(訂單銷售明細!$D702,廠商資料!$A$2:$E$12,5,FALSE)</f>
        <v>王家銘</v>
      </c>
      <c r="D702" s="13" t="s">
        <v>24</v>
      </c>
      <c r="E702" s="13" t="str">
        <f>VLOOKUP(D702,廠商資料!$A$2:$E$12,2,FALSE)</f>
        <v>萬成事業</v>
      </c>
      <c r="F702" s="13" t="s">
        <v>1604</v>
      </c>
      <c r="G702" s="16" t="str">
        <f>VLOOKUP($F702,產品資料!$A$2:$G$51,5,FALSE)</f>
        <v>渦輪氣旋健康氣炸鍋</v>
      </c>
      <c r="H702" s="13" t="str">
        <f>VLOOKUP(訂單銷售明細!$F702,產品資料!$A$1:$G$51,2,FALSE)</f>
        <v>廚房家電</v>
      </c>
      <c r="I702" s="13">
        <v>35</v>
      </c>
      <c r="J702" s="13">
        <f>VLOOKUP($F702,產品資料!$A$2:$G$51,6,FALSE)</f>
        <v>8990</v>
      </c>
      <c r="K702" s="17">
        <f t="shared" si="10"/>
        <v>314650</v>
      </c>
    </row>
    <row r="703" spans="1:11" x14ac:dyDescent="0.35">
      <c r="A703" s="8" t="s">
        <v>719</v>
      </c>
      <c r="B703" s="9">
        <v>43511</v>
      </c>
      <c r="C703" s="10" t="str">
        <f>VLOOKUP(訂單銷售明細!$D703,廠商資料!$A$2:$E$12,5,FALSE)</f>
        <v>郭立新</v>
      </c>
      <c r="D703" s="8" t="s">
        <v>26</v>
      </c>
      <c r="E703" s="8" t="str">
        <f>VLOOKUP(D703,廠商資料!$A$2:$E$12,2,FALSE)</f>
        <v>華佳貿易</v>
      </c>
      <c r="F703" s="8" t="s">
        <v>1624</v>
      </c>
      <c r="G703" s="11" t="str">
        <f>VLOOKUP($F703,產品資料!$A$2:$G$51,5,FALSE)</f>
        <v>11L 1級ECONAVI清淨除濕機</v>
      </c>
      <c r="H703" s="8" t="str">
        <f>VLOOKUP(訂單銷售明細!$F703,產品資料!$A$1:$G$51,2,FALSE)</f>
        <v>清靜除溼</v>
      </c>
      <c r="I703" s="8">
        <v>35</v>
      </c>
      <c r="J703" s="8">
        <f>VLOOKUP($F703,產品資料!$A$2:$G$51,6,FALSE)</f>
        <v>8990</v>
      </c>
      <c r="K703" s="12">
        <f t="shared" si="10"/>
        <v>314650</v>
      </c>
    </row>
    <row r="704" spans="1:11" x14ac:dyDescent="0.35">
      <c r="A704" s="13" t="s">
        <v>720</v>
      </c>
      <c r="B704" s="14">
        <v>43554</v>
      </c>
      <c r="C704" s="15" t="str">
        <f>VLOOKUP(訂單銷售明細!$D704,廠商資料!$A$2:$E$12,5,FALSE)</f>
        <v>涂佩芳</v>
      </c>
      <c r="D704" s="13" t="s">
        <v>10</v>
      </c>
      <c r="E704" s="13" t="str">
        <f>VLOOKUP(D704,廠商資料!$A$2:$E$12,2,FALSE)</f>
        <v>永進事業</v>
      </c>
      <c r="F704" s="13" t="s">
        <v>1610</v>
      </c>
      <c r="G704" s="16" t="str">
        <f>VLOOKUP($F704,產品資料!$A$2:$G$51,5,FALSE)</f>
        <v>10人份微電腦電子鍋</v>
      </c>
      <c r="H704" s="13" t="str">
        <f>VLOOKUP(訂單銷售明細!$F704,產品資料!$A$1:$G$51,2,FALSE)</f>
        <v>廚房家電</v>
      </c>
      <c r="I704" s="13">
        <v>25</v>
      </c>
      <c r="J704" s="13">
        <f>VLOOKUP($F704,產品資料!$A$2:$G$51,6,FALSE)</f>
        <v>3790</v>
      </c>
      <c r="K704" s="17">
        <f t="shared" si="10"/>
        <v>94750</v>
      </c>
    </row>
    <row r="705" spans="1:11" x14ac:dyDescent="0.35">
      <c r="A705" s="8" t="s">
        <v>721</v>
      </c>
      <c r="B705" s="9">
        <v>43554</v>
      </c>
      <c r="C705" s="10" t="str">
        <f>VLOOKUP(訂單銷售明細!$D705,廠商資料!$A$2:$E$12,5,FALSE)</f>
        <v>涂佩芳</v>
      </c>
      <c r="D705" s="8" t="s">
        <v>12</v>
      </c>
      <c r="E705" s="8" t="str">
        <f>VLOOKUP(D705,廠商資料!$A$2:$E$12,2,FALSE)</f>
        <v>洪盛貿易</v>
      </c>
      <c r="F705" s="8" t="s">
        <v>1610</v>
      </c>
      <c r="G705" s="11" t="str">
        <f>VLOOKUP($F705,產品資料!$A$2:$G$51,5,FALSE)</f>
        <v>10人份微電腦電子鍋</v>
      </c>
      <c r="H705" s="8" t="str">
        <f>VLOOKUP(訂單銷售明細!$F705,產品資料!$A$1:$G$51,2,FALSE)</f>
        <v>廚房家電</v>
      </c>
      <c r="I705" s="8">
        <v>25</v>
      </c>
      <c r="J705" s="8">
        <f>VLOOKUP($F705,產品資料!$A$2:$G$51,6,FALSE)</f>
        <v>3790</v>
      </c>
      <c r="K705" s="12">
        <f t="shared" si="10"/>
        <v>94750</v>
      </c>
    </row>
    <row r="706" spans="1:11" x14ac:dyDescent="0.35">
      <c r="A706" s="13" t="s">
        <v>722</v>
      </c>
      <c r="B706" s="14">
        <v>43554</v>
      </c>
      <c r="C706" s="15" t="str">
        <f>VLOOKUP(訂單銷售明細!$D706,廠商資料!$A$2:$E$12,5,FALSE)</f>
        <v>陳欣怡</v>
      </c>
      <c r="D706" s="13" t="s">
        <v>8</v>
      </c>
      <c r="E706" s="13" t="str">
        <f>VLOOKUP(D706,廠商資料!$A$2:$E$12,2,FALSE)</f>
        <v>高宏事業</v>
      </c>
      <c r="F706" s="13" t="s">
        <v>1610</v>
      </c>
      <c r="G706" s="16" t="str">
        <f>VLOOKUP($F706,產品資料!$A$2:$G$51,5,FALSE)</f>
        <v>10人份微電腦電子鍋</v>
      </c>
      <c r="H706" s="13" t="str">
        <f>VLOOKUP(訂單銷售明細!$F706,產品資料!$A$1:$G$51,2,FALSE)</f>
        <v>廚房家電</v>
      </c>
      <c r="I706" s="13">
        <v>25</v>
      </c>
      <c r="J706" s="13">
        <f>VLOOKUP($F706,產品資料!$A$2:$G$51,6,FALSE)</f>
        <v>3790</v>
      </c>
      <c r="K706" s="17">
        <f t="shared" si="10"/>
        <v>94750</v>
      </c>
    </row>
    <row r="707" spans="1:11" x14ac:dyDescent="0.35">
      <c r="A707" s="8" t="s">
        <v>723</v>
      </c>
      <c r="B707" s="9">
        <v>43554</v>
      </c>
      <c r="C707" s="10" t="str">
        <f>VLOOKUP(訂單銷售明細!$D707,廠商資料!$A$2:$E$12,5,FALSE)</f>
        <v>陳欣怡</v>
      </c>
      <c r="D707" s="8" t="s">
        <v>14</v>
      </c>
      <c r="E707" s="8" t="str">
        <f>VLOOKUP(D707,廠商資料!$A$2:$E$12,2,FALSE)</f>
        <v>捷福事業</v>
      </c>
      <c r="F707" s="8" t="s">
        <v>1610</v>
      </c>
      <c r="G707" s="11" t="str">
        <f>VLOOKUP($F707,產品資料!$A$2:$G$51,5,FALSE)</f>
        <v>10人份微電腦電子鍋</v>
      </c>
      <c r="H707" s="8" t="str">
        <f>VLOOKUP(訂單銷售明細!$F707,產品資料!$A$1:$G$51,2,FALSE)</f>
        <v>廚房家電</v>
      </c>
      <c r="I707" s="8">
        <v>25</v>
      </c>
      <c r="J707" s="8">
        <f>VLOOKUP($F707,產品資料!$A$2:$G$51,6,FALSE)</f>
        <v>3790</v>
      </c>
      <c r="K707" s="12">
        <f t="shared" ref="K707:K770" si="11">I707*J707</f>
        <v>94750</v>
      </c>
    </row>
    <row r="708" spans="1:11" x14ac:dyDescent="0.35">
      <c r="A708" s="13" t="s">
        <v>724</v>
      </c>
      <c r="B708" s="14">
        <v>43554</v>
      </c>
      <c r="C708" s="15" t="str">
        <f>VLOOKUP(訂單銷售明細!$D708,廠商資料!$A$2:$E$12,5,FALSE)</f>
        <v>涂佩芳</v>
      </c>
      <c r="D708" s="13" t="s">
        <v>10</v>
      </c>
      <c r="E708" s="13" t="str">
        <f>VLOOKUP(D708,廠商資料!$A$2:$E$12,2,FALSE)</f>
        <v>永進事業</v>
      </c>
      <c r="F708" s="13" t="s">
        <v>1615</v>
      </c>
      <c r="G708" s="16" t="str">
        <f>VLOOKUP($F708,產品資料!$A$2:$G$51,5,FALSE)</f>
        <v>迷你淨顏潔膚儀-送刷頭</v>
      </c>
      <c r="H708" s="13" t="str">
        <f>VLOOKUP(訂單銷售明細!$F708,產品資料!$A$1:$G$51,2,FALSE)</f>
        <v>美容家電</v>
      </c>
      <c r="I708" s="13">
        <v>65</v>
      </c>
      <c r="J708" s="13">
        <f>VLOOKUP($F708,產品資料!$A$2:$G$51,6,FALSE)</f>
        <v>2600</v>
      </c>
      <c r="K708" s="17">
        <f t="shared" si="11"/>
        <v>169000</v>
      </c>
    </row>
    <row r="709" spans="1:11" x14ac:dyDescent="0.35">
      <c r="A709" s="8" t="s">
        <v>725</v>
      </c>
      <c r="B709" s="9">
        <v>43554</v>
      </c>
      <c r="C709" s="10" t="str">
        <f>VLOOKUP(訂單銷售明細!$D709,廠商資料!$A$2:$E$12,5,FALSE)</f>
        <v>涂佩芳</v>
      </c>
      <c r="D709" s="8" t="s">
        <v>12</v>
      </c>
      <c r="E709" s="8" t="str">
        <f>VLOOKUP(D709,廠商資料!$A$2:$E$12,2,FALSE)</f>
        <v>洪盛貿易</v>
      </c>
      <c r="F709" s="8" t="s">
        <v>1615</v>
      </c>
      <c r="G709" s="11" t="str">
        <f>VLOOKUP($F709,產品資料!$A$2:$G$51,5,FALSE)</f>
        <v>迷你淨顏潔膚儀-送刷頭</v>
      </c>
      <c r="H709" s="8" t="str">
        <f>VLOOKUP(訂單銷售明細!$F709,產品資料!$A$1:$G$51,2,FALSE)</f>
        <v>美容家電</v>
      </c>
      <c r="I709" s="8">
        <v>65</v>
      </c>
      <c r="J709" s="8">
        <f>VLOOKUP($F709,產品資料!$A$2:$G$51,6,FALSE)</f>
        <v>2600</v>
      </c>
      <c r="K709" s="12">
        <f t="shared" si="11"/>
        <v>169000</v>
      </c>
    </row>
    <row r="710" spans="1:11" x14ac:dyDescent="0.35">
      <c r="A710" s="13" t="s">
        <v>726</v>
      </c>
      <c r="B710" s="14">
        <v>43554</v>
      </c>
      <c r="C710" s="15" t="str">
        <f>VLOOKUP(訂單銷售明細!$D710,廠商資料!$A$2:$E$12,5,FALSE)</f>
        <v>陳欣怡</v>
      </c>
      <c r="D710" s="13" t="s">
        <v>8</v>
      </c>
      <c r="E710" s="13" t="str">
        <f>VLOOKUP(D710,廠商資料!$A$2:$E$12,2,FALSE)</f>
        <v>高宏事業</v>
      </c>
      <c r="F710" s="13" t="s">
        <v>1615</v>
      </c>
      <c r="G710" s="16" t="str">
        <f>VLOOKUP($F710,產品資料!$A$2:$G$51,5,FALSE)</f>
        <v>迷你淨顏潔膚儀-送刷頭</v>
      </c>
      <c r="H710" s="13" t="str">
        <f>VLOOKUP(訂單銷售明細!$F710,產品資料!$A$1:$G$51,2,FALSE)</f>
        <v>美容家電</v>
      </c>
      <c r="I710" s="13">
        <v>65</v>
      </c>
      <c r="J710" s="13">
        <f>VLOOKUP($F710,產品資料!$A$2:$G$51,6,FALSE)</f>
        <v>2600</v>
      </c>
      <c r="K710" s="17">
        <f t="shared" si="11"/>
        <v>169000</v>
      </c>
    </row>
    <row r="711" spans="1:11" x14ac:dyDescent="0.35">
      <c r="A711" s="8" t="s">
        <v>727</v>
      </c>
      <c r="B711" s="9">
        <v>43554</v>
      </c>
      <c r="C711" s="10" t="str">
        <f>VLOOKUP(訂單銷售明細!$D711,廠商資料!$A$2:$E$12,5,FALSE)</f>
        <v>陳欣怡</v>
      </c>
      <c r="D711" s="8" t="s">
        <v>14</v>
      </c>
      <c r="E711" s="8" t="str">
        <f>VLOOKUP(D711,廠商資料!$A$2:$E$12,2,FALSE)</f>
        <v>捷福事業</v>
      </c>
      <c r="F711" s="8" t="s">
        <v>1615</v>
      </c>
      <c r="G711" s="11" t="str">
        <f>VLOOKUP($F711,產品資料!$A$2:$G$51,5,FALSE)</f>
        <v>迷你淨顏潔膚儀-送刷頭</v>
      </c>
      <c r="H711" s="8" t="str">
        <f>VLOOKUP(訂單銷售明細!$F711,產品資料!$A$1:$G$51,2,FALSE)</f>
        <v>美容家電</v>
      </c>
      <c r="I711" s="8">
        <v>65</v>
      </c>
      <c r="J711" s="8">
        <f>VLOOKUP($F711,產品資料!$A$2:$G$51,6,FALSE)</f>
        <v>2600</v>
      </c>
      <c r="K711" s="12">
        <f t="shared" si="11"/>
        <v>169000</v>
      </c>
    </row>
    <row r="712" spans="1:11" x14ac:dyDescent="0.35">
      <c r="A712" s="13" t="s">
        <v>728</v>
      </c>
      <c r="B712" s="14">
        <v>43554</v>
      </c>
      <c r="C712" s="15" t="str">
        <f>VLOOKUP(訂單銷售明細!$D712,廠商資料!$A$2:$E$12,5,FALSE)</f>
        <v>郭立新</v>
      </c>
      <c r="D712" s="13" t="s">
        <v>26</v>
      </c>
      <c r="E712" s="13" t="str">
        <f>VLOOKUP(D712,廠商資料!$A$2:$E$12,2,FALSE)</f>
        <v>華佳貿易</v>
      </c>
      <c r="F712" s="13" t="s">
        <v>1610</v>
      </c>
      <c r="G712" s="16" t="str">
        <f>VLOOKUP($F712,產品資料!$A$2:$G$51,5,FALSE)</f>
        <v>10人份微電腦電子鍋</v>
      </c>
      <c r="H712" s="13" t="str">
        <f>VLOOKUP(訂單銷售明細!$F712,產品資料!$A$1:$G$51,2,FALSE)</f>
        <v>廚房家電</v>
      </c>
      <c r="I712" s="13">
        <v>25</v>
      </c>
      <c r="J712" s="13">
        <f>VLOOKUP($F712,產品資料!$A$2:$G$51,6,FALSE)</f>
        <v>3790</v>
      </c>
      <c r="K712" s="17">
        <f t="shared" si="11"/>
        <v>94750</v>
      </c>
    </row>
    <row r="713" spans="1:11" x14ac:dyDescent="0.35">
      <c r="A713" s="8" t="s">
        <v>729</v>
      </c>
      <c r="B713" s="9">
        <v>43554</v>
      </c>
      <c r="C713" s="10" t="str">
        <f>VLOOKUP(訂單銷售明細!$D713,廠商資料!$A$2:$E$12,5,FALSE)</f>
        <v>賴惠雯</v>
      </c>
      <c r="D713" s="8" t="s">
        <v>41</v>
      </c>
      <c r="E713" s="8" t="str">
        <f>VLOOKUP(D713,廠商資料!$A$2:$E$12,2,FALSE)</f>
        <v>欣榮貿易</v>
      </c>
      <c r="F713" s="8" t="s">
        <v>1610</v>
      </c>
      <c r="G713" s="11" t="str">
        <f>VLOOKUP($F713,產品資料!$A$2:$G$51,5,FALSE)</f>
        <v>10人份微電腦電子鍋</v>
      </c>
      <c r="H713" s="8" t="str">
        <f>VLOOKUP(訂單銷售明細!$F713,產品資料!$A$1:$G$51,2,FALSE)</f>
        <v>廚房家電</v>
      </c>
      <c r="I713" s="8">
        <v>25</v>
      </c>
      <c r="J713" s="8">
        <f>VLOOKUP($F713,產品資料!$A$2:$G$51,6,FALSE)</f>
        <v>3790</v>
      </c>
      <c r="K713" s="12">
        <f t="shared" si="11"/>
        <v>94750</v>
      </c>
    </row>
    <row r="714" spans="1:11" x14ac:dyDescent="0.35">
      <c r="A714" s="13" t="s">
        <v>730</v>
      </c>
      <c r="B714" s="14">
        <v>43554</v>
      </c>
      <c r="C714" s="15" t="str">
        <f>VLOOKUP(訂單銷售明細!$D714,廠商資料!$A$2:$E$12,5,FALSE)</f>
        <v>蔡俊宏</v>
      </c>
      <c r="D714" s="13" t="s">
        <v>47</v>
      </c>
      <c r="E714" s="13" t="str">
        <f>VLOOKUP(D714,廠商資料!$A$2:$E$12,2,FALSE)</f>
        <v>信通事業</v>
      </c>
      <c r="F714" s="13" t="s">
        <v>1610</v>
      </c>
      <c r="G714" s="16" t="str">
        <f>VLOOKUP($F714,產品資料!$A$2:$G$51,5,FALSE)</f>
        <v>10人份微電腦電子鍋</v>
      </c>
      <c r="H714" s="13" t="str">
        <f>VLOOKUP(訂單銷售明細!$F714,產品資料!$A$1:$G$51,2,FALSE)</f>
        <v>廚房家電</v>
      </c>
      <c r="I714" s="13">
        <v>25</v>
      </c>
      <c r="J714" s="13">
        <f>VLOOKUP($F714,產品資料!$A$2:$G$51,6,FALSE)</f>
        <v>3790</v>
      </c>
      <c r="K714" s="17">
        <f t="shared" si="11"/>
        <v>94750</v>
      </c>
    </row>
    <row r="715" spans="1:11" x14ac:dyDescent="0.35">
      <c r="A715" s="8" t="s">
        <v>731</v>
      </c>
      <c r="B715" s="9">
        <v>43554</v>
      </c>
      <c r="C715" s="10" t="str">
        <f>VLOOKUP(訂單銷售明細!$D715,廠商資料!$A$2:$E$12,5,FALSE)</f>
        <v>賴惠雯</v>
      </c>
      <c r="D715" s="8" t="s">
        <v>49</v>
      </c>
      <c r="E715" s="8" t="str">
        <f>VLOOKUP(D715,廠商資料!$A$2:$E$12,2,FALSE)</f>
        <v>大亨事業</v>
      </c>
      <c r="F715" s="8" t="s">
        <v>1610</v>
      </c>
      <c r="G715" s="11" t="str">
        <f>VLOOKUP($F715,產品資料!$A$2:$G$51,5,FALSE)</f>
        <v>10人份微電腦電子鍋</v>
      </c>
      <c r="H715" s="8" t="str">
        <f>VLOOKUP(訂單銷售明細!$F715,產品資料!$A$1:$G$51,2,FALSE)</f>
        <v>廚房家電</v>
      </c>
      <c r="I715" s="8">
        <v>25</v>
      </c>
      <c r="J715" s="8">
        <f>VLOOKUP($F715,產品資料!$A$2:$G$51,6,FALSE)</f>
        <v>3790</v>
      </c>
      <c r="K715" s="12">
        <f t="shared" si="11"/>
        <v>94750</v>
      </c>
    </row>
    <row r="716" spans="1:11" x14ac:dyDescent="0.35">
      <c r="A716" s="13" t="s">
        <v>732</v>
      </c>
      <c r="B716" s="14">
        <v>43554</v>
      </c>
      <c r="C716" s="15" t="str">
        <f>VLOOKUP(訂單銷售明細!$D716,廠商資料!$A$2:$E$12,5,FALSE)</f>
        <v>陳欣怡</v>
      </c>
      <c r="D716" s="13" t="s">
        <v>18</v>
      </c>
      <c r="E716" s="13" t="str">
        <f>VLOOKUP(D716,廠商資料!$A$2:$E$12,2,FALSE)</f>
        <v>興泰貿易</v>
      </c>
      <c r="F716" s="13" t="s">
        <v>1615</v>
      </c>
      <c r="G716" s="16" t="str">
        <f>VLOOKUP($F716,產品資料!$A$2:$G$51,5,FALSE)</f>
        <v>迷你淨顏潔膚儀-送刷頭</v>
      </c>
      <c r="H716" s="13" t="str">
        <f>VLOOKUP(訂單銷售明細!$F716,產品資料!$A$1:$G$51,2,FALSE)</f>
        <v>美容家電</v>
      </c>
      <c r="I716" s="13">
        <v>65</v>
      </c>
      <c r="J716" s="13">
        <f>VLOOKUP($F716,產品資料!$A$2:$G$51,6,FALSE)</f>
        <v>2600</v>
      </c>
      <c r="K716" s="17">
        <f t="shared" si="11"/>
        <v>169000</v>
      </c>
    </row>
    <row r="717" spans="1:11" x14ac:dyDescent="0.35">
      <c r="A717" s="8" t="s">
        <v>733</v>
      </c>
      <c r="B717" s="9">
        <v>43554</v>
      </c>
      <c r="C717" s="10" t="str">
        <f>VLOOKUP(訂單銷售明細!$D717,廠商資料!$A$2:$E$12,5,FALSE)</f>
        <v>王家銘</v>
      </c>
      <c r="D717" s="8" t="s">
        <v>21</v>
      </c>
      <c r="E717" s="8" t="str">
        <f>VLOOKUP(D717,廠商資料!$A$2:$E$12,2,FALSE)</f>
        <v>裕發事業</v>
      </c>
      <c r="F717" s="8" t="s">
        <v>1615</v>
      </c>
      <c r="G717" s="11" t="str">
        <f>VLOOKUP($F717,產品資料!$A$2:$G$51,5,FALSE)</f>
        <v>迷你淨顏潔膚儀-送刷頭</v>
      </c>
      <c r="H717" s="8" t="str">
        <f>VLOOKUP(訂單銷售明細!$F717,產品資料!$A$1:$G$51,2,FALSE)</f>
        <v>美容家電</v>
      </c>
      <c r="I717" s="8">
        <v>65</v>
      </c>
      <c r="J717" s="8">
        <f>VLOOKUP($F717,產品資料!$A$2:$G$51,6,FALSE)</f>
        <v>2600</v>
      </c>
      <c r="K717" s="12">
        <f t="shared" si="11"/>
        <v>169000</v>
      </c>
    </row>
    <row r="718" spans="1:11" x14ac:dyDescent="0.35">
      <c r="A718" s="13" t="s">
        <v>734</v>
      </c>
      <c r="B718" s="14">
        <v>43554</v>
      </c>
      <c r="C718" s="15" t="str">
        <f>VLOOKUP(訂單銷售明細!$D718,廠商資料!$A$2:$E$12,5,FALSE)</f>
        <v>王家銘</v>
      </c>
      <c r="D718" s="13" t="s">
        <v>24</v>
      </c>
      <c r="E718" s="13" t="str">
        <f>VLOOKUP(D718,廠商資料!$A$2:$E$12,2,FALSE)</f>
        <v>萬成事業</v>
      </c>
      <c r="F718" s="13" t="s">
        <v>1615</v>
      </c>
      <c r="G718" s="16" t="str">
        <f>VLOOKUP($F718,產品資料!$A$2:$G$51,5,FALSE)</f>
        <v>迷你淨顏潔膚儀-送刷頭</v>
      </c>
      <c r="H718" s="13" t="str">
        <f>VLOOKUP(訂單銷售明細!$F718,產品資料!$A$1:$G$51,2,FALSE)</f>
        <v>美容家電</v>
      </c>
      <c r="I718" s="13">
        <v>65</v>
      </c>
      <c r="J718" s="13">
        <f>VLOOKUP($F718,產品資料!$A$2:$G$51,6,FALSE)</f>
        <v>2600</v>
      </c>
      <c r="K718" s="17">
        <f t="shared" si="11"/>
        <v>169000</v>
      </c>
    </row>
    <row r="719" spans="1:11" x14ac:dyDescent="0.35">
      <c r="A719" s="8" t="s">
        <v>735</v>
      </c>
      <c r="B719" s="9">
        <v>43554</v>
      </c>
      <c r="C719" s="10" t="str">
        <f>VLOOKUP(訂單銷售明細!$D719,廠商資料!$A$2:$E$12,5,FALSE)</f>
        <v>郭立新</v>
      </c>
      <c r="D719" s="8" t="s">
        <v>26</v>
      </c>
      <c r="E719" s="8" t="str">
        <f>VLOOKUP(D719,廠商資料!$A$2:$E$12,2,FALSE)</f>
        <v>華佳貿易</v>
      </c>
      <c r="F719" s="8" t="s">
        <v>1615</v>
      </c>
      <c r="G719" s="11" t="str">
        <f>VLOOKUP($F719,產品資料!$A$2:$G$51,5,FALSE)</f>
        <v>迷你淨顏潔膚儀-送刷頭</v>
      </c>
      <c r="H719" s="8" t="str">
        <f>VLOOKUP(訂單銷售明細!$F719,產品資料!$A$1:$G$51,2,FALSE)</f>
        <v>美容家電</v>
      </c>
      <c r="I719" s="8">
        <v>65</v>
      </c>
      <c r="J719" s="8">
        <f>VLOOKUP($F719,產品資料!$A$2:$G$51,6,FALSE)</f>
        <v>2600</v>
      </c>
      <c r="K719" s="12">
        <f t="shared" si="11"/>
        <v>169000</v>
      </c>
    </row>
    <row r="720" spans="1:11" x14ac:dyDescent="0.35">
      <c r="A720" s="13" t="s">
        <v>736</v>
      </c>
      <c r="B720" s="14">
        <v>43554</v>
      </c>
      <c r="C720" s="15" t="str">
        <f>VLOOKUP(訂單銷售明細!$D720,廠商資料!$A$2:$E$12,5,FALSE)</f>
        <v>涂佩芳</v>
      </c>
      <c r="D720" s="13" t="s">
        <v>10</v>
      </c>
      <c r="E720" s="13" t="str">
        <f>VLOOKUP(D720,廠商資料!$A$2:$E$12,2,FALSE)</f>
        <v>永進事業</v>
      </c>
      <c r="F720" s="13" t="s">
        <v>1604</v>
      </c>
      <c r="G720" s="16" t="str">
        <f>VLOOKUP($F720,產品資料!$A$2:$G$51,5,FALSE)</f>
        <v>渦輪氣旋健康氣炸鍋</v>
      </c>
      <c r="H720" s="13" t="str">
        <f>VLOOKUP(訂單銷售明細!$F720,產品資料!$A$1:$G$51,2,FALSE)</f>
        <v>廚房家電</v>
      </c>
      <c r="I720" s="13">
        <v>25</v>
      </c>
      <c r="J720" s="13">
        <f>VLOOKUP($F720,產品資料!$A$2:$G$51,6,FALSE)</f>
        <v>8990</v>
      </c>
      <c r="K720" s="17">
        <f t="shared" si="11"/>
        <v>224750</v>
      </c>
    </row>
    <row r="721" spans="1:11" x14ac:dyDescent="0.35">
      <c r="A721" s="8" t="s">
        <v>737</v>
      </c>
      <c r="B721" s="9">
        <v>43554</v>
      </c>
      <c r="C721" s="10" t="str">
        <f>VLOOKUP(訂單銷售明細!$D721,廠商資料!$A$2:$E$12,5,FALSE)</f>
        <v>涂佩芳</v>
      </c>
      <c r="D721" s="8" t="s">
        <v>12</v>
      </c>
      <c r="E721" s="8" t="str">
        <f>VLOOKUP(D721,廠商資料!$A$2:$E$12,2,FALSE)</f>
        <v>洪盛貿易</v>
      </c>
      <c r="F721" s="8" t="s">
        <v>1604</v>
      </c>
      <c r="G721" s="11" t="str">
        <f>VLOOKUP($F721,產品資料!$A$2:$G$51,5,FALSE)</f>
        <v>渦輪氣旋健康氣炸鍋</v>
      </c>
      <c r="H721" s="8" t="str">
        <f>VLOOKUP(訂單銷售明細!$F721,產品資料!$A$1:$G$51,2,FALSE)</f>
        <v>廚房家電</v>
      </c>
      <c r="I721" s="8">
        <v>25</v>
      </c>
      <c r="J721" s="8">
        <f>VLOOKUP($F721,產品資料!$A$2:$G$51,6,FALSE)</f>
        <v>8990</v>
      </c>
      <c r="K721" s="12">
        <f t="shared" si="11"/>
        <v>224750</v>
      </c>
    </row>
    <row r="722" spans="1:11" x14ac:dyDescent="0.35">
      <c r="A722" s="13" t="s">
        <v>738</v>
      </c>
      <c r="B722" s="14">
        <v>43554</v>
      </c>
      <c r="C722" s="15" t="str">
        <f>VLOOKUP(訂單銷售明細!$D722,廠商資料!$A$2:$E$12,5,FALSE)</f>
        <v>陳欣怡</v>
      </c>
      <c r="D722" s="13" t="s">
        <v>8</v>
      </c>
      <c r="E722" s="13" t="str">
        <f>VLOOKUP(D722,廠商資料!$A$2:$E$12,2,FALSE)</f>
        <v>高宏事業</v>
      </c>
      <c r="F722" s="13" t="s">
        <v>1604</v>
      </c>
      <c r="G722" s="16" t="str">
        <f>VLOOKUP($F722,產品資料!$A$2:$G$51,5,FALSE)</f>
        <v>渦輪氣旋健康氣炸鍋</v>
      </c>
      <c r="H722" s="13" t="str">
        <f>VLOOKUP(訂單銷售明細!$F722,產品資料!$A$1:$G$51,2,FALSE)</f>
        <v>廚房家電</v>
      </c>
      <c r="I722" s="13">
        <v>25</v>
      </c>
      <c r="J722" s="13">
        <f>VLOOKUP($F722,產品資料!$A$2:$G$51,6,FALSE)</f>
        <v>8990</v>
      </c>
      <c r="K722" s="17">
        <f t="shared" si="11"/>
        <v>224750</v>
      </c>
    </row>
    <row r="723" spans="1:11" x14ac:dyDescent="0.35">
      <c r="A723" s="8" t="s">
        <v>739</v>
      </c>
      <c r="B723" s="9">
        <v>43554</v>
      </c>
      <c r="C723" s="10" t="str">
        <f>VLOOKUP(訂單銷售明細!$D723,廠商資料!$A$2:$E$12,5,FALSE)</f>
        <v>陳欣怡</v>
      </c>
      <c r="D723" s="8" t="s">
        <v>14</v>
      </c>
      <c r="E723" s="8" t="str">
        <f>VLOOKUP(D723,廠商資料!$A$2:$E$12,2,FALSE)</f>
        <v>捷福事業</v>
      </c>
      <c r="F723" s="8" t="s">
        <v>1604</v>
      </c>
      <c r="G723" s="11" t="str">
        <f>VLOOKUP($F723,產品資料!$A$2:$G$51,5,FALSE)</f>
        <v>渦輪氣旋健康氣炸鍋</v>
      </c>
      <c r="H723" s="8" t="str">
        <f>VLOOKUP(訂單銷售明細!$F723,產品資料!$A$1:$G$51,2,FALSE)</f>
        <v>廚房家電</v>
      </c>
      <c r="I723" s="8">
        <v>25</v>
      </c>
      <c r="J723" s="8">
        <f>VLOOKUP($F723,產品資料!$A$2:$G$51,6,FALSE)</f>
        <v>8990</v>
      </c>
      <c r="K723" s="12">
        <f t="shared" si="11"/>
        <v>224750</v>
      </c>
    </row>
    <row r="724" spans="1:11" x14ac:dyDescent="0.35">
      <c r="A724" s="13" t="s">
        <v>740</v>
      </c>
      <c r="B724" s="14">
        <v>43554</v>
      </c>
      <c r="C724" s="15" t="str">
        <f>VLOOKUP(訂單銷售明細!$D724,廠商資料!$A$2:$E$12,5,FALSE)</f>
        <v>陳欣怡</v>
      </c>
      <c r="D724" s="13" t="s">
        <v>18</v>
      </c>
      <c r="E724" s="13" t="str">
        <f>VLOOKUP(D724,廠商資料!$A$2:$E$12,2,FALSE)</f>
        <v>興泰貿易</v>
      </c>
      <c r="F724" s="13" t="s">
        <v>1610</v>
      </c>
      <c r="G724" s="16" t="str">
        <f>VLOOKUP($F724,產品資料!$A$2:$G$51,5,FALSE)</f>
        <v>10人份微電腦電子鍋</v>
      </c>
      <c r="H724" s="13" t="str">
        <f>VLOOKUP(訂單銷售明細!$F724,產品資料!$A$1:$G$51,2,FALSE)</f>
        <v>廚房家電</v>
      </c>
      <c r="I724" s="13">
        <v>25</v>
      </c>
      <c r="J724" s="13">
        <f>VLOOKUP($F724,產品資料!$A$2:$G$51,6,FALSE)</f>
        <v>3790</v>
      </c>
      <c r="K724" s="17">
        <f t="shared" si="11"/>
        <v>94750</v>
      </c>
    </row>
    <row r="725" spans="1:11" x14ac:dyDescent="0.35">
      <c r="A725" s="8" t="s">
        <v>741</v>
      </c>
      <c r="B725" s="9">
        <v>43554</v>
      </c>
      <c r="C725" s="10" t="str">
        <f>VLOOKUP(訂單銷售明細!$D725,廠商資料!$A$2:$E$12,5,FALSE)</f>
        <v>王家銘</v>
      </c>
      <c r="D725" s="8" t="s">
        <v>21</v>
      </c>
      <c r="E725" s="8" t="str">
        <f>VLOOKUP(D725,廠商資料!$A$2:$E$12,2,FALSE)</f>
        <v>裕發事業</v>
      </c>
      <c r="F725" s="8" t="s">
        <v>1610</v>
      </c>
      <c r="G725" s="11" t="str">
        <f>VLOOKUP($F725,產品資料!$A$2:$G$51,5,FALSE)</f>
        <v>10人份微電腦電子鍋</v>
      </c>
      <c r="H725" s="8" t="str">
        <f>VLOOKUP(訂單銷售明細!$F725,產品資料!$A$1:$G$51,2,FALSE)</f>
        <v>廚房家電</v>
      </c>
      <c r="I725" s="8">
        <v>25</v>
      </c>
      <c r="J725" s="8">
        <f>VLOOKUP($F725,產品資料!$A$2:$G$51,6,FALSE)</f>
        <v>3790</v>
      </c>
      <c r="K725" s="12">
        <f t="shared" si="11"/>
        <v>94750</v>
      </c>
    </row>
    <row r="726" spans="1:11" x14ac:dyDescent="0.35">
      <c r="A726" s="13" t="s">
        <v>742</v>
      </c>
      <c r="B726" s="14">
        <v>43554</v>
      </c>
      <c r="C726" s="15" t="str">
        <f>VLOOKUP(訂單銷售明細!$D726,廠商資料!$A$2:$E$12,5,FALSE)</f>
        <v>王家銘</v>
      </c>
      <c r="D726" s="13" t="s">
        <v>24</v>
      </c>
      <c r="E726" s="13" t="str">
        <f>VLOOKUP(D726,廠商資料!$A$2:$E$12,2,FALSE)</f>
        <v>萬成事業</v>
      </c>
      <c r="F726" s="13" t="s">
        <v>1610</v>
      </c>
      <c r="G726" s="16" t="str">
        <f>VLOOKUP($F726,產品資料!$A$2:$G$51,5,FALSE)</f>
        <v>10人份微電腦電子鍋</v>
      </c>
      <c r="H726" s="13" t="str">
        <f>VLOOKUP(訂單銷售明細!$F726,產品資料!$A$1:$G$51,2,FALSE)</f>
        <v>廚房家電</v>
      </c>
      <c r="I726" s="13">
        <v>25</v>
      </c>
      <c r="J726" s="13">
        <f>VLOOKUP($F726,產品資料!$A$2:$G$51,6,FALSE)</f>
        <v>3790</v>
      </c>
      <c r="K726" s="17">
        <f t="shared" si="11"/>
        <v>94750</v>
      </c>
    </row>
    <row r="727" spans="1:11" x14ac:dyDescent="0.35">
      <c r="A727" s="8" t="s">
        <v>743</v>
      </c>
      <c r="B727" s="9">
        <v>43554</v>
      </c>
      <c r="C727" s="10" t="str">
        <f>VLOOKUP(訂單銷售明細!$D727,廠商資料!$A$2:$E$12,5,FALSE)</f>
        <v>郭立新</v>
      </c>
      <c r="D727" s="8" t="s">
        <v>26</v>
      </c>
      <c r="E727" s="8" t="str">
        <f>VLOOKUP(D727,廠商資料!$A$2:$E$12,2,FALSE)</f>
        <v>華佳貿易</v>
      </c>
      <c r="F727" s="8" t="s">
        <v>1610</v>
      </c>
      <c r="G727" s="11" t="str">
        <f>VLOOKUP($F727,產品資料!$A$2:$G$51,5,FALSE)</f>
        <v>10人份微電腦電子鍋</v>
      </c>
      <c r="H727" s="8" t="str">
        <f>VLOOKUP(訂單銷售明細!$F727,產品資料!$A$1:$G$51,2,FALSE)</f>
        <v>廚房家電</v>
      </c>
      <c r="I727" s="8">
        <v>25</v>
      </c>
      <c r="J727" s="8">
        <f>VLOOKUP($F727,產品資料!$A$2:$G$51,6,FALSE)</f>
        <v>3790</v>
      </c>
      <c r="K727" s="12">
        <f t="shared" si="11"/>
        <v>94750</v>
      </c>
    </row>
    <row r="728" spans="1:11" x14ac:dyDescent="0.35">
      <c r="A728" s="13" t="s">
        <v>744</v>
      </c>
      <c r="B728" s="14">
        <v>43554</v>
      </c>
      <c r="C728" s="15" t="str">
        <f>VLOOKUP(訂單銷售明細!$D728,廠商資料!$A$2:$E$12,5,FALSE)</f>
        <v>賴惠雯</v>
      </c>
      <c r="D728" s="13" t="s">
        <v>41</v>
      </c>
      <c r="E728" s="13" t="str">
        <f>VLOOKUP(D728,廠商資料!$A$2:$E$12,2,FALSE)</f>
        <v>欣榮貿易</v>
      </c>
      <c r="F728" s="13" t="s">
        <v>1624</v>
      </c>
      <c r="G728" s="16" t="str">
        <f>VLOOKUP($F728,產品資料!$A$2:$G$51,5,FALSE)</f>
        <v>11L 1級ECONAVI清淨除濕機</v>
      </c>
      <c r="H728" s="13" t="str">
        <f>VLOOKUP(訂單銷售明細!$F728,產品資料!$A$1:$G$51,2,FALSE)</f>
        <v>清靜除溼</v>
      </c>
      <c r="I728" s="13">
        <v>25</v>
      </c>
      <c r="J728" s="13">
        <f>VLOOKUP($F728,產品資料!$A$2:$G$51,6,FALSE)</f>
        <v>8990</v>
      </c>
      <c r="K728" s="17">
        <f t="shared" si="11"/>
        <v>224750</v>
      </c>
    </row>
    <row r="729" spans="1:11" x14ac:dyDescent="0.35">
      <c r="A729" s="8" t="s">
        <v>745</v>
      </c>
      <c r="B729" s="9">
        <v>43554</v>
      </c>
      <c r="C729" s="10" t="str">
        <f>VLOOKUP(訂單銷售明細!$D729,廠商資料!$A$2:$E$12,5,FALSE)</f>
        <v>蔡俊宏</v>
      </c>
      <c r="D729" s="8" t="s">
        <v>47</v>
      </c>
      <c r="E729" s="8" t="str">
        <f>VLOOKUP(D729,廠商資料!$A$2:$E$12,2,FALSE)</f>
        <v>信通事業</v>
      </c>
      <c r="F729" s="8" t="s">
        <v>1624</v>
      </c>
      <c r="G729" s="11" t="str">
        <f>VLOOKUP($F729,產品資料!$A$2:$G$51,5,FALSE)</f>
        <v>11L 1級ECONAVI清淨除濕機</v>
      </c>
      <c r="H729" s="8" t="str">
        <f>VLOOKUP(訂單銷售明細!$F729,產品資料!$A$1:$G$51,2,FALSE)</f>
        <v>清靜除溼</v>
      </c>
      <c r="I729" s="8">
        <v>25</v>
      </c>
      <c r="J729" s="8">
        <f>VLOOKUP($F729,產品資料!$A$2:$G$51,6,FALSE)</f>
        <v>8990</v>
      </c>
      <c r="K729" s="12">
        <f t="shared" si="11"/>
        <v>224750</v>
      </c>
    </row>
    <row r="730" spans="1:11" x14ac:dyDescent="0.35">
      <c r="A730" s="13" t="s">
        <v>746</v>
      </c>
      <c r="B730" s="14">
        <v>43554</v>
      </c>
      <c r="C730" s="15" t="str">
        <f>VLOOKUP(訂單銷售明細!$D730,廠商資料!$A$2:$E$12,5,FALSE)</f>
        <v>賴惠雯</v>
      </c>
      <c r="D730" s="13" t="s">
        <v>49</v>
      </c>
      <c r="E730" s="13" t="str">
        <f>VLOOKUP(D730,廠商資料!$A$2:$E$12,2,FALSE)</f>
        <v>大亨事業</v>
      </c>
      <c r="F730" s="13" t="s">
        <v>1615</v>
      </c>
      <c r="G730" s="16" t="str">
        <f>VLOOKUP($F730,產品資料!$A$2:$G$51,5,FALSE)</f>
        <v>迷你淨顏潔膚儀-送刷頭</v>
      </c>
      <c r="H730" s="13" t="str">
        <f>VLOOKUP(訂單銷售明細!$F730,產品資料!$A$1:$G$51,2,FALSE)</f>
        <v>美容家電</v>
      </c>
      <c r="I730" s="13">
        <v>25</v>
      </c>
      <c r="J730" s="13">
        <f>VLOOKUP($F730,產品資料!$A$2:$G$51,6,FALSE)</f>
        <v>2600</v>
      </c>
      <c r="K730" s="17">
        <f t="shared" si="11"/>
        <v>65000</v>
      </c>
    </row>
    <row r="731" spans="1:11" x14ac:dyDescent="0.35">
      <c r="A731" s="8" t="s">
        <v>747</v>
      </c>
      <c r="B731" s="9">
        <v>43554</v>
      </c>
      <c r="C731" s="10" t="str">
        <f>VLOOKUP(訂單銷售明細!$D731,廠商資料!$A$2:$E$12,5,FALSE)</f>
        <v>涂佩芳</v>
      </c>
      <c r="D731" s="8" t="s">
        <v>10</v>
      </c>
      <c r="E731" s="8" t="str">
        <f>VLOOKUP(D731,廠商資料!$A$2:$E$12,2,FALSE)</f>
        <v>永進事業</v>
      </c>
      <c r="F731" s="8" t="s">
        <v>1624</v>
      </c>
      <c r="G731" s="11" t="str">
        <f>VLOOKUP($F731,產品資料!$A$2:$G$51,5,FALSE)</f>
        <v>11L 1級ECONAVI清淨除濕機</v>
      </c>
      <c r="H731" s="8" t="str">
        <f>VLOOKUP(訂單銷售明細!$F731,產品資料!$A$1:$G$51,2,FALSE)</f>
        <v>清靜除溼</v>
      </c>
      <c r="I731" s="8">
        <v>25</v>
      </c>
      <c r="J731" s="8">
        <f>VLOOKUP($F731,產品資料!$A$2:$G$51,6,FALSE)</f>
        <v>8990</v>
      </c>
      <c r="K731" s="12">
        <f t="shared" si="11"/>
        <v>224750</v>
      </c>
    </row>
    <row r="732" spans="1:11" x14ac:dyDescent="0.35">
      <c r="A732" s="13" t="s">
        <v>748</v>
      </c>
      <c r="B732" s="14">
        <v>43554</v>
      </c>
      <c r="C732" s="15" t="str">
        <f>VLOOKUP(訂單銷售明細!$D732,廠商資料!$A$2:$E$12,5,FALSE)</f>
        <v>賴惠雯</v>
      </c>
      <c r="D732" s="13" t="s">
        <v>41</v>
      </c>
      <c r="E732" s="13" t="str">
        <f>VLOOKUP(D732,廠商資料!$A$2:$E$12,2,FALSE)</f>
        <v>欣榮貿易</v>
      </c>
      <c r="F732" s="13" t="s">
        <v>1615</v>
      </c>
      <c r="G732" s="16" t="str">
        <f>VLOOKUP($F732,產品資料!$A$2:$G$51,5,FALSE)</f>
        <v>迷你淨顏潔膚儀-送刷頭</v>
      </c>
      <c r="H732" s="13" t="str">
        <f>VLOOKUP(訂單銷售明細!$F732,產品資料!$A$1:$G$51,2,FALSE)</f>
        <v>美容家電</v>
      </c>
      <c r="I732" s="13">
        <v>65</v>
      </c>
      <c r="J732" s="13">
        <f>VLOOKUP($F732,產品資料!$A$2:$G$51,6,FALSE)</f>
        <v>2600</v>
      </c>
      <c r="K732" s="17">
        <f t="shared" si="11"/>
        <v>169000</v>
      </c>
    </row>
    <row r="733" spans="1:11" x14ac:dyDescent="0.35">
      <c r="A733" s="8" t="s">
        <v>749</v>
      </c>
      <c r="B733" s="9">
        <v>43554</v>
      </c>
      <c r="C733" s="10" t="str">
        <f>VLOOKUP(訂單銷售明細!$D733,廠商資料!$A$2:$E$12,5,FALSE)</f>
        <v>蔡俊宏</v>
      </c>
      <c r="D733" s="8" t="s">
        <v>47</v>
      </c>
      <c r="E733" s="8" t="str">
        <f>VLOOKUP(D733,廠商資料!$A$2:$E$12,2,FALSE)</f>
        <v>信通事業</v>
      </c>
      <c r="F733" s="8" t="s">
        <v>1615</v>
      </c>
      <c r="G733" s="11" t="str">
        <f>VLOOKUP($F733,產品資料!$A$2:$G$51,5,FALSE)</f>
        <v>迷你淨顏潔膚儀-送刷頭</v>
      </c>
      <c r="H733" s="8" t="str">
        <f>VLOOKUP(訂單銷售明細!$F733,產品資料!$A$1:$G$51,2,FALSE)</f>
        <v>美容家電</v>
      </c>
      <c r="I733" s="8">
        <v>65</v>
      </c>
      <c r="J733" s="8">
        <f>VLOOKUP($F733,產品資料!$A$2:$G$51,6,FALSE)</f>
        <v>2600</v>
      </c>
      <c r="K733" s="12">
        <f t="shared" si="11"/>
        <v>169000</v>
      </c>
    </row>
    <row r="734" spans="1:11" x14ac:dyDescent="0.35">
      <c r="A734" s="13" t="s">
        <v>750</v>
      </c>
      <c r="B734" s="14">
        <v>43554</v>
      </c>
      <c r="C734" s="15" t="str">
        <f>VLOOKUP(訂單銷售明細!$D734,廠商資料!$A$2:$E$12,5,FALSE)</f>
        <v>賴惠雯</v>
      </c>
      <c r="D734" s="13" t="s">
        <v>49</v>
      </c>
      <c r="E734" s="13" t="str">
        <f>VLOOKUP(D734,廠商資料!$A$2:$E$12,2,FALSE)</f>
        <v>大亨事業</v>
      </c>
      <c r="F734" s="13" t="s">
        <v>1615</v>
      </c>
      <c r="G734" s="16" t="str">
        <f>VLOOKUP($F734,產品資料!$A$2:$G$51,5,FALSE)</f>
        <v>迷你淨顏潔膚儀-送刷頭</v>
      </c>
      <c r="H734" s="13" t="str">
        <f>VLOOKUP(訂單銷售明細!$F734,產品資料!$A$1:$G$51,2,FALSE)</f>
        <v>美容家電</v>
      </c>
      <c r="I734" s="13">
        <v>65</v>
      </c>
      <c r="J734" s="13">
        <f>VLOOKUP($F734,產品資料!$A$2:$G$51,6,FALSE)</f>
        <v>2600</v>
      </c>
      <c r="K734" s="17">
        <f t="shared" si="11"/>
        <v>169000</v>
      </c>
    </row>
    <row r="735" spans="1:11" x14ac:dyDescent="0.35">
      <c r="A735" s="8" t="s">
        <v>751</v>
      </c>
      <c r="B735" s="9">
        <v>43554</v>
      </c>
      <c r="C735" s="10" t="str">
        <f>VLOOKUP(訂單銷售明細!$D735,廠商資料!$A$2:$E$12,5,FALSE)</f>
        <v>涂佩芳</v>
      </c>
      <c r="D735" s="8" t="s">
        <v>10</v>
      </c>
      <c r="E735" s="8" t="str">
        <f>VLOOKUP(D735,廠商資料!$A$2:$E$12,2,FALSE)</f>
        <v>永進事業</v>
      </c>
      <c r="F735" s="8" t="s">
        <v>1615</v>
      </c>
      <c r="G735" s="11" t="str">
        <f>VLOOKUP($F735,產品資料!$A$2:$G$51,5,FALSE)</f>
        <v>迷你淨顏潔膚儀-送刷頭</v>
      </c>
      <c r="H735" s="8" t="str">
        <f>VLOOKUP(訂單銷售明細!$F735,產品資料!$A$1:$G$51,2,FALSE)</f>
        <v>美容家電</v>
      </c>
      <c r="I735" s="8">
        <v>65</v>
      </c>
      <c r="J735" s="8">
        <f>VLOOKUP($F735,產品資料!$A$2:$G$51,6,FALSE)</f>
        <v>2600</v>
      </c>
      <c r="K735" s="12">
        <f t="shared" si="11"/>
        <v>169000</v>
      </c>
    </row>
    <row r="736" spans="1:11" x14ac:dyDescent="0.35">
      <c r="A736" s="13" t="s">
        <v>752</v>
      </c>
      <c r="B736" s="14">
        <v>43554</v>
      </c>
      <c r="C736" s="15" t="str">
        <f>VLOOKUP(訂單銷售明細!$D736,廠商資料!$A$2:$E$12,5,FALSE)</f>
        <v>涂佩芳</v>
      </c>
      <c r="D736" s="13" t="s">
        <v>12</v>
      </c>
      <c r="E736" s="13" t="str">
        <f>VLOOKUP(D736,廠商資料!$A$2:$E$12,2,FALSE)</f>
        <v>洪盛貿易</v>
      </c>
      <c r="F736" s="13" t="s">
        <v>1604</v>
      </c>
      <c r="G736" s="16" t="str">
        <f>VLOOKUP($F736,產品資料!$A$2:$G$51,5,FALSE)</f>
        <v>渦輪氣旋健康氣炸鍋</v>
      </c>
      <c r="H736" s="13" t="str">
        <f>VLOOKUP(訂單銷售明細!$F736,產品資料!$A$1:$G$51,2,FALSE)</f>
        <v>廚房家電</v>
      </c>
      <c r="I736" s="13">
        <v>25</v>
      </c>
      <c r="J736" s="13">
        <f>VLOOKUP($F736,產品資料!$A$2:$G$51,6,FALSE)</f>
        <v>8990</v>
      </c>
      <c r="K736" s="17">
        <f t="shared" si="11"/>
        <v>224750</v>
      </c>
    </row>
    <row r="737" spans="1:11" x14ac:dyDescent="0.35">
      <c r="A737" s="8" t="s">
        <v>753</v>
      </c>
      <c r="B737" s="9">
        <v>43554</v>
      </c>
      <c r="C737" s="10" t="str">
        <f>VLOOKUP(訂單銷售明細!$D737,廠商資料!$A$2:$E$12,5,FALSE)</f>
        <v>陳欣怡</v>
      </c>
      <c r="D737" s="8" t="s">
        <v>8</v>
      </c>
      <c r="E737" s="8" t="str">
        <f>VLOOKUP(D737,廠商資料!$A$2:$E$12,2,FALSE)</f>
        <v>高宏事業</v>
      </c>
      <c r="F737" s="8" t="s">
        <v>1604</v>
      </c>
      <c r="G737" s="11" t="str">
        <f>VLOOKUP($F737,產品資料!$A$2:$G$51,5,FALSE)</f>
        <v>渦輪氣旋健康氣炸鍋</v>
      </c>
      <c r="H737" s="8" t="str">
        <f>VLOOKUP(訂單銷售明細!$F737,產品資料!$A$1:$G$51,2,FALSE)</f>
        <v>廚房家電</v>
      </c>
      <c r="I737" s="8">
        <v>25</v>
      </c>
      <c r="J737" s="8">
        <f>VLOOKUP($F737,產品資料!$A$2:$G$51,6,FALSE)</f>
        <v>8990</v>
      </c>
      <c r="K737" s="12">
        <f t="shared" si="11"/>
        <v>224750</v>
      </c>
    </row>
    <row r="738" spans="1:11" x14ac:dyDescent="0.35">
      <c r="A738" s="13" t="s">
        <v>754</v>
      </c>
      <c r="B738" s="14">
        <v>43554</v>
      </c>
      <c r="C738" s="15" t="str">
        <f>VLOOKUP(訂單銷售明細!$D738,廠商資料!$A$2:$E$12,5,FALSE)</f>
        <v>陳欣怡</v>
      </c>
      <c r="D738" s="13" t="s">
        <v>14</v>
      </c>
      <c r="E738" s="13" t="str">
        <f>VLOOKUP(D738,廠商資料!$A$2:$E$12,2,FALSE)</f>
        <v>捷福事業</v>
      </c>
      <c r="F738" s="13" t="s">
        <v>1604</v>
      </c>
      <c r="G738" s="16" t="str">
        <f>VLOOKUP($F738,產品資料!$A$2:$G$51,5,FALSE)</f>
        <v>渦輪氣旋健康氣炸鍋</v>
      </c>
      <c r="H738" s="13" t="str">
        <f>VLOOKUP(訂單銷售明細!$F738,產品資料!$A$1:$G$51,2,FALSE)</f>
        <v>廚房家電</v>
      </c>
      <c r="I738" s="13">
        <v>25</v>
      </c>
      <c r="J738" s="13">
        <f>VLOOKUP($F738,產品資料!$A$2:$G$51,6,FALSE)</f>
        <v>8990</v>
      </c>
      <c r="K738" s="17">
        <f t="shared" si="11"/>
        <v>224750</v>
      </c>
    </row>
    <row r="739" spans="1:11" x14ac:dyDescent="0.35">
      <c r="A739" s="8" t="s">
        <v>755</v>
      </c>
      <c r="B739" s="9">
        <v>43554</v>
      </c>
      <c r="C739" s="10" t="str">
        <f>VLOOKUP(訂單銷售明細!$D739,廠商資料!$A$2:$E$12,5,FALSE)</f>
        <v>陳欣怡</v>
      </c>
      <c r="D739" s="8" t="s">
        <v>18</v>
      </c>
      <c r="E739" s="8" t="str">
        <f>VLOOKUP(D739,廠商資料!$A$2:$E$12,2,FALSE)</f>
        <v>興泰貿易</v>
      </c>
      <c r="F739" s="8" t="s">
        <v>1604</v>
      </c>
      <c r="G739" s="11" t="str">
        <f>VLOOKUP($F739,產品資料!$A$2:$G$51,5,FALSE)</f>
        <v>渦輪氣旋健康氣炸鍋</v>
      </c>
      <c r="H739" s="8" t="str">
        <f>VLOOKUP(訂單銷售明細!$F739,產品資料!$A$1:$G$51,2,FALSE)</f>
        <v>廚房家電</v>
      </c>
      <c r="I739" s="8">
        <v>25</v>
      </c>
      <c r="J739" s="8">
        <f>VLOOKUP($F739,產品資料!$A$2:$G$51,6,FALSE)</f>
        <v>8990</v>
      </c>
      <c r="K739" s="12">
        <f t="shared" si="11"/>
        <v>224750</v>
      </c>
    </row>
    <row r="740" spans="1:11" x14ac:dyDescent="0.35">
      <c r="A740" s="13" t="s">
        <v>756</v>
      </c>
      <c r="B740" s="14">
        <v>43554</v>
      </c>
      <c r="C740" s="15" t="str">
        <f>VLOOKUP(訂單銷售明細!$D740,廠商資料!$A$2:$E$12,5,FALSE)</f>
        <v>王家銘</v>
      </c>
      <c r="D740" s="13" t="s">
        <v>21</v>
      </c>
      <c r="E740" s="13" t="str">
        <f>VLOOKUP(D740,廠商資料!$A$2:$E$12,2,FALSE)</f>
        <v>裕發事業</v>
      </c>
      <c r="F740" s="13" t="s">
        <v>1610</v>
      </c>
      <c r="G740" s="16" t="str">
        <f>VLOOKUP($F740,產品資料!$A$2:$G$51,5,FALSE)</f>
        <v>10人份微電腦電子鍋</v>
      </c>
      <c r="H740" s="13" t="str">
        <f>VLOOKUP(訂單銷售明細!$F740,產品資料!$A$1:$G$51,2,FALSE)</f>
        <v>廚房家電</v>
      </c>
      <c r="I740" s="13">
        <v>25</v>
      </c>
      <c r="J740" s="13">
        <f>VLOOKUP($F740,產品資料!$A$2:$G$51,6,FALSE)</f>
        <v>3790</v>
      </c>
      <c r="K740" s="17">
        <f t="shared" si="11"/>
        <v>94750</v>
      </c>
    </row>
    <row r="741" spans="1:11" x14ac:dyDescent="0.35">
      <c r="A741" s="8" t="s">
        <v>757</v>
      </c>
      <c r="B741" s="9">
        <v>43554</v>
      </c>
      <c r="C741" s="10" t="str">
        <f>VLOOKUP(訂單銷售明細!$D741,廠商資料!$A$2:$E$12,5,FALSE)</f>
        <v>王家銘</v>
      </c>
      <c r="D741" s="8" t="s">
        <v>24</v>
      </c>
      <c r="E741" s="8" t="str">
        <f>VLOOKUP(D741,廠商資料!$A$2:$E$12,2,FALSE)</f>
        <v>萬成事業</v>
      </c>
      <c r="F741" s="8" t="s">
        <v>1610</v>
      </c>
      <c r="G741" s="11" t="str">
        <f>VLOOKUP($F741,產品資料!$A$2:$G$51,5,FALSE)</f>
        <v>10人份微電腦電子鍋</v>
      </c>
      <c r="H741" s="8" t="str">
        <f>VLOOKUP(訂單銷售明細!$F741,產品資料!$A$1:$G$51,2,FALSE)</f>
        <v>廚房家電</v>
      </c>
      <c r="I741" s="8">
        <v>25</v>
      </c>
      <c r="J741" s="8">
        <f>VLOOKUP($F741,產品資料!$A$2:$G$51,6,FALSE)</f>
        <v>3790</v>
      </c>
      <c r="K741" s="12">
        <f t="shared" si="11"/>
        <v>94750</v>
      </c>
    </row>
    <row r="742" spans="1:11" x14ac:dyDescent="0.35">
      <c r="A742" s="13" t="s">
        <v>758</v>
      </c>
      <c r="B742" s="14">
        <v>43554</v>
      </c>
      <c r="C742" s="15" t="str">
        <f>VLOOKUP(訂單銷售明細!$D742,廠商資料!$A$2:$E$12,5,FALSE)</f>
        <v>郭立新</v>
      </c>
      <c r="D742" s="13" t="s">
        <v>26</v>
      </c>
      <c r="E742" s="13" t="str">
        <f>VLOOKUP(D742,廠商資料!$A$2:$E$12,2,FALSE)</f>
        <v>華佳貿易</v>
      </c>
      <c r="F742" s="13" t="s">
        <v>1610</v>
      </c>
      <c r="G742" s="16" t="str">
        <f>VLOOKUP($F742,產品資料!$A$2:$G$51,5,FALSE)</f>
        <v>10人份微電腦電子鍋</v>
      </c>
      <c r="H742" s="13" t="str">
        <f>VLOOKUP(訂單銷售明細!$F742,產品資料!$A$1:$G$51,2,FALSE)</f>
        <v>廚房家電</v>
      </c>
      <c r="I742" s="13">
        <v>25</v>
      </c>
      <c r="J742" s="13">
        <f>VLOOKUP($F742,產品資料!$A$2:$G$51,6,FALSE)</f>
        <v>3790</v>
      </c>
      <c r="K742" s="17">
        <f t="shared" si="11"/>
        <v>94750</v>
      </c>
    </row>
    <row r="743" spans="1:11" x14ac:dyDescent="0.35">
      <c r="A743" s="8" t="s">
        <v>759</v>
      </c>
      <c r="B743" s="9">
        <v>43554</v>
      </c>
      <c r="C743" s="10" t="str">
        <f>VLOOKUP(訂單銷售明細!$D743,廠商資料!$A$2:$E$12,5,FALSE)</f>
        <v>賴惠雯</v>
      </c>
      <c r="D743" s="8" t="s">
        <v>41</v>
      </c>
      <c r="E743" s="8" t="str">
        <f>VLOOKUP(D743,廠商資料!$A$2:$E$12,2,FALSE)</f>
        <v>欣榮貿易</v>
      </c>
      <c r="F743" s="8" t="s">
        <v>1610</v>
      </c>
      <c r="G743" s="11" t="str">
        <f>VLOOKUP($F743,產品資料!$A$2:$G$51,5,FALSE)</f>
        <v>10人份微電腦電子鍋</v>
      </c>
      <c r="H743" s="8" t="str">
        <f>VLOOKUP(訂單銷售明細!$F743,產品資料!$A$1:$G$51,2,FALSE)</f>
        <v>廚房家電</v>
      </c>
      <c r="I743" s="8">
        <v>25</v>
      </c>
      <c r="J743" s="8">
        <f>VLOOKUP($F743,產品資料!$A$2:$G$51,6,FALSE)</f>
        <v>3790</v>
      </c>
      <c r="K743" s="12">
        <f t="shared" si="11"/>
        <v>94750</v>
      </c>
    </row>
    <row r="744" spans="1:11" x14ac:dyDescent="0.35">
      <c r="A744" s="13" t="s">
        <v>760</v>
      </c>
      <c r="B744" s="14">
        <v>43554</v>
      </c>
      <c r="C744" s="15" t="str">
        <f>VLOOKUP(訂單銷售明細!$D744,廠商資料!$A$2:$E$12,5,FALSE)</f>
        <v>蔡俊宏</v>
      </c>
      <c r="D744" s="13" t="s">
        <v>47</v>
      </c>
      <c r="E744" s="13" t="str">
        <f>VLOOKUP(D744,廠商資料!$A$2:$E$12,2,FALSE)</f>
        <v>信通事業</v>
      </c>
      <c r="F744" s="13" t="s">
        <v>1624</v>
      </c>
      <c r="G744" s="16" t="str">
        <f>VLOOKUP($F744,產品資料!$A$2:$G$51,5,FALSE)</f>
        <v>11L 1級ECONAVI清淨除濕機</v>
      </c>
      <c r="H744" s="13" t="str">
        <f>VLOOKUP(訂單銷售明細!$F744,產品資料!$A$1:$G$51,2,FALSE)</f>
        <v>清靜除溼</v>
      </c>
      <c r="I744" s="13">
        <v>25</v>
      </c>
      <c r="J744" s="13">
        <f>VLOOKUP($F744,產品資料!$A$2:$G$51,6,FALSE)</f>
        <v>8990</v>
      </c>
      <c r="K744" s="17">
        <f t="shared" si="11"/>
        <v>224750</v>
      </c>
    </row>
    <row r="745" spans="1:11" x14ac:dyDescent="0.35">
      <c r="A745" s="8" t="s">
        <v>761</v>
      </c>
      <c r="B745" s="9">
        <v>43554</v>
      </c>
      <c r="C745" s="10" t="str">
        <f>VLOOKUP(訂單銷售明細!$D745,廠商資料!$A$2:$E$12,5,FALSE)</f>
        <v>賴惠雯</v>
      </c>
      <c r="D745" s="8" t="s">
        <v>49</v>
      </c>
      <c r="E745" s="8" t="str">
        <f>VLOOKUP(D745,廠商資料!$A$2:$E$12,2,FALSE)</f>
        <v>大亨事業</v>
      </c>
      <c r="F745" s="8" t="s">
        <v>1615</v>
      </c>
      <c r="G745" s="11" t="str">
        <f>VLOOKUP($F745,產品資料!$A$2:$G$51,5,FALSE)</f>
        <v>迷你淨顏潔膚儀-送刷頭</v>
      </c>
      <c r="H745" s="8" t="str">
        <f>VLOOKUP(訂單銷售明細!$F745,產品資料!$A$1:$G$51,2,FALSE)</f>
        <v>美容家電</v>
      </c>
      <c r="I745" s="8">
        <v>25</v>
      </c>
      <c r="J745" s="8">
        <f>VLOOKUP($F745,產品資料!$A$2:$G$51,6,FALSE)</f>
        <v>2600</v>
      </c>
      <c r="K745" s="12">
        <f t="shared" si="11"/>
        <v>65000</v>
      </c>
    </row>
    <row r="746" spans="1:11" x14ac:dyDescent="0.35">
      <c r="A746" s="13" t="s">
        <v>762</v>
      </c>
      <c r="B746" s="14">
        <v>43554</v>
      </c>
      <c r="C746" s="15" t="str">
        <f>VLOOKUP(訂單銷售明細!$D746,廠商資料!$A$2:$E$12,5,FALSE)</f>
        <v>涂佩芳</v>
      </c>
      <c r="D746" s="13" t="s">
        <v>10</v>
      </c>
      <c r="E746" s="13" t="str">
        <f>VLOOKUP(D746,廠商資料!$A$2:$E$12,2,FALSE)</f>
        <v>永進事業</v>
      </c>
      <c r="F746" s="13" t="s">
        <v>1624</v>
      </c>
      <c r="G746" s="16" t="str">
        <f>VLOOKUP($F746,產品資料!$A$2:$G$51,5,FALSE)</f>
        <v>11L 1級ECONAVI清淨除濕機</v>
      </c>
      <c r="H746" s="13" t="str">
        <f>VLOOKUP(訂單銷售明細!$F746,產品資料!$A$1:$G$51,2,FALSE)</f>
        <v>清靜除溼</v>
      </c>
      <c r="I746" s="13">
        <v>25</v>
      </c>
      <c r="J746" s="13">
        <f>VLOOKUP($F746,產品資料!$A$2:$G$51,6,FALSE)</f>
        <v>8990</v>
      </c>
      <c r="K746" s="17">
        <f t="shared" si="11"/>
        <v>224750</v>
      </c>
    </row>
    <row r="747" spans="1:11" x14ac:dyDescent="0.35">
      <c r="A747" s="8" t="s">
        <v>763</v>
      </c>
      <c r="B747" s="9">
        <v>43554</v>
      </c>
      <c r="C747" s="10" t="str">
        <f>VLOOKUP(訂單銷售明細!$D747,廠商資料!$A$2:$E$12,5,FALSE)</f>
        <v>涂佩芳</v>
      </c>
      <c r="D747" s="8" t="s">
        <v>12</v>
      </c>
      <c r="E747" s="8" t="str">
        <f>VLOOKUP(D747,廠商資料!$A$2:$E$12,2,FALSE)</f>
        <v>洪盛貿易</v>
      </c>
      <c r="F747" s="8" t="s">
        <v>1615</v>
      </c>
      <c r="G747" s="11" t="str">
        <f>VLOOKUP($F747,產品資料!$A$2:$G$51,5,FALSE)</f>
        <v>迷你淨顏潔膚儀-送刷頭</v>
      </c>
      <c r="H747" s="8" t="str">
        <f>VLOOKUP(訂單銷售明細!$F747,產品資料!$A$1:$G$51,2,FALSE)</f>
        <v>美容家電</v>
      </c>
      <c r="I747" s="8">
        <v>25</v>
      </c>
      <c r="J747" s="8">
        <f>VLOOKUP($F747,產品資料!$A$2:$G$51,6,FALSE)</f>
        <v>2600</v>
      </c>
      <c r="K747" s="12">
        <f t="shared" si="11"/>
        <v>65000</v>
      </c>
    </row>
    <row r="748" spans="1:11" x14ac:dyDescent="0.35">
      <c r="A748" s="13" t="s">
        <v>764</v>
      </c>
      <c r="B748" s="14">
        <v>43554</v>
      </c>
      <c r="C748" s="15" t="str">
        <f>VLOOKUP(訂單銷售明細!$D748,廠商資料!$A$2:$E$12,5,FALSE)</f>
        <v>涂佩芳</v>
      </c>
      <c r="D748" s="13" t="s">
        <v>12</v>
      </c>
      <c r="E748" s="13" t="str">
        <f>VLOOKUP(D748,廠商資料!$A$2:$E$12,2,FALSE)</f>
        <v>洪盛貿易</v>
      </c>
      <c r="F748" s="13" t="s">
        <v>1615</v>
      </c>
      <c r="G748" s="16" t="str">
        <f>VLOOKUP($F748,產品資料!$A$2:$G$51,5,FALSE)</f>
        <v>迷你淨顏潔膚儀-送刷頭</v>
      </c>
      <c r="H748" s="13" t="str">
        <f>VLOOKUP(訂單銷售明細!$F748,產品資料!$A$1:$G$51,2,FALSE)</f>
        <v>美容家電</v>
      </c>
      <c r="I748" s="13">
        <v>65</v>
      </c>
      <c r="J748" s="13">
        <f>VLOOKUP($F748,產品資料!$A$2:$G$51,6,FALSE)</f>
        <v>2600</v>
      </c>
      <c r="K748" s="17">
        <f t="shared" si="11"/>
        <v>169000</v>
      </c>
    </row>
    <row r="749" spans="1:11" x14ac:dyDescent="0.35">
      <c r="A749" s="8" t="s">
        <v>765</v>
      </c>
      <c r="B749" s="9">
        <v>43554</v>
      </c>
      <c r="C749" s="10" t="str">
        <f>VLOOKUP(訂單銷售明細!$D749,廠商資料!$A$2:$E$12,5,FALSE)</f>
        <v>陳欣怡</v>
      </c>
      <c r="D749" s="8" t="s">
        <v>8</v>
      </c>
      <c r="E749" s="8" t="str">
        <f>VLOOKUP(D749,廠商資料!$A$2:$E$12,2,FALSE)</f>
        <v>高宏事業</v>
      </c>
      <c r="F749" s="8" t="s">
        <v>1615</v>
      </c>
      <c r="G749" s="11" t="str">
        <f>VLOOKUP($F749,產品資料!$A$2:$G$51,5,FALSE)</f>
        <v>迷你淨顏潔膚儀-送刷頭</v>
      </c>
      <c r="H749" s="8" t="str">
        <f>VLOOKUP(訂單銷售明細!$F749,產品資料!$A$1:$G$51,2,FALSE)</f>
        <v>美容家電</v>
      </c>
      <c r="I749" s="8">
        <v>65</v>
      </c>
      <c r="J749" s="8">
        <f>VLOOKUP($F749,產品資料!$A$2:$G$51,6,FALSE)</f>
        <v>2600</v>
      </c>
      <c r="K749" s="12">
        <f t="shared" si="11"/>
        <v>169000</v>
      </c>
    </row>
    <row r="750" spans="1:11" x14ac:dyDescent="0.35">
      <c r="A750" s="13" t="s">
        <v>766</v>
      </c>
      <c r="B750" s="14">
        <v>43554</v>
      </c>
      <c r="C750" s="15" t="str">
        <f>VLOOKUP(訂單銷售明細!$D750,廠商資料!$A$2:$E$12,5,FALSE)</f>
        <v>陳欣怡</v>
      </c>
      <c r="D750" s="13" t="s">
        <v>14</v>
      </c>
      <c r="E750" s="13" t="str">
        <f>VLOOKUP(D750,廠商資料!$A$2:$E$12,2,FALSE)</f>
        <v>捷福事業</v>
      </c>
      <c r="F750" s="13" t="s">
        <v>1615</v>
      </c>
      <c r="G750" s="16" t="str">
        <f>VLOOKUP($F750,產品資料!$A$2:$G$51,5,FALSE)</f>
        <v>迷你淨顏潔膚儀-送刷頭</v>
      </c>
      <c r="H750" s="13" t="str">
        <f>VLOOKUP(訂單銷售明細!$F750,產品資料!$A$1:$G$51,2,FALSE)</f>
        <v>美容家電</v>
      </c>
      <c r="I750" s="13">
        <v>65</v>
      </c>
      <c r="J750" s="13">
        <f>VLOOKUP($F750,產品資料!$A$2:$G$51,6,FALSE)</f>
        <v>2600</v>
      </c>
      <c r="K750" s="17">
        <f t="shared" si="11"/>
        <v>169000</v>
      </c>
    </row>
    <row r="751" spans="1:11" x14ac:dyDescent="0.35">
      <c r="A751" s="8" t="s">
        <v>767</v>
      </c>
      <c r="B751" s="9">
        <v>43554</v>
      </c>
      <c r="C751" s="10" t="str">
        <f>VLOOKUP(訂單銷售明細!$D751,廠商資料!$A$2:$E$12,5,FALSE)</f>
        <v>陳欣怡</v>
      </c>
      <c r="D751" s="8" t="s">
        <v>18</v>
      </c>
      <c r="E751" s="8" t="str">
        <f>VLOOKUP(D751,廠商資料!$A$2:$E$12,2,FALSE)</f>
        <v>興泰貿易</v>
      </c>
      <c r="F751" s="8" t="s">
        <v>1615</v>
      </c>
      <c r="G751" s="11" t="str">
        <f>VLOOKUP($F751,產品資料!$A$2:$G$51,5,FALSE)</f>
        <v>迷你淨顏潔膚儀-送刷頭</v>
      </c>
      <c r="H751" s="8" t="str">
        <f>VLOOKUP(訂單銷售明細!$F751,產品資料!$A$1:$G$51,2,FALSE)</f>
        <v>美容家電</v>
      </c>
      <c r="I751" s="8">
        <v>65</v>
      </c>
      <c r="J751" s="8">
        <f>VLOOKUP($F751,產品資料!$A$2:$G$51,6,FALSE)</f>
        <v>2600</v>
      </c>
      <c r="K751" s="12">
        <f t="shared" si="11"/>
        <v>169000</v>
      </c>
    </row>
    <row r="752" spans="1:11" x14ac:dyDescent="0.35">
      <c r="A752" s="13" t="s">
        <v>768</v>
      </c>
      <c r="B752" s="14">
        <v>43554</v>
      </c>
      <c r="C752" s="15" t="str">
        <f>VLOOKUP(訂單銷售明細!$D752,廠商資料!$A$2:$E$12,5,FALSE)</f>
        <v>陳欣怡</v>
      </c>
      <c r="D752" s="13" t="s">
        <v>8</v>
      </c>
      <c r="E752" s="13" t="str">
        <f>VLOOKUP(D752,廠商資料!$A$2:$E$12,2,FALSE)</f>
        <v>高宏事業</v>
      </c>
      <c r="F752" s="13" t="s">
        <v>1604</v>
      </c>
      <c r="G752" s="16" t="str">
        <f>VLOOKUP($F752,產品資料!$A$2:$G$51,5,FALSE)</f>
        <v>渦輪氣旋健康氣炸鍋</v>
      </c>
      <c r="H752" s="13" t="str">
        <f>VLOOKUP(訂單銷售明細!$F752,產品資料!$A$1:$G$51,2,FALSE)</f>
        <v>廚房家電</v>
      </c>
      <c r="I752" s="13">
        <v>25</v>
      </c>
      <c r="J752" s="13">
        <f>VLOOKUP($F752,產品資料!$A$2:$G$51,6,FALSE)</f>
        <v>8990</v>
      </c>
      <c r="K752" s="17">
        <f t="shared" si="11"/>
        <v>224750</v>
      </c>
    </row>
    <row r="753" spans="1:11" x14ac:dyDescent="0.35">
      <c r="A753" s="8" t="s">
        <v>769</v>
      </c>
      <c r="B753" s="9">
        <v>43554</v>
      </c>
      <c r="C753" s="10" t="str">
        <f>VLOOKUP(訂單銷售明細!$D753,廠商資料!$A$2:$E$12,5,FALSE)</f>
        <v>陳欣怡</v>
      </c>
      <c r="D753" s="8" t="s">
        <v>14</v>
      </c>
      <c r="E753" s="8" t="str">
        <f>VLOOKUP(D753,廠商資料!$A$2:$E$12,2,FALSE)</f>
        <v>捷福事業</v>
      </c>
      <c r="F753" s="8" t="s">
        <v>1604</v>
      </c>
      <c r="G753" s="11" t="str">
        <f>VLOOKUP($F753,產品資料!$A$2:$G$51,5,FALSE)</f>
        <v>渦輪氣旋健康氣炸鍋</v>
      </c>
      <c r="H753" s="8" t="str">
        <f>VLOOKUP(訂單銷售明細!$F753,產品資料!$A$1:$G$51,2,FALSE)</f>
        <v>廚房家電</v>
      </c>
      <c r="I753" s="8">
        <v>25</v>
      </c>
      <c r="J753" s="8">
        <f>VLOOKUP($F753,產品資料!$A$2:$G$51,6,FALSE)</f>
        <v>8990</v>
      </c>
      <c r="K753" s="12">
        <f t="shared" si="11"/>
        <v>224750</v>
      </c>
    </row>
    <row r="754" spans="1:11" x14ac:dyDescent="0.35">
      <c r="A754" s="13" t="s">
        <v>770</v>
      </c>
      <c r="B754" s="14">
        <v>43554</v>
      </c>
      <c r="C754" s="15" t="str">
        <f>VLOOKUP(訂單銷售明細!$D754,廠商資料!$A$2:$E$12,5,FALSE)</f>
        <v>陳欣怡</v>
      </c>
      <c r="D754" s="13" t="s">
        <v>18</v>
      </c>
      <c r="E754" s="13" t="str">
        <f>VLOOKUP(D754,廠商資料!$A$2:$E$12,2,FALSE)</f>
        <v>興泰貿易</v>
      </c>
      <c r="F754" s="13" t="s">
        <v>1604</v>
      </c>
      <c r="G754" s="16" t="str">
        <f>VLOOKUP($F754,產品資料!$A$2:$G$51,5,FALSE)</f>
        <v>渦輪氣旋健康氣炸鍋</v>
      </c>
      <c r="H754" s="13" t="str">
        <f>VLOOKUP(訂單銷售明細!$F754,產品資料!$A$1:$G$51,2,FALSE)</f>
        <v>廚房家電</v>
      </c>
      <c r="I754" s="13">
        <v>25</v>
      </c>
      <c r="J754" s="13">
        <f>VLOOKUP($F754,產品資料!$A$2:$G$51,6,FALSE)</f>
        <v>8990</v>
      </c>
      <c r="K754" s="17">
        <f t="shared" si="11"/>
        <v>224750</v>
      </c>
    </row>
    <row r="755" spans="1:11" x14ac:dyDescent="0.35">
      <c r="A755" s="8" t="s">
        <v>771</v>
      </c>
      <c r="B755" s="9">
        <v>43554</v>
      </c>
      <c r="C755" s="10" t="str">
        <f>VLOOKUP(訂單銷售明細!$D755,廠商資料!$A$2:$E$12,5,FALSE)</f>
        <v>王家銘</v>
      </c>
      <c r="D755" s="8" t="s">
        <v>21</v>
      </c>
      <c r="E755" s="8" t="str">
        <f>VLOOKUP(D755,廠商資料!$A$2:$E$12,2,FALSE)</f>
        <v>裕發事業</v>
      </c>
      <c r="F755" s="8" t="s">
        <v>1604</v>
      </c>
      <c r="G755" s="11" t="str">
        <f>VLOOKUP($F755,產品資料!$A$2:$G$51,5,FALSE)</f>
        <v>渦輪氣旋健康氣炸鍋</v>
      </c>
      <c r="H755" s="8" t="str">
        <f>VLOOKUP(訂單銷售明細!$F755,產品資料!$A$1:$G$51,2,FALSE)</f>
        <v>廚房家電</v>
      </c>
      <c r="I755" s="8">
        <v>25</v>
      </c>
      <c r="J755" s="8">
        <f>VLOOKUP($F755,產品資料!$A$2:$G$51,6,FALSE)</f>
        <v>8990</v>
      </c>
      <c r="K755" s="12">
        <f t="shared" si="11"/>
        <v>224750</v>
      </c>
    </row>
    <row r="756" spans="1:11" x14ac:dyDescent="0.35">
      <c r="A756" s="13" t="s">
        <v>772</v>
      </c>
      <c r="B756" s="14">
        <v>43554</v>
      </c>
      <c r="C756" s="15" t="str">
        <f>VLOOKUP(訂單銷售明細!$D756,廠商資料!$A$2:$E$12,5,FALSE)</f>
        <v>王家銘</v>
      </c>
      <c r="D756" s="13" t="s">
        <v>24</v>
      </c>
      <c r="E756" s="13" t="str">
        <f>VLOOKUP(D756,廠商資料!$A$2:$E$12,2,FALSE)</f>
        <v>萬成事業</v>
      </c>
      <c r="F756" s="13" t="s">
        <v>1610</v>
      </c>
      <c r="G756" s="16" t="str">
        <f>VLOOKUP($F756,產品資料!$A$2:$G$51,5,FALSE)</f>
        <v>10人份微電腦電子鍋</v>
      </c>
      <c r="H756" s="13" t="str">
        <f>VLOOKUP(訂單銷售明細!$F756,產品資料!$A$1:$G$51,2,FALSE)</f>
        <v>廚房家電</v>
      </c>
      <c r="I756" s="13">
        <v>25</v>
      </c>
      <c r="J756" s="13">
        <f>VLOOKUP($F756,產品資料!$A$2:$G$51,6,FALSE)</f>
        <v>3790</v>
      </c>
      <c r="K756" s="17">
        <f t="shared" si="11"/>
        <v>94750</v>
      </c>
    </row>
    <row r="757" spans="1:11" x14ac:dyDescent="0.35">
      <c r="A757" s="8" t="s">
        <v>773</v>
      </c>
      <c r="B757" s="9">
        <v>43554</v>
      </c>
      <c r="C757" s="10" t="str">
        <f>VLOOKUP(訂單銷售明細!$D757,廠商資料!$A$2:$E$12,5,FALSE)</f>
        <v>郭立新</v>
      </c>
      <c r="D757" s="8" t="s">
        <v>26</v>
      </c>
      <c r="E757" s="8" t="str">
        <f>VLOOKUP(D757,廠商資料!$A$2:$E$12,2,FALSE)</f>
        <v>華佳貿易</v>
      </c>
      <c r="F757" s="8" t="s">
        <v>1610</v>
      </c>
      <c r="G757" s="11" t="str">
        <f>VLOOKUP($F757,產品資料!$A$2:$G$51,5,FALSE)</f>
        <v>10人份微電腦電子鍋</v>
      </c>
      <c r="H757" s="8" t="str">
        <f>VLOOKUP(訂單銷售明細!$F757,產品資料!$A$1:$G$51,2,FALSE)</f>
        <v>廚房家電</v>
      </c>
      <c r="I757" s="8">
        <v>25</v>
      </c>
      <c r="J757" s="8">
        <f>VLOOKUP($F757,產品資料!$A$2:$G$51,6,FALSE)</f>
        <v>3790</v>
      </c>
      <c r="K757" s="12">
        <f t="shared" si="11"/>
        <v>94750</v>
      </c>
    </row>
    <row r="758" spans="1:11" x14ac:dyDescent="0.35">
      <c r="A758" s="13" t="s">
        <v>774</v>
      </c>
      <c r="B758" s="14">
        <v>43554</v>
      </c>
      <c r="C758" s="15" t="str">
        <f>VLOOKUP(訂單銷售明細!$D758,廠商資料!$A$2:$E$12,5,FALSE)</f>
        <v>賴惠雯</v>
      </c>
      <c r="D758" s="13" t="s">
        <v>41</v>
      </c>
      <c r="E758" s="13" t="str">
        <f>VLOOKUP(D758,廠商資料!$A$2:$E$12,2,FALSE)</f>
        <v>欣榮貿易</v>
      </c>
      <c r="F758" s="13" t="s">
        <v>1610</v>
      </c>
      <c r="G758" s="16" t="str">
        <f>VLOOKUP($F758,產品資料!$A$2:$G$51,5,FALSE)</f>
        <v>10人份微電腦電子鍋</v>
      </c>
      <c r="H758" s="13" t="str">
        <f>VLOOKUP(訂單銷售明細!$F758,產品資料!$A$1:$G$51,2,FALSE)</f>
        <v>廚房家電</v>
      </c>
      <c r="I758" s="13">
        <v>25</v>
      </c>
      <c r="J758" s="13">
        <f>VLOOKUP($F758,產品資料!$A$2:$G$51,6,FALSE)</f>
        <v>3790</v>
      </c>
      <c r="K758" s="17">
        <f t="shared" si="11"/>
        <v>94750</v>
      </c>
    </row>
    <row r="759" spans="1:11" x14ac:dyDescent="0.35">
      <c r="A759" s="8" t="s">
        <v>775</v>
      </c>
      <c r="B759" s="9">
        <v>43554</v>
      </c>
      <c r="C759" s="10" t="str">
        <f>VLOOKUP(訂單銷售明細!$D759,廠商資料!$A$2:$E$12,5,FALSE)</f>
        <v>蔡俊宏</v>
      </c>
      <c r="D759" s="8" t="s">
        <v>47</v>
      </c>
      <c r="E759" s="8" t="str">
        <f>VLOOKUP(D759,廠商資料!$A$2:$E$12,2,FALSE)</f>
        <v>信通事業</v>
      </c>
      <c r="F759" s="8" t="s">
        <v>1610</v>
      </c>
      <c r="G759" s="11" t="str">
        <f>VLOOKUP($F759,產品資料!$A$2:$G$51,5,FALSE)</f>
        <v>10人份微電腦電子鍋</v>
      </c>
      <c r="H759" s="8" t="str">
        <f>VLOOKUP(訂單銷售明細!$F759,產品資料!$A$1:$G$51,2,FALSE)</f>
        <v>廚房家電</v>
      </c>
      <c r="I759" s="8">
        <v>25</v>
      </c>
      <c r="J759" s="8">
        <f>VLOOKUP($F759,產品資料!$A$2:$G$51,6,FALSE)</f>
        <v>3790</v>
      </c>
      <c r="K759" s="12">
        <f t="shared" si="11"/>
        <v>94750</v>
      </c>
    </row>
    <row r="760" spans="1:11" x14ac:dyDescent="0.35">
      <c r="A760" s="13" t="s">
        <v>776</v>
      </c>
      <c r="B760" s="14">
        <v>43554</v>
      </c>
      <c r="C760" s="15" t="str">
        <f>VLOOKUP(訂單銷售明細!$D760,廠商資料!$A$2:$E$12,5,FALSE)</f>
        <v>賴惠雯</v>
      </c>
      <c r="D760" s="13" t="s">
        <v>49</v>
      </c>
      <c r="E760" s="13" t="str">
        <f>VLOOKUP(D760,廠商資料!$A$2:$E$12,2,FALSE)</f>
        <v>大亨事業</v>
      </c>
      <c r="F760" s="13" t="s">
        <v>1615</v>
      </c>
      <c r="G760" s="16" t="str">
        <f>VLOOKUP($F760,產品資料!$A$2:$G$51,5,FALSE)</f>
        <v>迷你淨顏潔膚儀-送刷頭</v>
      </c>
      <c r="H760" s="13" t="str">
        <f>VLOOKUP(訂單銷售明細!$F760,產品資料!$A$1:$G$51,2,FALSE)</f>
        <v>美容家電</v>
      </c>
      <c r="I760" s="13">
        <v>25</v>
      </c>
      <c r="J760" s="13">
        <f>VLOOKUP($F760,產品資料!$A$2:$G$51,6,FALSE)</f>
        <v>2600</v>
      </c>
      <c r="K760" s="17">
        <f t="shared" si="11"/>
        <v>65000</v>
      </c>
    </row>
    <row r="761" spans="1:11" x14ac:dyDescent="0.35">
      <c r="A761" s="8" t="s">
        <v>777</v>
      </c>
      <c r="B761" s="9">
        <v>43554</v>
      </c>
      <c r="C761" s="10" t="str">
        <f>VLOOKUP(訂單銷售明細!$D761,廠商資料!$A$2:$E$12,5,FALSE)</f>
        <v>涂佩芳</v>
      </c>
      <c r="D761" s="8" t="s">
        <v>10</v>
      </c>
      <c r="E761" s="8" t="str">
        <f>VLOOKUP(D761,廠商資料!$A$2:$E$12,2,FALSE)</f>
        <v>永進事業</v>
      </c>
      <c r="F761" s="8" t="s">
        <v>1624</v>
      </c>
      <c r="G761" s="11" t="str">
        <f>VLOOKUP($F761,產品資料!$A$2:$G$51,5,FALSE)</f>
        <v>11L 1級ECONAVI清淨除濕機</v>
      </c>
      <c r="H761" s="8" t="str">
        <f>VLOOKUP(訂單銷售明細!$F761,產品資料!$A$1:$G$51,2,FALSE)</f>
        <v>清靜除溼</v>
      </c>
      <c r="I761" s="8">
        <v>25</v>
      </c>
      <c r="J761" s="8">
        <f>VLOOKUP($F761,產品資料!$A$2:$G$51,6,FALSE)</f>
        <v>8990</v>
      </c>
      <c r="K761" s="12">
        <f t="shared" si="11"/>
        <v>224750</v>
      </c>
    </row>
    <row r="762" spans="1:11" x14ac:dyDescent="0.35">
      <c r="A762" s="13" t="s">
        <v>778</v>
      </c>
      <c r="B762" s="14">
        <v>43554</v>
      </c>
      <c r="C762" s="15" t="str">
        <f>VLOOKUP(訂單銷售明細!$D762,廠商資料!$A$2:$E$12,5,FALSE)</f>
        <v>涂佩芳</v>
      </c>
      <c r="D762" s="13" t="s">
        <v>12</v>
      </c>
      <c r="E762" s="13" t="str">
        <f>VLOOKUP(D762,廠商資料!$A$2:$E$12,2,FALSE)</f>
        <v>洪盛貿易</v>
      </c>
      <c r="F762" s="13" t="s">
        <v>1615</v>
      </c>
      <c r="G762" s="16" t="str">
        <f>VLOOKUP($F762,產品資料!$A$2:$G$51,5,FALSE)</f>
        <v>迷你淨顏潔膚儀-送刷頭</v>
      </c>
      <c r="H762" s="13" t="str">
        <f>VLOOKUP(訂單銷售明細!$F762,產品資料!$A$1:$G$51,2,FALSE)</f>
        <v>美容家電</v>
      </c>
      <c r="I762" s="13">
        <v>25</v>
      </c>
      <c r="J762" s="13">
        <f>VLOOKUP($F762,產品資料!$A$2:$G$51,6,FALSE)</f>
        <v>2600</v>
      </c>
      <c r="K762" s="17">
        <f t="shared" si="11"/>
        <v>65000</v>
      </c>
    </row>
    <row r="763" spans="1:11" x14ac:dyDescent="0.35">
      <c r="A763" s="8" t="s">
        <v>779</v>
      </c>
      <c r="B763" s="9">
        <v>43554</v>
      </c>
      <c r="C763" s="10" t="str">
        <f>VLOOKUP(訂單銷售明細!$D763,廠商資料!$A$2:$E$12,5,FALSE)</f>
        <v>陳欣怡</v>
      </c>
      <c r="D763" s="8" t="s">
        <v>8</v>
      </c>
      <c r="E763" s="8" t="str">
        <f>VLOOKUP(D763,廠商資料!$A$2:$E$12,2,FALSE)</f>
        <v>高宏事業</v>
      </c>
      <c r="F763" s="8" t="s">
        <v>1624</v>
      </c>
      <c r="G763" s="11" t="str">
        <f>VLOOKUP($F763,產品資料!$A$2:$G$51,5,FALSE)</f>
        <v>11L 1級ECONAVI清淨除濕機</v>
      </c>
      <c r="H763" s="8" t="str">
        <f>VLOOKUP(訂單銷售明細!$F763,產品資料!$A$1:$G$51,2,FALSE)</f>
        <v>清靜除溼</v>
      </c>
      <c r="I763" s="8">
        <v>25</v>
      </c>
      <c r="J763" s="8">
        <f>VLOOKUP($F763,產品資料!$A$2:$G$51,6,FALSE)</f>
        <v>8990</v>
      </c>
      <c r="K763" s="12">
        <f t="shared" si="11"/>
        <v>224750</v>
      </c>
    </row>
    <row r="764" spans="1:11" x14ac:dyDescent="0.35">
      <c r="A764" s="13" t="s">
        <v>780</v>
      </c>
      <c r="B764" s="14">
        <v>43554</v>
      </c>
      <c r="C764" s="15" t="str">
        <f>VLOOKUP(訂單銷售明細!$D764,廠商資料!$A$2:$E$12,5,FALSE)</f>
        <v>王家銘</v>
      </c>
      <c r="D764" s="13" t="s">
        <v>21</v>
      </c>
      <c r="E764" s="13" t="str">
        <f>VLOOKUP(D764,廠商資料!$A$2:$E$12,2,FALSE)</f>
        <v>裕發事業</v>
      </c>
      <c r="F764" s="13" t="s">
        <v>1615</v>
      </c>
      <c r="G764" s="16" t="str">
        <f>VLOOKUP($F764,產品資料!$A$2:$G$51,5,FALSE)</f>
        <v>迷你淨顏潔膚儀-送刷頭</v>
      </c>
      <c r="H764" s="13" t="str">
        <f>VLOOKUP(訂單銷售明細!$F764,產品資料!$A$1:$G$51,2,FALSE)</f>
        <v>美容家電</v>
      </c>
      <c r="I764" s="13">
        <v>65</v>
      </c>
      <c r="J764" s="13">
        <f>VLOOKUP($F764,產品資料!$A$2:$G$51,6,FALSE)</f>
        <v>2600</v>
      </c>
      <c r="K764" s="17">
        <f t="shared" si="11"/>
        <v>169000</v>
      </c>
    </row>
    <row r="765" spans="1:11" x14ac:dyDescent="0.35">
      <c r="A765" s="8" t="s">
        <v>781</v>
      </c>
      <c r="B765" s="9">
        <v>43554</v>
      </c>
      <c r="C765" s="10" t="str">
        <f>VLOOKUP(訂單銷售明細!$D765,廠商資料!$A$2:$E$12,5,FALSE)</f>
        <v>王家銘</v>
      </c>
      <c r="D765" s="8" t="s">
        <v>24</v>
      </c>
      <c r="E765" s="8" t="str">
        <f>VLOOKUP(D765,廠商資料!$A$2:$E$12,2,FALSE)</f>
        <v>萬成事業</v>
      </c>
      <c r="F765" s="8" t="s">
        <v>1615</v>
      </c>
      <c r="G765" s="11" t="str">
        <f>VLOOKUP($F765,產品資料!$A$2:$G$51,5,FALSE)</f>
        <v>迷你淨顏潔膚儀-送刷頭</v>
      </c>
      <c r="H765" s="8" t="str">
        <f>VLOOKUP(訂單銷售明細!$F765,產品資料!$A$1:$G$51,2,FALSE)</f>
        <v>美容家電</v>
      </c>
      <c r="I765" s="8">
        <v>65</v>
      </c>
      <c r="J765" s="8">
        <f>VLOOKUP($F765,產品資料!$A$2:$G$51,6,FALSE)</f>
        <v>2600</v>
      </c>
      <c r="K765" s="12">
        <f t="shared" si="11"/>
        <v>169000</v>
      </c>
    </row>
    <row r="766" spans="1:11" x14ac:dyDescent="0.35">
      <c r="A766" s="13" t="s">
        <v>782</v>
      </c>
      <c r="B766" s="14">
        <v>43554</v>
      </c>
      <c r="C766" s="15" t="str">
        <f>VLOOKUP(訂單銷售明細!$D766,廠商資料!$A$2:$E$12,5,FALSE)</f>
        <v>郭立新</v>
      </c>
      <c r="D766" s="13" t="s">
        <v>26</v>
      </c>
      <c r="E766" s="13" t="str">
        <f>VLOOKUP(D766,廠商資料!$A$2:$E$12,2,FALSE)</f>
        <v>華佳貿易</v>
      </c>
      <c r="F766" s="13" t="s">
        <v>1615</v>
      </c>
      <c r="G766" s="16" t="str">
        <f>VLOOKUP($F766,產品資料!$A$2:$G$51,5,FALSE)</f>
        <v>迷你淨顏潔膚儀-送刷頭</v>
      </c>
      <c r="H766" s="13" t="str">
        <f>VLOOKUP(訂單銷售明細!$F766,產品資料!$A$1:$G$51,2,FALSE)</f>
        <v>美容家電</v>
      </c>
      <c r="I766" s="13">
        <v>65</v>
      </c>
      <c r="J766" s="13">
        <f>VLOOKUP($F766,產品資料!$A$2:$G$51,6,FALSE)</f>
        <v>2600</v>
      </c>
      <c r="K766" s="17">
        <f t="shared" si="11"/>
        <v>169000</v>
      </c>
    </row>
    <row r="767" spans="1:11" x14ac:dyDescent="0.35">
      <c r="A767" s="8" t="s">
        <v>783</v>
      </c>
      <c r="B767" s="9">
        <v>43554</v>
      </c>
      <c r="C767" s="10" t="str">
        <f>VLOOKUP(訂單銷售明細!$D767,廠商資料!$A$2:$E$12,5,FALSE)</f>
        <v>賴惠雯</v>
      </c>
      <c r="D767" s="8" t="s">
        <v>41</v>
      </c>
      <c r="E767" s="8" t="str">
        <f>VLOOKUP(D767,廠商資料!$A$2:$E$12,2,FALSE)</f>
        <v>欣榮貿易</v>
      </c>
      <c r="F767" s="8" t="s">
        <v>1615</v>
      </c>
      <c r="G767" s="11" t="str">
        <f>VLOOKUP($F767,產品資料!$A$2:$G$51,5,FALSE)</f>
        <v>迷你淨顏潔膚儀-送刷頭</v>
      </c>
      <c r="H767" s="8" t="str">
        <f>VLOOKUP(訂單銷售明細!$F767,產品資料!$A$1:$G$51,2,FALSE)</f>
        <v>美容家電</v>
      </c>
      <c r="I767" s="8">
        <v>65</v>
      </c>
      <c r="J767" s="8">
        <f>VLOOKUP($F767,產品資料!$A$2:$G$51,6,FALSE)</f>
        <v>2600</v>
      </c>
      <c r="K767" s="12">
        <f t="shared" si="11"/>
        <v>169000</v>
      </c>
    </row>
    <row r="768" spans="1:11" x14ac:dyDescent="0.35">
      <c r="A768" s="13" t="s">
        <v>784</v>
      </c>
      <c r="B768" s="14">
        <v>43554</v>
      </c>
      <c r="C768" s="15" t="str">
        <f>VLOOKUP(訂單銷售明細!$D768,廠商資料!$A$2:$E$12,5,FALSE)</f>
        <v>陳欣怡</v>
      </c>
      <c r="D768" s="13" t="s">
        <v>18</v>
      </c>
      <c r="E768" s="13" t="str">
        <f>VLOOKUP(D768,廠商資料!$A$2:$E$12,2,FALSE)</f>
        <v>興泰貿易</v>
      </c>
      <c r="F768" s="13" t="s">
        <v>1604</v>
      </c>
      <c r="G768" s="16" t="str">
        <f>VLOOKUP($F768,產品資料!$A$2:$G$51,5,FALSE)</f>
        <v>渦輪氣旋健康氣炸鍋</v>
      </c>
      <c r="H768" s="13" t="str">
        <f>VLOOKUP(訂單銷售明細!$F768,產品資料!$A$1:$G$51,2,FALSE)</f>
        <v>廚房家電</v>
      </c>
      <c r="I768" s="13">
        <v>25</v>
      </c>
      <c r="J768" s="13">
        <f>VLOOKUP($F768,產品資料!$A$2:$G$51,6,FALSE)</f>
        <v>8990</v>
      </c>
      <c r="K768" s="17">
        <f t="shared" si="11"/>
        <v>224750</v>
      </c>
    </row>
    <row r="769" spans="1:11" x14ac:dyDescent="0.35">
      <c r="A769" s="8" t="s">
        <v>785</v>
      </c>
      <c r="B769" s="9">
        <v>43554</v>
      </c>
      <c r="C769" s="10" t="str">
        <f>VLOOKUP(訂單銷售明細!$D769,廠商資料!$A$2:$E$12,5,FALSE)</f>
        <v>王家銘</v>
      </c>
      <c r="D769" s="8" t="s">
        <v>24</v>
      </c>
      <c r="E769" s="8" t="str">
        <f>VLOOKUP(D769,廠商資料!$A$2:$E$12,2,FALSE)</f>
        <v>萬成事業</v>
      </c>
      <c r="F769" s="8" t="s">
        <v>1604</v>
      </c>
      <c r="G769" s="11" t="str">
        <f>VLOOKUP($F769,產品資料!$A$2:$G$51,5,FALSE)</f>
        <v>渦輪氣旋健康氣炸鍋</v>
      </c>
      <c r="H769" s="8" t="str">
        <f>VLOOKUP(訂單銷售明細!$F769,產品資料!$A$1:$G$51,2,FALSE)</f>
        <v>廚房家電</v>
      </c>
      <c r="I769" s="8">
        <v>25</v>
      </c>
      <c r="J769" s="8">
        <f>VLOOKUP($F769,產品資料!$A$2:$G$51,6,FALSE)</f>
        <v>8990</v>
      </c>
      <c r="K769" s="12">
        <f t="shared" si="11"/>
        <v>224750</v>
      </c>
    </row>
    <row r="770" spans="1:11" x14ac:dyDescent="0.35">
      <c r="A770" s="13" t="s">
        <v>786</v>
      </c>
      <c r="B770" s="14">
        <v>43554</v>
      </c>
      <c r="C770" s="15" t="str">
        <f>VLOOKUP(訂單銷售明細!$D770,廠商資料!$A$2:$E$12,5,FALSE)</f>
        <v>陳欣怡</v>
      </c>
      <c r="D770" s="13" t="s">
        <v>8</v>
      </c>
      <c r="E770" s="13" t="str">
        <f>VLOOKUP(D770,廠商資料!$A$2:$E$12,2,FALSE)</f>
        <v>高宏事業</v>
      </c>
      <c r="F770" s="13" t="s">
        <v>1604</v>
      </c>
      <c r="G770" s="16" t="str">
        <f>VLOOKUP($F770,產品資料!$A$2:$G$51,5,FALSE)</f>
        <v>渦輪氣旋健康氣炸鍋</v>
      </c>
      <c r="H770" s="13" t="str">
        <f>VLOOKUP(訂單銷售明細!$F770,產品資料!$A$1:$G$51,2,FALSE)</f>
        <v>廚房家電</v>
      </c>
      <c r="I770" s="13">
        <v>25</v>
      </c>
      <c r="J770" s="13">
        <f>VLOOKUP($F770,產品資料!$A$2:$G$51,6,FALSE)</f>
        <v>8990</v>
      </c>
      <c r="K770" s="17">
        <f t="shared" si="11"/>
        <v>224750</v>
      </c>
    </row>
    <row r="771" spans="1:11" x14ac:dyDescent="0.35">
      <c r="A771" s="8" t="s">
        <v>787</v>
      </c>
      <c r="B771" s="9">
        <v>43554</v>
      </c>
      <c r="C771" s="10" t="str">
        <f>VLOOKUP(訂單銷售明細!$D771,廠商資料!$A$2:$E$12,5,FALSE)</f>
        <v>陳欣怡</v>
      </c>
      <c r="D771" s="8" t="s">
        <v>14</v>
      </c>
      <c r="E771" s="8" t="str">
        <f>VLOOKUP(D771,廠商資料!$A$2:$E$12,2,FALSE)</f>
        <v>捷福事業</v>
      </c>
      <c r="F771" s="8" t="s">
        <v>1604</v>
      </c>
      <c r="G771" s="11" t="str">
        <f>VLOOKUP($F771,產品資料!$A$2:$G$51,5,FALSE)</f>
        <v>渦輪氣旋健康氣炸鍋</v>
      </c>
      <c r="H771" s="8" t="str">
        <f>VLOOKUP(訂單銷售明細!$F771,產品資料!$A$1:$G$51,2,FALSE)</f>
        <v>廚房家電</v>
      </c>
      <c r="I771" s="8">
        <v>25</v>
      </c>
      <c r="J771" s="8">
        <f>VLOOKUP($F771,產品資料!$A$2:$G$51,6,FALSE)</f>
        <v>8990</v>
      </c>
      <c r="K771" s="12">
        <f t="shared" ref="K771:K834" si="12">I771*J771</f>
        <v>224750</v>
      </c>
    </row>
    <row r="772" spans="1:11" x14ac:dyDescent="0.35">
      <c r="A772" s="13" t="s">
        <v>788</v>
      </c>
      <c r="B772" s="14">
        <v>43554</v>
      </c>
      <c r="C772" s="15" t="str">
        <f>VLOOKUP(訂單銷售明細!$D772,廠商資料!$A$2:$E$12,5,FALSE)</f>
        <v>陳欣怡</v>
      </c>
      <c r="D772" s="13" t="s">
        <v>18</v>
      </c>
      <c r="E772" s="13" t="str">
        <f>VLOOKUP(D772,廠商資料!$A$2:$E$12,2,FALSE)</f>
        <v>興泰貿易</v>
      </c>
      <c r="F772" s="13" t="s">
        <v>1624</v>
      </c>
      <c r="G772" s="16" t="str">
        <f>VLOOKUP($F772,產品資料!$A$2:$G$51,5,FALSE)</f>
        <v>11L 1級ECONAVI清淨除濕機</v>
      </c>
      <c r="H772" s="13" t="str">
        <f>VLOOKUP(訂單銷售明細!$F772,產品資料!$A$1:$G$51,2,FALSE)</f>
        <v>清靜除溼</v>
      </c>
      <c r="I772" s="13">
        <v>25</v>
      </c>
      <c r="J772" s="13">
        <f>VLOOKUP($F772,產品資料!$A$2:$G$51,6,FALSE)</f>
        <v>8990</v>
      </c>
      <c r="K772" s="17">
        <f t="shared" si="12"/>
        <v>224750</v>
      </c>
    </row>
    <row r="773" spans="1:11" x14ac:dyDescent="0.35">
      <c r="A773" s="8" t="s">
        <v>789</v>
      </c>
      <c r="B773" s="9">
        <v>43554</v>
      </c>
      <c r="C773" s="10" t="str">
        <f>VLOOKUP(訂單銷售明細!$D773,廠商資料!$A$2:$E$12,5,FALSE)</f>
        <v>王家銘</v>
      </c>
      <c r="D773" s="8" t="s">
        <v>21</v>
      </c>
      <c r="E773" s="8" t="str">
        <f>VLOOKUP(D773,廠商資料!$A$2:$E$12,2,FALSE)</f>
        <v>裕發事業</v>
      </c>
      <c r="F773" s="8" t="s">
        <v>1624</v>
      </c>
      <c r="G773" s="11" t="str">
        <f>VLOOKUP($F773,產品資料!$A$2:$G$51,5,FALSE)</f>
        <v>11L 1級ECONAVI清淨除濕機</v>
      </c>
      <c r="H773" s="8" t="str">
        <f>VLOOKUP(訂單銷售明細!$F773,產品資料!$A$1:$G$51,2,FALSE)</f>
        <v>清靜除溼</v>
      </c>
      <c r="I773" s="8">
        <v>25</v>
      </c>
      <c r="J773" s="8">
        <f>VLOOKUP($F773,產品資料!$A$2:$G$51,6,FALSE)</f>
        <v>8990</v>
      </c>
      <c r="K773" s="12">
        <f t="shared" si="12"/>
        <v>224750</v>
      </c>
    </row>
    <row r="774" spans="1:11" x14ac:dyDescent="0.35">
      <c r="A774" s="13" t="s">
        <v>790</v>
      </c>
      <c r="B774" s="14">
        <v>43554</v>
      </c>
      <c r="C774" s="15" t="str">
        <f>VLOOKUP(訂單銷售明細!$D774,廠商資料!$A$2:$E$12,5,FALSE)</f>
        <v>郭立新</v>
      </c>
      <c r="D774" s="13" t="s">
        <v>26</v>
      </c>
      <c r="E774" s="13" t="str">
        <f>VLOOKUP(D774,廠商資料!$A$2:$E$12,2,FALSE)</f>
        <v>華佳貿易</v>
      </c>
      <c r="F774" s="13" t="s">
        <v>1624</v>
      </c>
      <c r="G774" s="16" t="str">
        <f>VLOOKUP($F774,產品資料!$A$2:$G$51,5,FALSE)</f>
        <v>11L 1級ECONAVI清淨除濕機</v>
      </c>
      <c r="H774" s="13" t="str">
        <f>VLOOKUP(訂單銷售明細!$F774,產品資料!$A$1:$G$51,2,FALSE)</f>
        <v>清靜除溼</v>
      </c>
      <c r="I774" s="13">
        <v>25</v>
      </c>
      <c r="J774" s="13">
        <f>VLOOKUP($F774,產品資料!$A$2:$G$51,6,FALSE)</f>
        <v>8990</v>
      </c>
      <c r="K774" s="17">
        <f t="shared" si="12"/>
        <v>224750</v>
      </c>
    </row>
    <row r="775" spans="1:11" x14ac:dyDescent="0.35">
      <c r="A775" s="8" t="s">
        <v>791</v>
      </c>
      <c r="B775" s="9">
        <v>43554</v>
      </c>
      <c r="C775" s="10" t="str">
        <f>VLOOKUP(訂單銷售明細!$D775,廠商資料!$A$2:$E$12,5,FALSE)</f>
        <v>蔡俊宏</v>
      </c>
      <c r="D775" s="8" t="s">
        <v>47</v>
      </c>
      <c r="E775" s="8" t="str">
        <f>VLOOKUP(D775,廠商資料!$A$2:$E$12,2,FALSE)</f>
        <v>信通事業</v>
      </c>
      <c r="F775" s="8" t="s">
        <v>1624</v>
      </c>
      <c r="G775" s="11" t="str">
        <f>VLOOKUP($F775,產品資料!$A$2:$G$51,5,FALSE)</f>
        <v>11L 1級ECONAVI清淨除濕機</v>
      </c>
      <c r="H775" s="8" t="str">
        <f>VLOOKUP(訂單銷售明細!$F775,產品資料!$A$1:$G$51,2,FALSE)</f>
        <v>清靜除溼</v>
      </c>
      <c r="I775" s="8">
        <v>25</v>
      </c>
      <c r="J775" s="8">
        <f>VLOOKUP($F775,產品資料!$A$2:$G$51,6,FALSE)</f>
        <v>8990</v>
      </c>
      <c r="K775" s="12">
        <f t="shared" si="12"/>
        <v>224750</v>
      </c>
    </row>
    <row r="776" spans="1:11" x14ac:dyDescent="0.35">
      <c r="A776" s="13" t="s">
        <v>792</v>
      </c>
      <c r="B776" s="14">
        <v>43554</v>
      </c>
      <c r="C776" s="15" t="str">
        <f>VLOOKUP(訂單銷售明細!$D776,廠商資料!$A$2:$E$12,5,FALSE)</f>
        <v>王家銘</v>
      </c>
      <c r="D776" s="13" t="s">
        <v>21</v>
      </c>
      <c r="E776" s="13" t="str">
        <f>VLOOKUP(D776,廠商資料!$A$2:$E$12,2,FALSE)</f>
        <v>裕發事業</v>
      </c>
      <c r="F776" s="13" t="s">
        <v>1604</v>
      </c>
      <c r="G776" s="16" t="str">
        <f>VLOOKUP($F776,產品資料!$A$2:$G$51,5,FALSE)</f>
        <v>渦輪氣旋健康氣炸鍋</v>
      </c>
      <c r="H776" s="13" t="str">
        <f>VLOOKUP(訂單銷售明細!$F776,產品資料!$A$1:$G$51,2,FALSE)</f>
        <v>廚房家電</v>
      </c>
      <c r="I776" s="13">
        <v>25</v>
      </c>
      <c r="J776" s="13">
        <f>VLOOKUP($F776,產品資料!$A$2:$G$51,6,FALSE)</f>
        <v>8990</v>
      </c>
      <c r="K776" s="17">
        <f t="shared" si="12"/>
        <v>224750</v>
      </c>
    </row>
    <row r="777" spans="1:11" x14ac:dyDescent="0.35">
      <c r="A777" s="8" t="s">
        <v>793</v>
      </c>
      <c r="B777" s="9">
        <v>43554</v>
      </c>
      <c r="C777" s="10" t="str">
        <f>VLOOKUP(訂單銷售明細!$D777,廠商資料!$A$2:$E$12,5,FALSE)</f>
        <v>王家銘</v>
      </c>
      <c r="D777" s="8" t="s">
        <v>24</v>
      </c>
      <c r="E777" s="8" t="str">
        <f>VLOOKUP(D777,廠商資料!$A$2:$E$12,2,FALSE)</f>
        <v>萬成事業</v>
      </c>
      <c r="F777" s="8" t="s">
        <v>1604</v>
      </c>
      <c r="G777" s="11" t="str">
        <f>VLOOKUP($F777,產品資料!$A$2:$G$51,5,FALSE)</f>
        <v>渦輪氣旋健康氣炸鍋</v>
      </c>
      <c r="H777" s="8" t="str">
        <f>VLOOKUP(訂單銷售明細!$F777,產品資料!$A$1:$G$51,2,FALSE)</f>
        <v>廚房家電</v>
      </c>
      <c r="I777" s="8">
        <v>25</v>
      </c>
      <c r="J777" s="8">
        <f>VLOOKUP($F777,產品資料!$A$2:$G$51,6,FALSE)</f>
        <v>8990</v>
      </c>
      <c r="K777" s="12">
        <f t="shared" si="12"/>
        <v>224750</v>
      </c>
    </row>
    <row r="778" spans="1:11" x14ac:dyDescent="0.35">
      <c r="A778" s="13" t="s">
        <v>794</v>
      </c>
      <c r="B778" s="14">
        <v>43554</v>
      </c>
      <c r="C778" s="15" t="str">
        <f>VLOOKUP(訂單銷售明細!$D778,廠商資料!$A$2:$E$12,5,FALSE)</f>
        <v>涂佩芳</v>
      </c>
      <c r="D778" s="13" t="s">
        <v>10</v>
      </c>
      <c r="E778" s="13" t="str">
        <f>VLOOKUP(D778,廠商資料!$A$2:$E$12,2,FALSE)</f>
        <v>永進事業</v>
      </c>
      <c r="F778" s="13" t="s">
        <v>1604</v>
      </c>
      <c r="G778" s="16" t="str">
        <f>VLOOKUP($F778,產品資料!$A$2:$G$51,5,FALSE)</f>
        <v>渦輪氣旋健康氣炸鍋</v>
      </c>
      <c r="H778" s="13" t="str">
        <f>VLOOKUP(訂單銷售明細!$F778,產品資料!$A$1:$G$51,2,FALSE)</f>
        <v>廚房家電</v>
      </c>
      <c r="I778" s="13">
        <v>25</v>
      </c>
      <c r="J778" s="13">
        <f>VLOOKUP($F778,產品資料!$A$2:$G$51,6,FALSE)</f>
        <v>8990</v>
      </c>
      <c r="K778" s="17">
        <f t="shared" si="12"/>
        <v>224750</v>
      </c>
    </row>
    <row r="779" spans="1:11" x14ac:dyDescent="0.35">
      <c r="A779" s="8" t="s">
        <v>795</v>
      </c>
      <c r="B779" s="9">
        <v>43554</v>
      </c>
      <c r="C779" s="10" t="str">
        <f>VLOOKUP(訂單銷售明細!$D779,廠商資料!$A$2:$E$12,5,FALSE)</f>
        <v>涂佩芳</v>
      </c>
      <c r="D779" s="8" t="s">
        <v>12</v>
      </c>
      <c r="E779" s="8" t="str">
        <f>VLOOKUP(D779,廠商資料!$A$2:$E$12,2,FALSE)</f>
        <v>洪盛貿易</v>
      </c>
      <c r="F779" s="8" t="s">
        <v>1604</v>
      </c>
      <c r="G779" s="11" t="str">
        <f>VLOOKUP($F779,產品資料!$A$2:$G$51,5,FALSE)</f>
        <v>渦輪氣旋健康氣炸鍋</v>
      </c>
      <c r="H779" s="8" t="str">
        <f>VLOOKUP(訂單銷售明細!$F779,產品資料!$A$1:$G$51,2,FALSE)</f>
        <v>廚房家電</v>
      </c>
      <c r="I779" s="8">
        <v>25</v>
      </c>
      <c r="J779" s="8">
        <f>VLOOKUP($F779,產品資料!$A$2:$G$51,6,FALSE)</f>
        <v>8990</v>
      </c>
      <c r="K779" s="12">
        <f t="shared" si="12"/>
        <v>224750</v>
      </c>
    </row>
    <row r="780" spans="1:11" x14ac:dyDescent="0.35">
      <c r="A780" s="13" t="s">
        <v>796</v>
      </c>
      <c r="B780" s="14">
        <v>43554</v>
      </c>
      <c r="C780" s="15" t="str">
        <f>VLOOKUP(訂單銷售明細!$D780,廠商資料!$A$2:$E$12,5,FALSE)</f>
        <v>賴惠雯</v>
      </c>
      <c r="D780" s="13" t="s">
        <v>49</v>
      </c>
      <c r="E780" s="13" t="str">
        <f>VLOOKUP(D780,廠商資料!$A$2:$E$12,2,FALSE)</f>
        <v>大亨事業</v>
      </c>
      <c r="F780" s="13" t="s">
        <v>1615</v>
      </c>
      <c r="G780" s="16" t="str">
        <f>VLOOKUP($F780,產品資料!$A$2:$G$51,5,FALSE)</f>
        <v>迷你淨顏潔膚儀-送刷頭</v>
      </c>
      <c r="H780" s="13" t="str">
        <f>VLOOKUP(訂單銷售明細!$F780,產品資料!$A$1:$G$51,2,FALSE)</f>
        <v>美容家電</v>
      </c>
      <c r="I780" s="13">
        <v>25</v>
      </c>
      <c r="J780" s="13">
        <f>VLOOKUP($F780,產品資料!$A$2:$G$51,6,FALSE)</f>
        <v>2600</v>
      </c>
      <c r="K780" s="17">
        <f t="shared" si="12"/>
        <v>65000</v>
      </c>
    </row>
    <row r="781" spans="1:11" x14ac:dyDescent="0.35">
      <c r="A781" s="8" t="s">
        <v>797</v>
      </c>
      <c r="B781" s="9">
        <v>43554</v>
      </c>
      <c r="C781" s="10" t="str">
        <f>VLOOKUP(訂單銷售明細!$D781,廠商資料!$A$2:$E$12,5,FALSE)</f>
        <v>涂佩芳</v>
      </c>
      <c r="D781" s="8" t="s">
        <v>12</v>
      </c>
      <c r="E781" s="8" t="str">
        <f>VLOOKUP(D781,廠商資料!$A$2:$E$12,2,FALSE)</f>
        <v>洪盛貿易</v>
      </c>
      <c r="F781" s="8" t="s">
        <v>1615</v>
      </c>
      <c r="G781" s="11" t="str">
        <f>VLOOKUP($F781,產品資料!$A$2:$G$51,5,FALSE)</f>
        <v>迷你淨顏潔膚儀-送刷頭</v>
      </c>
      <c r="H781" s="8" t="str">
        <f>VLOOKUP(訂單銷售明細!$F781,產品資料!$A$1:$G$51,2,FALSE)</f>
        <v>美容家電</v>
      </c>
      <c r="I781" s="8">
        <v>25</v>
      </c>
      <c r="J781" s="8">
        <f>VLOOKUP($F781,產品資料!$A$2:$G$51,6,FALSE)</f>
        <v>2600</v>
      </c>
      <c r="K781" s="12">
        <f t="shared" si="12"/>
        <v>65000</v>
      </c>
    </row>
    <row r="782" spans="1:11" x14ac:dyDescent="0.35">
      <c r="A782" s="13" t="s">
        <v>798</v>
      </c>
      <c r="B782" s="14">
        <v>43554</v>
      </c>
      <c r="C782" s="15" t="str">
        <f>VLOOKUP(訂單銷售明細!$D782,廠商資料!$A$2:$E$12,5,FALSE)</f>
        <v>賴惠雯</v>
      </c>
      <c r="D782" s="13" t="s">
        <v>41</v>
      </c>
      <c r="E782" s="13" t="str">
        <f>VLOOKUP(D782,廠商資料!$A$2:$E$12,2,FALSE)</f>
        <v>欣榮貿易</v>
      </c>
      <c r="F782" s="13" t="s">
        <v>1624</v>
      </c>
      <c r="G782" s="16" t="str">
        <f>VLOOKUP($F782,產品資料!$A$2:$G$51,5,FALSE)</f>
        <v>11L 1級ECONAVI清淨除濕機</v>
      </c>
      <c r="H782" s="13" t="str">
        <f>VLOOKUP(訂單銷售明細!$F782,產品資料!$A$1:$G$51,2,FALSE)</f>
        <v>清靜除溼</v>
      </c>
      <c r="I782" s="13">
        <v>25</v>
      </c>
      <c r="J782" s="13">
        <f>VLOOKUP($F782,產品資料!$A$2:$G$51,6,FALSE)</f>
        <v>8990</v>
      </c>
      <c r="K782" s="17">
        <f t="shared" si="12"/>
        <v>224750</v>
      </c>
    </row>
    <row r="783" spans="1:11" x14ac:dyDescent="0.35">
      <c r="A783" s="8" t="s">
        <v>799</v>
      </c>
      <c r="B783" s="9">
        <v>43554</v>
      </c>
      <c r="C783" s="10" t="str">
        <f>VLOOKUP(訂單銷售明細!$D783,廠商資料!$A$2:$E$12,5,FALSE)</f>
        <v>蔡俊宏</v>
      </c>
      <c r="D783" s="8" t="s">
        <v>47</v>
      </c>
      <c r="E783" s="8" t="str">
        <f>VLOOKUP(D783,廠商資料!$A$2:$E$12,2,FALSE)</f>
        <v>信通事業</v>
      </c>
      <c r="F783" s="8" t="s">
        <v>1624</v>
      </c>
      <c r="G783" s="11" t="str">
        <f>VLOOKUP($F783,產品資料!$A$2:$G$51,5,FALSE)</f>
        <v>11L 1級ECONAVI清淨除濕機</v>
      </c>
      <c r="H783" s="8" t="str">
        <f>VLOOKUP(訂單銷售明細!$F783,產品資料!$A$1:$G$51,2,FALSE)</f>
        <v>清靜除溼</v>
      </c>
      <c r="I783" s="8">
        <v>25</v>
      </c>
      <c r="J783" s="8">
        <f>VLOOKUP($F783,產品資料!$A$2:$G$51,6,FALSE)</f>
        <v>8990</v>
      </c>
      <c r="K783" s="12">
        <f t="shared" si="12"/>
        <v>224750</v>
      </c>
    </row>
    <row r="784" spans="1:11" x14ac:dyDescent="0.35">
      <c r="A784" s="13" t="s">
        <v>800</v>
      </c>
      <c r="B784" s="14">
        <v>43560</v>
      </c>
      <c r="C784" s="15" t="str">
        <f>VLOOKUP(訂單銷售明細!$D784,廠商資料!$A$2:$E$12,5,FALSE)</f>
        <v>陳欣怡</v>
      </c>
      <c r="D784" s="13" t="s">
        <v>14</v>
      </c>
      <c r="E784" s="13" t="str">
        <f>VLOOKUP(D784,廠商資料!$A$2:$E$12,2,FALSE)</f>
        <v>捷福事業</v>
      </c>
      <c r="F784" s="13" t="s">
        <v>1600</v>
      </c>
      <c r="G784" s="16" t="str">
        <f>VLOOKUP($F784,產品資料!$A$2:$G$51,5,FALSE)</f>
        <v>蒸氣電熨斗</v>
      </c>
      <c r="H784" s="13" t="str">
        <f>VLOOKUP(訂單銷售明細!$F784,產品資料!$A$1:$G$51,2,FALSE)</f>
        <v>生活家電</v>
      </c>
      <c r="I784" s="13">
        <v>25</v>
      </c>
      <c r="J784" s="13">
        <f>VLOOKUP($F784,產品資料!$A$2:$G$51,6,FALSE)</f>
        <v>665</v>
      </c>
      <c r="K784" s="17">
        <f t="shared" si="12"/>
        <v>16625</v>
      </c>
    </row>
    <row r="785" spans="1:11" x14ac:dyDescent="0.35">
      <c r="A785" s="8" t="s">
        <v>801</v>
      </c>
      <c r="B785" s="9">
        <v>43560</v>
      </c>
      <c r="C785" s="10" t="str">
        <f>VLOOKUP(訂單銷售明細!$D785,廠商資料!$A$2:$E$12,5,FALSE)</f>
        <v>王家銘</v>
      </c>
      <c r="D785" s="8" t="s">
        <v>21</v>
      </c>
      <c r="E785" s="8" t="str">
        <f>VLOOKUP(D785,廠商資料!$A$2:$E$12,2,FALSE)</f>
        <v>裕發事業</v>
      </c>
      <c r="F785" s="8" t="s">
        <v>1602</v>
      </c>
      <c r="G785" s="11" t="str">
        <f>VLOOKUP($F785,產品資料!$A$2:$G$51,5,FALSE)</f>
        <v>日本原裝變頻六門冰箱</v>
      </c>
      <c r="H785" s="8" t="str">
        <f>VLOOKUP(訂單銷售明細!$F785,產品資料!$A$1:$G$51,2,FALSE)</f>
        <v>廚房家電</v>
      </c>
      <c r="I785" s="8">
        <v>25</v>
      </c>
      <c r="J785" s="8">
        <f>VLOOKUP($F785,產品資料!$A$2:$G$51,6,FALSE)</f>
        <v>69210</v>
      </c>
      <c r="K785" s="12">
        <f t="shared" si="12"/>
        <v>1730250</v>
      </c>
    </row>
    <row r="786" spans="1:11" x14ac:dyDescent="0.35">
      <c r="A786" s="13" t="s">
        <v>802</v>
      </c>
      <c r="B786" s="14">
        <v>43560</v>
      </c>
      <c r="C786" s="15" t="str">
        <f>VLOOKUP(訂單銷售明細!$D786,廠商資料!$A$2:$E$12,5,FALSE)</f>
        <v>涂佩芳</v>
      </c>
      <c r="D786" s="13" t="s">
        <v>10</v>
      </c>
      <c r="E786" s="13" t="str">
        <f>VLOOKUP(D786,廠商資料!$A$2:$E$12,2,FALSE)</f>
        <v>永進事業</v>
      </c>
      <c r="F786" s="13" t="s">
        <v>1602</v>
      </c>
      <c r="G786" s="16" t="str">
        <f>VLOOKUP($F786,產品資料!$A$2:$G$51,5,FALSE)</f>
        <v>日本原裝變頻六門冰箱</v>
      </c>
      <c r="H786" s="13" t="str">
        <f>VLOOKUP(訂單銷售明細!$F786,產品資料!$A$1:$G$51,2,FALSE)</f>
        <v>廚房家電</v>
      </c>
      <c r="I786" s="13">
        <v>25</v>
      </c>
      <c r="J786" s="13">
        <f>VLOOKUP($F786,產品資料!$A$2:$G$51,6,FALSE)</f>
        <v>69210</v>
      </c>
      <c r="K786" s="17">
        <f t="shared" si="12"/>
        <v>1730250</v>
      </c>
    </row>
    <row r="787" spans="1:11" x14ac:dyDescent="0.35">
      <c r="A787" s="8" t="s">
        <v>803</v>
      </c>
      <c r="B787" s="9">
        <v>43560</v>
      </c>
      <c r="C787" s="10" t="str">
        <f>VLOOKUP(訂單銷售明細!$D787,廠商資料!$A$2:$E$12,5,FALSE)</f>
        <v>涂佩芳</v>
      </c>
      <c r="D787" s="8" t="s">
        <v>12</v>
      </c>
      <c r="E787" s="8" t="str">
        <f>VLOOKUP(D787,廠商資料!$A$2:$E$12,2,FALSE)</f>
        <v>洪盛貿易</v>
      </c>
      <c r="F787" s="8" t="s">
        <v>1615</v>
      </c>
      <c r="G787" s="11" t="str">
        <f>VLOOKUP($F787,產品資料!$A$2:$G$51,5,FALSE)</f>
        <v>迷你淨顏潔膚儀-送刷頭</v>
      </c>
      <c r="H787" s="8" t="str">
        <f>VLOOKUP(訂單銷售明細!$F787,產品資料!$A$1:$G$51,2,FALSE)</f>
        <v>美容家電</v>
      </c>
      <c r="I787" s="8">
        <v>25</v>
      </c>
      <c r="J787" s="8">
        <f>VLOOKUP($F787,產品資料!$A$2:$G$51,6,FALSE)</f>
        <v>2600</v>
      </c>
      <c r="K787" s="12">
        <f t="shared" si="12"/>
        <v>65000</v>
      </c>
    </row>
    <row r="788" spans="1:11" x14ac:dyDescent="0.35">
      <c r="A788" s="13" t="s">
        <v>804</v>
      </c>
      <c r="B788" s="14">
        <v>43560</v>
      </c>
      <c r="C788" s="15" t="str">
        <f>VLOOKUP(訂單銷售明細!$D788,廠商資料!$A$2:$E$12,5,FALSE)</f>
        <v>陳欣怡</v>
      </c>
      <c r="D788" s="13" t="s">
        <v>8</v>
      </c>
      <c r="E788" s="13" t="str">
        <f>VLOOKUP(D788,廠商資料!$A$2:$E$12,2,FALSE)</f>
        <v>高宏事業</v>
      </c>
      <c r="F788" s="13" t="s">
        <v>1615</v>
      </c>
      <c r="G788" s="16" t="str">
        <f>VLOOKUP($F788,產品資料!$A$2:$G$51,5,FALSE)</f>
        <v>迷你淨顏潔膚儀-送刷頭</v>
      </c>
      <c r="H788" s="13" t="str">
        <f>VLOOKUP(訂單銷售明細!$F788,產品資料!$A$1:$G$51,2,FALSE)</f>
        <v>美容家電</v>
      </c>
      <c r="I788" s="13">
        <v>25</v>
      </c>
      <c r="J788" s="13">
        <f>VLOOKUP($F788,產品資料!$A$2:$G$51,6,FALSE)</f>
        <v>2600</v>
      </c>
      <c r="K788" s="17">
        <f t="shared" si="12"/>
        <v>65000</v>
      </c>
    </row>
    <row r="789" spans="1:11" x14ac:dyDescent="0.35">
      <c r="A789" s="8" t="s">
        <v>805</v>
      </c>
      <c r="B789" s="9">
        <v>43560</v>
      </c>
      <c r="C789" s="10" t="str">
        <f>VLOOKUP(訂單銷售明細!$D789,廠商資料!$A$2:$E$12,5,FALSE)</f>
        <v>賴惠雯</v>
      </c>
      <c r="D789" s="8" t="s">
        <v>49</v>
      </c>
      <c r="E789" s="8" t="str">
        <f>VLOOKUP(D789,廠商資料!$A$2:$E$12,2,FALSE)</f>
        <v>大亨事業</v>
      </c>
      <c r="F789" s="8" t="s">
        <v>1637</v>
      </c>
      <c r="G789" s="11" t="str">
        <f>VLOOKUP($F789,產品資料!$A$2:$G$51,5,FALSE)</f>
        <v>數位式無線電話-經典白</v>
      </c>
      <c r="H789" s="8" t="str">
        <f>VLOOKUP(訂單銷售明細!$F789,產品資料!$A$1:$G$51,2,FALSE)</f>
        <v>生活家電</v>
      </c>
      <c r="I789" s="8">
        <v>25</v>
      </c>
      <c r="J789" s="8">
        <f>VLOOKUP($F789,產品資料!$A$2:$G$51,6,FALSE)</f>
        <v>990</v>
      </c>
      <c r="K789" s="12">
        <f t="shared" si="12"/>
        <v>24750</v>
      </c>
    </row>
    <row r="790" spans="1:11" x14ac:dyDescent="0.35">
      <c r="A790" s="13" t="s">
        <v>806</v>
      </c>
      <c r="B790" s="14">
        <v>43560</v>
      </c>
      <c r="C790" s="15" t="str">
        <f>VLOOKUP(訂單銷售明細!$D790,廠商資料!$A$2:$E$12,5,FALSE)</f>
        <v>涂佩芳</v>
      </c>
      <c r="D790" s="13" t="s">
        <v>10</v>
      </c>
      <c r="E790" s="13" t="str">
        <f>VLOOKUP(D790,廠商資料!$A$2:$E$12,2,FALSE)</f>
        <v>永進事業</v>
      </c>
      <c r="F790" s="13" t="s">
        <v>1615</v>
      </c>
      <c r="G790" s="16" t="str">
        <f>VLOOKUP($F790,產品資料!$A$2:$G$51,5,FALSE)</f>
        <v>迷你淨顏潔膚儀-送刷頭</v>
      </c>
      <c r="H790" s="13" t="str">
        <f>VLOOKUP(訂單銷售明細!$F790,產品資料!$A$1:$G$51,2,FALSE)</f>
        <v>美容家電</v>
      </c>
      <c r="I790" s="13">
        <v>25</v>
      </c>
      <c r="J790" s="13">
        <f>VLOOKUP($F790,產品資料!$A$2:$G$51,6,FALSE)</f>
        <v>2600</v>
      </c>
      <c r="K790" s="17">
        <f t="shared" si="12"/>
        <v>65000</v>
      </c>
    </row>
    <row r="791" spans="1:11" x14ac:dyDescent="0.35">
      <c r="A791" s="8" t="s">
        <v>807</v>
      </c>
      <c r="B791" s="9">
        <v>43560</v>
      </c>
      <c r="C791" s="10" t="str">
        <f>VLOOKUP(訂單銷售明細!$D791,廠商資料!$A$2:$E$12,5,FALSE)</f>
        <v>涂佩芳</v>
      </c>
      <c r="D791" s="8" t="s">
        <v>12</v>
      </c>
      <c r="E791" s="8" t="str">
        <f>VLOOKUP(D791,廠商資料!$A$2:$E$12,2,FALSE)</f>
        <v>洪盛貿易</v>
      </c>
      <c r="F791" s="8" t="s">
        <v>1619</v>
      </c>
      <c r="G791" s="11" t="str">
        <f>VLOOKUP($F791,產品資料!$A$2:$G$51,5,FALSE)</f>
        <v>無線頸肩按摩器</v>
      </c>
      <c r="H791" s="8" t="str">
        <f>VLOOKUP(訂單銷售明細!$F791,產品資料!$A$1:$G$51,2,FALSE)</f>
        <v>按摩家電</v>
      </c>
      <c r="I791" s="8">
        <v>25</v>
      </c>
      <c r="J791" s="8">
        <f>VLOOKUP($F791,產品資料!$A$2:$G$51,6,FALSE)</f>
        <v>2680</v>
      </c>
      <c r="K791" s="12">
        <f t="shared" si="12"/>
        <v>67000</v>
      </c>
    </row>
    <row r="792" spans="1:11" x14ac:dyDescent="0.35">
      <c r="A792" s="13" t="s">
        <v>808</v>
      </c>
      <c r="B792" s="14">
        <v>43560</v>
      </c>
      <c r="C792" s="15" t="str">
        <f>VLOOKUP(訂單銷售明細!$D792,廠商資料!$A$2:$E$12,5,FALSE)</f>
        <v>賴惠雯</v>
      </c>
      <c r="D792" s="13" t="s">
        <v>41</v>
      </c>
      <c r="E792" s="13" t="str">
        <f>VLOOKUP(D792,廠商資料!$A$2:$E$12,2,FALSE)</f>
        <v>欣榮貿易</v>
      </c>
      <c r="F792" s="13" t="s">
        <v>1613</v>
      </c>
      <c r="G792" s="16" t="str">
        <f>VLOOKUP($F792,產品資料!$A$2:$G$51,5,FALSE)</f>
        <v>水洗三刀頭電動刮鬍刀-黑</v>
      </c>
      <c r="H792" s="13" t="str">
        <f>VLOOKUP(訂單銷售明細!$F792,產品資料!$A$1:$G$51,2,FALSE)</f>
        <v>美容家電</v>
      </c>
      <c r="I792" s="13">
        <v>35</v>
      </c>
      <c r="J792" s="13">
        <f>VLOOKUP($F792,產品資料!$A$2:$G$51,6,FALSE)</f>
        <v>980</v>
      </c>
      <c r="K792" s="17">
        <f t="shared" si="12"/>
        <v>34300</v>
      </c>
    </row>
    <row r="793" spans="1:11" x14ac:dyDescent="0.35">
      <c r="A793" s="8" t="s">
        <v>809</v>
      </c>
      <c r="B793" s="9">
        <v>43560</v>
      </c>
      <c r="C793" s="10" t="str">
        <f>VLOOKUP(訂單銷售明細!$D793,廠商資料!$A$2:$E$12,5,FALSE)</f>
        <v>蔡俊宏</v>
      </c>
      <c r="D793" s="8" t="s">
        <v>47</v>
      </c>
      <c r="E793" s="8" t="str">
        <f>VLOOKUP(D793,廠商資料!$A$2:$E$12,2,FALSE)</f>
        <v>信通事業</v>
      </c>
      <c r="F793" s="8" t="s">
        <v>1613</v>
      </c>
      <c r="G793" s="11" t="str">
        <f>VLOOKUP($F793,產品資料!$A$2:$G$51,5,FALSE)</f>
        <v>水洗三刀頭電動刮鬍刀-黑</v>
      </c>
      <c r="H793" s="8" t="str">
        <f>VLOOKUP(訂單銷售明細!$F793,產品資料!$A$1:$G$51,2,FALSE)</f>
        <v>美容家電</v>
      </c>
      <c r="I793" s="8">
        <v>35</v>
      </c>
      <c r="J793" s="8">
        <f>VLOOKUP($F793,產品資料!$A$2:$G$51,6,FALSE)</f>
        <v>980</v>
      </c>
      <c r="K793" s="12">
        <f t="shared" si="12"/>
        <v>34300</v>
      </c>
    </row>
    <row r="794" spans="1:11" x14ac:dyDescent="0.35">
      <c r="A794" s="13" t="s">
        <v>810</v>
      </c>
      <c r="B794" s="14">
        <v>43560</v>
      </c>
      <c r="C794" s="15" t="str">
        <f>VLOOKUP(訂單銷售明細!$D794,廠商資料!$A$2:$E$12,5,FALSE)</f>
        <v>賴惠雯</v>
      </c>
      <c r="D794" s="13" t="s">
        <v>49</v>
      </c>
      <c r="E794" s="13" t="str">
        <f>VLOOKUP(D794,廠商資料!$A$2:$E$12,2,FALSE)</f>
        <v>大亨事業</v>
      </c>
      <c r="F794" s="13" t="s">
        <v>1608</v>
      </c>
      <c r="G794" s="16" t="str">
        <f>VLOOKUP($F794,產品資料!$A$2:$G$51,5,FALSE)</f>
        <v>奈米水離子吹風機-粉金</v>
      </c>
      <c r="H794" s="13" t="str">
        <f>VLOOKUP(訂單銷售明細!$F794,產品資料!$A$1:$G$51,2,FALSE)</f>
        <v>美容家電</v>
      </c>
      <c r="I794" s="13">
        <v>35</v>
      </c>
      <c r="J794" s="13">
        <f>VLOOKUP($F794,產品資料!$A$2:$G$51,6,FALSE)</f>
        <v>5990</v>
      </c>
      <c r="K794" s="17">
        <f t="shared" si="12"/>
        <v>209650</v>
      </c>
    </row>
    <row r="795" spans="1:11" x14ac:dyDescent="0.35">
      <c r="A795" s="8" t="s">
        <v>811</v>
      </c>
      <c r="B795" s="9">
        <v>43560</v>
      </c>
      <c r="C795" s="10" t="str">
        <f>VLOOKUP(訂單銷售明細!$D795,廠商資料!$A$2:$E$12,5,FALSE)</f>
        <v>涂佩芳</v>
      </c>
      <c r="D795" s="8" t="s">
        <v>10</v>
      </c>
      <c r="E795" s="8" t="str">
        <f>VLOOKUP(D795,廠商資料!$A$2:$E$12,2,FALSE)</f>
        <v>永進事業</v>
      </c>
      <c r="F795" s="8" t="s">
        <v>1608</v>
      </c>
      <c r="G795" s="11" t="str">
        <f>VLOOKUP($F795,產品資料!$A$2:$G$51,5,FALSE)</f>
        <v>奈米水離子吹風機-粉金</v>
      </c>
      <c r="H795" s="8" t="str">
        <f>VLOOKUP(訂單銷售明細!$F795,產品資料!$A$1:$G$51,2,FALSE)</f>
        <v>美容家電</v>
      </c>
      <c r="I795" s="8">
        <v>35</v>
      </c>
      <c r="J795" s="8">
        <f>VLOOKUP($F795,產品資料!$A$2:$G$51,6,FALSE)</f>
        <v>5990</v>
      </c>
      <c r="K795" s="12">
        <f t="shared" si="12"/>
        <v>209650</v>
      </c>
    </row>
    <row r="796" spans="1:11" x14ac:dyDescent="0.35">
      <c r="A796" s="13" t="s">
        <v>812</v>
      </c>
      <c r="B796" s="14">
        <v>43560</v>
      </c>
      <c r="C796" s="15" t="str">
        <f>VLOOKUP(訂單銷售明細!$D796,廠商資料!$A$2:$E$12,5,FALSE)</f>
        <v>王家銘</v>
      </c>
      <c r="D796" s="13" t="s">
        <v>21</v>
      </c>
      <c r="E796" s="13" t="str">
        <f>VLOOKUP(D796,廠商資料!$A$2:$E$12,2,FALSE)</f>
        <v>裕發事業</v>
      </c>
      <c r="F796" s="13" t="s">
        <v>1606</v>
      </c>
      <c r="G796" s="16" t="str">
        <f>VLOOKUP($F796,產品資料!$A$2:$G$51,5,FALSE)</f>
        <v>多功能計時鬆餅機-雪花白</v>
      </c>
      <c r="H796" s="13" t="str">
        <f>VLOOKUP(訂單銷售明細!$F796,產品資料!$A$1:$G$51,2,FALSE)</f>
        <v>廚房家電</v>
      </c>
      <c r="I796" s="13">
        <v>45</v>
      </c>
      <c r="J796" s="13">
        <f>VLOOKUP($F796,產品資料!$A$2:$G$51,6,FALSE)</f>
        <v>3880</v>
      </c>
      <c r="K796" s="17">
        <f t="shared" si="12"/>
        <v>174600</v>
      </c>
    </row>
    <row r="797" spans="1:11" x14ac:dyDescent="0.35">
      <c r="A797" s="8" t="s">
        <v>813</v>
      </c>
      <c r="B797" s="9">
        <v>43560</v>
      </c>
      <c r="C797" s="10" t="str">
        <f>VLOOKUP(訂單銷售明細!$D797,廠商資料!$A$2:$E$12,5,FALSE)</f>
        <v>王家銘</v>
      </c>
      <c r="D797" s="8" t="s">
        <v>24</v>
      </c>
      <c r="E797" s="8" t="str">
        <f>VLOOKUP(D797,廠商資料!$A$2:$E$12,2,FALSE)</f>
        <v>萬成事業</v>
      </c>
      <c r="F797" s="8" t="s">
        <v>1606</v>
      </c>
      <c r="G797" s="11" t="str">
        <f>VLOOKUP($F797,產品資料!$A$2:$G$51,5,FALSE)</f>
        <v>多功能計時鬆餅機-雪花白</v>
      </c>
      <c r="H797" s="8" t="str">
        <f>VLOOKUP(訂單銷售明細!$F797,產品資料!$A$1:$G$51,2,FALSE)</f>
        <v>廚房家電</v>
      </c>
      <c r="I797" s="8">
        <v>45</v>
      </c>
      <c r="J797" s="8">
        <f>VLOOKUP($F797,產品資料!$A$2:$G$51,6,FALSE)</f>
        <v>3880</v>
      </c>
      <c r="K797" s="12">
        <f t="shared" si="12"/>
        <v>174600</v>
      </c>
    </row>
    <row r="798" spans="1:11" x14ac:dyDescent="0.35">
      <c r="A798" s="13" t="s">
        <v>814</v>
      </c>
      <c r="B798" s="14">
        <v>43560</v>
      </c>
      <c r="C798" s="15" t="str">
        <f>VLOOKUP(訂單銷售明細!$D798,廠商資料!$A$2:$E$12,5,FALSE)</f>
        <v>郭立新</v>
      </c>
      <c r="D798" s="13" t="s">
        <v>26</v>
      </c>
      <c r="E798" s="13" t="str">
        <f>VLOOKUP(D798,廠商資料!$A$2:$E$12,2,FALSE)</f>
        <v>華佳貿易</v>
      </c>
      <c r="F798" s="13" t="s">
        <v>1621</v>
      </c>
      <c r="G798" s="16" t="str">
        <f>VLOOKUP($F798,產品資料!$A$2:$G$51,5,FALSE)</f>
        <v>溫熱按摩巧揉枕</v>
      </c>
      <c r="H798" s="13" t="str">
        <f>VLOOKUP(訂單銷售明細!$F798,產品資料!$A$1:$G$51,2,FALSE)</f>
        <v>按摩家電</v>
      </c>
      <c r="I798" s="13">
        <v>45</v>
      </c>
      <c r="J798" s="13">
        <f>VLOOKUP($F798,產品資料!$A$2:$G$51,6,FALSE)</f>
        <v>1688</v>
      </c>
      <c r="K798" s="17">
        <f t="shared" si="12"/>
        <v>75960</v>
      </c>
    </row>
    <row r="799" spans="1:11" x14ac:dyDescent="0.35">
      <c r="A799" s="8" t="s">
        <v>815</v>
      </c>
      <c r="B799" s="9">
        <v>43560</v>
      </c>
      <c r="C799" s="10" t="str">
        <f>VLOOKUP(訂單銷售明細!$D799,廠商資料!$A$2:$E$12,5,FALSE)</f>
        <v>賴惠雯</v>
      </c>
      <c r="D799" s="8" t="s">
        <v>41</v>
      </c>
      <c r="E799" s="8" t="str">
        <f>VLOOKUP(D799,廠商資料!$A$2:$E$12,2,FALSE)</f>
        <v>欣榮貿易</v>
      </c>
      <c r="F799" s="8" t="s">
        <v>1621</v>
      </c>
      <c r="G799" s="11" t="str">
        <f>VLOOKUP($F799,產品資料!$A$2:$G$51,5,FALSE)</f>
        <v>溫熱按摩巧揉枕</v>
      </c>
      <c r="H799" s="8" t="str">
        <f>VLOOKUP(訂單銷售明細!$F799,產品資料!$A$1:$G$51,2,FALSE)</f>
        <v>按摩家電</v>
      </c>
      <c r="I799" s="8">
        <v>45</v>
      </c>
      <c r="J799" s="8">
        <f>VLOOKUP($F799,產品資料!$A$2:$G$51,6,FALSE)</f>
        <v>1688</v>
      </c>
      <c r="K799" s="12">
        <f t="shared" si="12"/>
        <v>75960</v>
      </c>
    </row>
    <row r="800" spans="1:11" x14ac:dyDescent="0.35">
      <c r="A800" s="13" t="s">
        <v>816</v>
      </c>
      <c r="B800" s="14">
        <v>43560</v>
      </c>
      <c r="C800" s="15" t="str">
        <f>VLOOKUP(訂單銷售明細!$D800,廠商資料!$A$2:$E$12,5,FALSE)</f>
        <v>王家銘</v>
      </c>
      <c r="D800" s="13" t="s">
        <v>24</v>
      </c>
      <c r="E800" s="13" t="str">
        <f>VLOOKUP(D800,廠商資料!$A$2:$E$12,2,FALSE)</f>
        <v>萬成事業</v>
      </c>
      <c r="F800" s="13" t="s">
        <v>1600</v>
      </c>
      <c r="G800" s="16" t="str">
        <f>VLOOKUP($F800,產品資料!$A$2:$G$51,5,FALSE)</f>
        <v>蒸氣電熨斗</v>
      </c>
      <c r="H800" s="13" t="str">
        <f>VLOOKUP(訂單銷售明細!$F800,產品資料!$A$1:$G$51,2,FALSE)</f>
        <v>生活家電</v>
      </c>
      <c r="I800" s="13">
        <v>25</v>
      </c>
      <c r="J800" s="13">
        <f>VLOOKUP($F800,產品資料!$A$2:$G$51,6,FALSE)</f>
        <v>665</v>
      </c>
      <c r="K800" s="17">
        <f t="shared" si="12"/>
        <v>16625</v>
      </c>
    </row>
    <row r="801" spans="1:11" x14ac:dyDescent="0.35">
      <c r="A801" s="8" t="s">
        <v>817</v>
      </c>
      <c r="B801" s="9">
        <v>43560</v>
      </c>
      <c r="C801" s="10" t="str">
        <f>VLOOKUP(訂單銷售明細!$D801,廠商資料!$A$2:$E$12,5,FALSE)</f>
        <v>賴惠雯</v>
      </c>
      <c r="D801" s="8" t="s">
        <v>41</v>
      </c>
      <c r="E801" s="8" t="str">
        <f>VLOOKUP(D801,廠商資料!$A$2:$E$12,2,FALSE)</f>
        <v>欣榮貿易</v>
      </c>
      <c r="F801" s="8" t="s">
        <v>1602</v>
      </c>
      <c r="G801" s="11" t="str">
        <f>VLOOKUP($F801,產品資料!$A$2:$G$51,5,FALSE)</f>
        <v>日本原裝變頻六門冰箱</v>
      </c>
      <c r="H801" s="8" t="str">
        <f>VLOOKUP(訂單銷售明細!$F801,產品資料!$A$1:$G$51,2,FALSE)</f>
        <v>廚房家電</v>
      </c>
      <c r="I801" s="8">
        <v>25</v>
      </c>
      <c r="J801" s="8">
        <f>VLOOKUP($F801,產品資料!$A$2:$G$51,6,FALSE)</f>
        <v>69210</v>
      </c>
      <c r="K801" s="12">
        <f t="shared" si="12"/>
        <v>1730250</v>
      </c>
    </row>
    <row r="802" spans="1:11" x14ac:dyDescent="0.35">
      <c r="A802" s="13" t="s">
        <v>818</v>
      </c>
      <c r="B802" s="14">
        <v>43560</v>
      </c>
      <c r="C802" s="15" t="str">
        <f>VLOOKUP(訂單銷售明細!$D802,廠商資料!$A$2:$E$12,5,FALSE)</f>
        <v>賴惠雯</v>
      </c>
      <c r="D802" s="13" t="s">
        <v>49</v>
      </c>
      <c r="E802" s="13" t="str">
        <f>VLOOKUP(D802,廠商資料!$A$2:$E$12,2,FALSE)</f>
        <v>大亨事業</v>
      </c>
      <c r="F802" s="13" t="s">
        <v>1602</v>
      </c>
      <c r="G802" s="16" t="str">
        <f>VLOOKUP($F802,產品資料!$A$2:$G$51,5,FALSE)</f>
        <v>日本原裝變頻六門冰箱</v>
      </c>
      <c r="H802" s="13" t="str">
        <f>VLOOKUP(訂單銷售明細!$F802,產品資料!$A$1:$G$51,2,FALSE)</f>
        <v>廚房家電</v>
      </c>
      <c r="I802" s="13">
        <v>25</v>
      </c>
      <c r="J802" s="13">
        <f>VLOOKUP($F802,產品資料!$A$2:$G$51,6,FALSE)</f>
        <v>69210</v>
      </c>
      <c r="K802" s="17">
        <f t="shared" si="12"/>
        <v>1730250</v>
      </c>
    </row>
    <row r="803" spans="1:11" x14ac:dyDescent="0.35">
      <c r="A803" s="8" t="s">
        <v>819</v>
      </c>
      <c r="B803" s="9">
        <v>43560</v>
      </c>
      <c r="C803" s="10" t="str">
        <f>VLOOKUP(訂單銷售明細!$D803,廠商資料!$A$2:$E$12,5,FALSE)</f>
        <v>涂佩芳</v>
      </c>
      <c r="D803" s="8" t="s">
        <v>10</v>
      </c>
      <c r="E803" s="8" t="str">
        <f>VLOOKUP(D803,廠商資料!$A$2:$E$12,2,FALSE)</f>
        <v>永進事業</v>
      </c>
      <c r="F803" s="8" t="s">
        <v>1615</v>
      </c>
      <c r="G803" s="11" t="str">
        <f>VLOOKUP($F803,產品資料!$A$2:$G$51,5,FALSE)</f>
        <v>迷你淨顏潔膚儀-送刷頭</v>
      </c>
      <c r="H803" s="8" t="str">
        <f>VLOOKUP(訂單銷售明細!$F803,產品資料!$A$1:$G$51,2,FALSE)</f>
        <v>美容家電</v>
      </c>
      <c r="I803" s="8">
        <v>25</v>
      </c>
      <c r="J803" s="8">
        <f>VLOOKUP($F803,產品資料!$A$2:$G$51,6,FALSE)</f>
        <v>2600</v>
      </c>
      <c r="K803" s="12">
        <f t="shared" si="12"/>
        <v>65000</v>
      </c>
    </row>
    <row r="804" spans="1:11" x14ac:dyDescent="0.35">
      <c r="A804" s="13" t="s">
        <v>820</v>
      </c>
      <c r="B804" s="14">
        <v>43560</v>
      </c>
      <c r="C804" s="15" t="str">
        <f>VLOOKUP(訂單銷售明細!$D804,廠商資料!$A$2:$E$12,5,FALSE)</f>
        <v>涂佩芳</v>
      </c>
      <c r="D804" s="13" t="s">
        <v>12</v>
      </c>
      <c r="E804" s="13" t="str">
        <f>VLOOKUP(D804,廠商資料!$A$2:$E$12,2,FALSE)</f>
        <v>洪盛貿易</v>
      </c>
      <c r="F804" s="13" t="s">
        <v>1615</v>
      </c>
      <c r="G804" s="16" t="str">
        <f>VLOOKUP($F804,產品資料!$A$2:$G$51,5,FALSE)</f>
        <v>迷你淨顏潔膚儀-送刷頭</v>
      </c>
      <c r="H804" s="13" t="str">
        <f>VLOOKUP(訂單銷售明細!$F804,產品資料!$A$1:$G$51,2,FALSE)</f>
        <v>美容家電</v>
      </c>
      <c r="I804" s="13">
        <v>25</v>
      </c>
      <c r="J804" s="13">
        <f>VLOOKUP($F804,產品資料!$A$2:$G$51,6,FALSE)</f>
        <v>2600</v>
      </c>
      <c r="K804" s="17">
        <f t="shared" si="12"/>
        <v>65000</v>
      </c>
    </row>
    <row r="805" spans="1:11" x14ac:dyDescent="0.35">
      <c r="A805" s="8" t="s">
        <v>821</v>
      </c>
      <c r="B805" s="9">
        <v>43560</v>
      </c>
      <c r="C805" s="10" t="str">
        <f>VLOOKUP(訂單銷售明細!$D805,廠商資料!$A$2:$E$12,5,FALSE)</f>
        <v>陳欣怡</v>
      </c>
      <c r="D805" s="8" t="s">
        <v>8</v>
      </c>
      <c r="E805" s="8" t="str">
        <f>VLOOKUP(D805,廠商資料!$A$2:$E$12,2,FALSE)</f>
        <v>高宏事業</v>
      </c>
      <c r="F805" s="8" t="s">
        <v>1637</v>
      </c>
      <c r="G805" s="11" t="str">
        <f>VLOOKUP($F805,產品資料!$A$2:$G$51,5,FALSE)</f>
        <v>數位式無線電話-經典白</v>
      </c>
      <c r="H805" s="8" t="str">
        <f>VLOOKUP(訂單銷售明細!$F805,產品資料!$A$1:$G$51,2,FALSE)</f>
        <v>生活家電</v>
      </c>
      <c r="I805" s="8">
        <v>25</v>
      </c>
      <c r="J805" s="8">
        <f>VLOOKUP($F805,產品資料!$A$2:$G$51,6,FALSE)</f>
        <v>990</v>
      </c>
      <c r="K805" s="12">
        <f t="shared" si="12"/>
        <v>24750</v>
      </c>
    </row>
    <row r="806" spans="1:11" x14ac:dyDescent="0.35">
      <c r="A806" s="13" t="s">
        <v>822</v>
      </c>
      <c r="B806" s="14">
        <v>43560</v>
      </c>
      <c r="C806" s="15" t="str">
        <f>VLOOKUP(訂單銷售明細!$D806,廠商資料!$A$2:$E$12,5,FALSE)</f>
        <v>陳欣怡</v>
      </c>
      <c r="D806" s="13" t="s">
        <v>14</v>
      </c>
      <c r="E806" s="13" t="str">
        <f>VLOOKUP(D806,廠商資料!$A$2:$E$12,2,FALSE)</f>
        <v>捷福事業</v>
      </c>
      <c r="F806" s="13" t="s">
        <v>1615</v>
      </c>
      <c r="G806" s="16" t="str">
        <f>VLOOKUP($F806,產品資料!$A$2:$G$51,5,FALSE)</f>
        <v>迷你淨顏潔膚儀-送刷頭</v>
      </c>
      <c r="H806" s="13" t="str">
        <f>VLOOKUP(訂單銷售明細!$F806,產品資料!$A$1:$G$51,2,FALSE)</f>
        <v>美容家電</v>
      </c>
      <c r="I806" s="13">
        <v>25</v>
      </c>
      <c r="J806" s="13">
        <f>VLOOKUP($F806,產品資料!$A$2:$G$51,6,FALSE)</f>
        <v>2600</v>
      </c>
      <c r="K806" s="17">
        <f t="shared" si="12"/>
        <v>65000</v>
      </c>
    </row>
    <row r="807" spans="1:11" x14ac:dyDescent="0.35">
      <c r="A807" s="8" t="s">
        <v>823</v>
      </c>
      <c r="B807" s="9">
        <v>43560</v>
      </c>
      <c r="C807" s="10" t="str">
        <f>VLOOKUP(訂單銷售明細!$D807,廠商資料!$A$2:$E$12,5,FALSE)</f>
        <v>陳欣怡</v>
      </c>
      <c r="D807" s="8" t="s">
        <v>18</v>
      </c>
      <c r="E807" s="8" t="str">
        <f>VLOOKUP(D807,廠商資料!$A$2:$E$12,2,FALSE)</f>
        <v>興泰貿易</v>
      </c>
      <c r="F807" s="8" t="s">
        <v>1619</v>
      </c>
      <c r="G807" s="11" t="str">
        <f>VLOOKUP($F807,產品資料!$A$2:$G$51,5,FALSE)</f>
        <v>無線頸肩按摩器</v>
      </c>
      <c r="H807" s="8" t="str">
        <f>VLOOKUP(訂單銷售明細!$F807,產品資料!$A$1:$G$51,2,FALSE)</f>
        <v>按摩家電</v>
      </c>
      <c r="I807" s="8">
        <v>25</v>
      </c>
      <c r="J807" s="8">
        <f>VLOOKUP($F807,產品資料!$A$2:$G$51,6,FALSE)</f>
        <v>2680</v>
      </c>
      <c r="K807" s="12">
        <f t="shared" si="12"/>
        <v>67000</v>
      </c>
    </row>
    <row r="808" spans="1:11" x14ac:dyDescent="0.35">
      <c r="A808" s="13" t="s">
        <v>824</v>
      </c>
      <c r="B808" s="14">
        <v>43560</v>
      </c>
      <c r="C808" s="15" t="str">
        <f>VLOOKUP(訂單銷售明細!$D808,廠商資料!$A$2:$E$12,5,FALSE)</f>
        <v>涂佩芳</v>
      </c>
      <c r="D808" s="13" t="s">
        <v>12</v>
      </c>
      <c r="E808" s="13" t="str">
        <f>VLOOKUP(D808,廠商資料!$A$2:$E$12,2,FALSE)</f>
        <v>洪盛貿易</v>
      </c>
      <c r="F808" s="13" t="s">
        <v>1613</v>
      </c>
      <c r="G808" s="16" t="str">
        <f>VLOOKUP($F808,產品資料!$A$2:$G$51,5,FALSE)</f>
        <v>水洗三刀頭電動刮鬍刀-黑</v>
      </c>
      <c r="H808" s="13" t="str">
        <f>VLOOKUP(訂單銷售明細!$F808,產品資料!$A$1:$G$51,2,FALSE)</f>
        <v>美容家電</v>
      </c>
      <c r="I808" s="13">
        <v>35</v>
      </c>
      <c r="J808" s="13">
        <f>VLOOKUP($F808,產品資料!$A$2:$G$51,6,FALSE)</f>
        <v>980</v>
      </c>
      <c r="K808" s="17">
        <f t="shared" si="12"/>
        <v>34300</v>
      </c>
    </row>
    <row r="809" spans="1:11" x14ac:dyDescent="0.35">
      <c r="A809" s="8" t="s">
        <v>825</v>
      </c>
      <c r="B809" s="9">
        <v>43560</v>
      </c>
      <c r="C809" s="10" t="str">
        <f>VLOOKUP(訂單銷售明細!$D809,廠商資料!$A$2:$E$12,5,FALSE)</f>
        <v>陳欣怡</v>
      </c>
      <c r="D809" s="8" t="s">
        <v>8</v>
      </c>
      <c r="E809" s="8" t="str">
        <f>VLOOKUP(D809,廠商資料!$A$2:$E$12,2,FALSE)</f>
        <v>高宏事業</v>
      </c>
      <c r="F809" s="8" t="s">
        <v>1613</v>
      </c>
      <c r="G809" s="11" t="str">
        <f>VLOOKUP($F809,產品資料!$A$2:$G$51,5,FALSE)</f>
        <v>水洗三刀頭電動刮鬍刀-黑</v>
      </c>
      <c r="H809" s="8" t="str">
        <f>VLOOKUP(訂單銷售明細!$F809,產品資料!$A$1:$G$51,2,FALSE)</f>
        <v>美容家電</v>
      </c>
      <c r="I809" s="8">
        <v>35</v>
      </c>
      <c r="J809" s="8">
        <f>VLOOKUP($F809,產品資料!$A$2:$G$51,6,FALSE)</f>
        <v>980</v>
      </c>
      <c r="K809" s="12">
        <f t="shared" si="12"/>
        <v>34300</v>
      </c>
    </row>
    <row r="810" spans="1:11" x14ac:dyDescent="0.35">
      <c r="A810" s="13" t="s">
        <v>826</v>
      </c>
      <c r="B810" s="14">
        <v>43560</v>
      </c>
      <c r="C810" s="15" t="str">
        <f>VLOOKUP(訂單銷售明細!$D810,廠商資料!$A$2:$E$12,5,FALSE)</f>
        <v>陳欣怡</v>
      </c>
      <c r="D810" s="13" t="s">
        <v>14</v>
      </c>
      <c r="E810" s="13" t="str">
        <f>VLOOKUP(D810,廠商資料!$A$2:$E$12,2,FALSE)</f>
        <v>捷福事業</v>
      </c>
      <c r="F810" s="13" t="s">
        <v>1608</v>
      </c>
      <c r="G810" s="16" t="str">
        <f>VLOOKUP($F810,產品資料!$A$2:$G$51,5,FALSE)</f>
        <v>奈米水離子吹風機-粉金</v>
      </c>
      <c r="H810" s="13" t="str">
        <f>VLOOKUP(訂單銷售明細!$F810,產品資料!$A$1:$G$51,2,FALSE)</f>
        <v>美容家電</v>
      </c>
      <c r="I810" s="13">
        <v>35</v>
      </c>
      <c r="J810" s="13">
        <f>VLOOKUP($F810,產品資料!$A$2:$G$51,6,FALSE)</f>
        <v>5990</v>
      </c>
      <c r="K810" s="17">
        <f t="shared" si="12"/>
        <v>209650</v>
      </c>
    </row>
    <row r="811" spans="1:11" x14ac:dyDescent="0.35">
      <c r="A811" s="8" t="s">
        <v>827</v>
      </c>
      <c r="B811" s="9">
        <v>43560</v>
      </c>
      <c r="C811" s="10" t="str">
        <f>VLOOKUP(訂單銷售明細!$D811,廠商資料!$A$2:$E$12,5,FALSE)</f>
        <v>陳欣怡</v>
      </c>
      <c r="D811" s="8" t="s">
        <v>18</v>
      </c>
      <c r="E811" s="8" t="str">
        <f>VLOOKUP(D811,廠商資料!$A$2:$E$12,2,FALSE)</f>
        <v>興泰貿易</v>
      </c>
      <c r="F811" s="8" t="s">
        <v>1608</v>
      </c>
      <c r="G811" s="11" t="str">
        <f>VLOOKUP($F811,產品資料!$A$2:$G$51,5,FALSE)</f>
        <v>奈米水離子吹風機-粉金</v>
      </c>
      <c r="H811" s="8" t="str">
        <f>VLOOKUP(訂單銷售明細!$F811,產品資料!$A$1:$G$51,2,FALSE)</f>
        <v>美容家電</v>
      </c>
      <c r="I811" s="8">
        <v>35</v>
      </c>
      <c r="J811" s="8">
        <f>VLOOKUP($F811,產品資料!$A$2:$G$51,6,FALSE)</f>
        <v>5990</v>
      </c>
      <c r="K811" s="12">
        <f t="shared" si="12"/>
        <v>209650</v>
      </c>
    </row>
    <row r="812" spans="1:11" x14ac:dyDescent="0.35">
      <c r="A812" s="13" t="s">
        <v>828</v>
      </c>
      <c r="B812" s="14">
        <v>43560</v>
      </c>
      <c r="C812" s="15" t="str">
        <f>VLOOKUP(訂單銷售明細!$D812,廠商資料!$A$2:$E$12,5,FALSE)</f>
        <v>蔡俊宏</v>
      </c>
      <c r="D812" s="13" t="s">
        <v>47</v>
      </c>
      <c r="E812" s="13" t="str">
        <f>VLOOKUP(D812,廠商資料!$A$2:$E$12,2,FALSE)</f>
        <v>信通事業</v>
      </c>
      <c r="F812" s="13" t="s">
        <v>1606</v>
      </c>
      <c r="G812" s="16" t="str">
        <f>VLOOKUP($F812,產品資料!$A$2:$G$51,5,FALSE)</f>
        <v>多功能計時鬆餅機-雪花白</v>
      </c>
      <c r="H812" s="13" t="str">
        <f>VLOOKUP(訂單銷售明細!$F812,產品資料!$A$1:$G$51,2,FALSE)</f>
        <v>廚房家電</v>
      </c>
      <c r="I812" s="13">
        <v>45</v>
      </c>
      <c r="J812" s="13">
        <f>VLOOKUP($F812,產品資料!$A$2:$G$51,6,FALSE)</f>
        <v>3880</v>
      </c>
      <c r="K812" s="17">
        <f t="shared" si="12"/>
        <v>174600</v>
      </c>
    </row>
    <row r="813" spans="1:11" x14ac:dyDescent="0.35">
      <c r="A813" s="8" t="s">
        <v>829</v>
      </c>
      <c r="B813" s="9">
        <v>43560</v>
      </c>
      <c r="C813" s="10" t="str">
        <f>VLOOKUP(訂單銷售明細!$D813,廠商資料!$A$2:$E$12,5,FALSE)</f>
        <v>賴惠雯</v>
      </c>
      <c r="D813" s="8" t="s">
        <v>49</v>
      </c>
      <c r="E813" s="8" t="str">
        <f>VLOOKUP(D813,廠商資料!$A$2:$E$12,2,FALSE)</f>
        <v>大亨事業</v>
      </c>
      <c r="F813" s="8" t="s">
        <v>1606</v>
      </c>
      <c r="G813" s="11" t="str">
        <f>VLOOKUP($F813,產品資料!$A$2:$G$51,5,FALSE)</f>
        <v>多功能計時鬆餅機-雪花白</v>
      </c>
      <c r="H813" s="8" t="str">
        <f>VLOOKUP(訂單銷售明細!$F813,產品資料!$A$1:$G$51,2,FALSE)</f>
        <v>廚房家電</v>
      </c>
      <c r="I813" s="8">
        <v>45</v>
      </c>
      <c r="J813" s="8">
        <f>VLOOKUP($F813,產品資料!$A$2:$G$51,6,FALSE)</f>
        <v>3880</v>
      </c>
      <c r="K813" s="12">
        <f t="shared" si="12"/>
        <v>174600</v>
      </c>
    </row>
    <row r="814" spans="1:11" x14ac:dyDescent="0.35">
      <c r="A814" s="13" t="s">
        <v>830</v>
      </c>
      <c r="B814" s="14">
        <v>43560</v>
      </c>
      <c r="C814" s="15" t="str">
        <f>VLOOKUP(訂單銷售明細!$D814,廠商資料!$A$2:$E$12,5,FALSE)</f>
        <v>涂佩芳</v>
      </c>
      <c r="D814" s="13" t="s">
        <v>10</v>
      </c>
      <c r="E814" s="13" t="str">
        <f>VLOOKUP(D814,廠商資料!$A$2:$E$12,2,FALSE)</f>
        <v>永進事業</v>
      </c>
      <c r="F814" s="13" t="s">
        <v>1621</v>
      </c>
      <c r="G814" s="16" t="str">
        <f>VLOOKUP($F814,產品資料!$A$2:$G$51,5,FALSE)</f>
        <v>溫熱按摩巧揉枕</v>
      </c>
      <c r="H814" s="13" t="str">
        <f>VLOOKUP(訂單銷售明細!$F814,產品資料!$A$1:$G$51,2,FALSE)</f>
        <v>按摩家電</v>
      </c>
      <c r="I814" s="13">
        <v>45</v>
      </c>
      <c r="J814" s="13">
        <f>VLOOKUP($F814,產品資料!$A$2:$G$51,6,FALSE)</f>
        <v>1688</v>
      </c>
      <c r="K814" s="17">
        <f t="shared" si="12"/>
        <v>75960</v>
      </c>
    </row>
    <row r="815" spans="1:11" x14ac:dyDescent="0.35">
      <c r="A815" s="8" t="s">
        <v>831</v>
      </c>
      <c r="B815" s="9">
        <v>43560</v>
      </c>
      <c r="C815" s="10" t="str">
        <f>VLOOKUP(訂單銷售明細!$D815,廠商資料!$A$2:$E$12,5,FALSE)</f>
        <v>涂佩芳</v>
      </c>
      <c r="D815" s="8" t="s">
        <v>12</v>
      </c>
      <c r="E815" s="8" t="str">
        <f>VLOOKUP(D815,廠商資料!$A$2:$E$12,2,FALSE)</f>
        <v>洪盛貿易</v>
      </c>
      <c r="F815" s="8" t="s">
        <v>1621</v>
      </c>
      <c r="G815" s="11" t="str">
        <f>VLOOKUP($F815,產品資料!$A$2:$G$51,5,FALSE)</f>
        <v>溫熱按摩巧揉枕</v>
      </c>
      <c r="H815" s="8" t="str">
        <f>VLOOKUP(訂單銷售明細!$F815,產品資料!$A$1:$G$51,2,FALSE)</f>
        <v>按摩家電</v>
      </c>
      <c r="I815" s="8">
        <v>45</v>
      </c>
      <c r="J815" s="8">
        <f>VLOOKUP($F815,產品資料!$A$2:$G$51,6,FALSE)</f>
        <v>1688</v>
      </c>
      <c r="K815" s="12">
        <f t="shared" si="12"/>
        <v>75960</v>
      </c>
    </row>
    <row r="816" spans="1:11" x14ac:dyDescent="0.35">
      <c r="A816" s="13" t="s">
        <v>832</v>
      </c>
      <c r="B816" s="14">
        <v>43560</v>
      </c>
      <c r="C816" s="15" t="str">
        <f>VLOOKUP(訂單銷售明細!$D816,廠商資料!$A$2:$E$12,5,FALSE)</f>
        <v>陳欣怡</v>
      </c>
      <c r="D816" s="13" t="s">
        <v>8</v>
      </c>
      <c r="E816" s="13" t="str">
        <f>VLOOKUP(D816,廠商資料!$A$2:$E$12,2,FALSE)</f>
        <v>高宏事業</v>
      </c>
      <c r="F816" s="13" t="s">
        <v>1600</v>
      </c>
      <c r="G816" s="16" t="str">
        <f>VLOOKUP($F816,產品資料!$A$2:$G$51,5,FALSE)</f>
        <v>蒸氣電熨斗</v>
      </c>
      <c r="H816" s="13" t="str">
        <f>VLOOKUP(訂單銷售明細!$F816,產品資料!$A$1:$G$51,2,FALSE)</f>
        <v>生活家電</v>
      </c>
      <c r="I816" s="13">
        <v>25</v>
      </c>
      <c r="J816" s="13">
        <f>VLOOKUP($F816,產品資料!$A$2:$G$51,6,FALSE)</f>
        <v>665</v>
      </c>
      <c r="K816" s="17">
        <f t="shared" si="12"/>
        <v>16625</v>
      </c>
    </row>
    <row r="817" spans="1:11" x14ac:dyDescent="0.35">
      <c r="A817" s="8" t="s">
        <v>833</v>
      </c>
      <c r="B817" s="9">
        <v>43560</v>
      </c>
      <c r="C817" s="10" t="str">
        <f>VLOOKUP(訂單銷售明細!$D817,廠商資料!$A$2:$E$12,5,FALSE)</f>
        <v>涂佩芳</v>
      </c>
      <c r="D817" s="8" t="s">
        <v>10</v>
      </c>
      <c r="E817" s="8" t="str">
        <f>VLOOKUP(D817,廠商資料!$A$2:$E$12,2,FALSE)</f>
        <v>永進事業</v>
      </c>
      <c r="F817" s="8" t="s">
        <v>1602</v>
      </c>
      <c r="G817" s="11" t="str">
        <f>VLOOKUP($F817,產品資料!$A$2:$G$51,5,FALSE)</f>
        <v>日本原裝變頻六門冰箱</v>
      </c>
      <c r="H817" s="8" t="str">
        <f>VLOOKUP(訂單銷售明細!$F817,產品資料!$A$1:$G$51,2,FALSE)</f>
        <v>廚房家電</v>
      </c>
      <c r="I817" s="8">
        <v>25</v>
      </c>
      <c r="J817" s="8">
        <f>VLOOKUP($F817,產品資料!$A$2:$G$51,6,FALSE)</f>
        <v>69210</v>
      </c>
      <c r="K817" s="12">
        <f t="shared" si="12"/>
        <v>1730250</v>
      </c>
    </row>
    <row r="818" spans="1:11" x14ac:dyDescent="0.35">
      <c r="A818" s="13" t="s">
        <v>834</v>
      </c>
      <c r="B818" s="14">
        <v>43560</v>
      </c>
      <c r="C818" s="15" t="str">
        <f>VLOOKUP(訂單銷售明細!$D818,廠商資料!$A$2:$E$12,5,FALSE)</f>
        <v>陳欣怡</v>
      </c>
      <c r="D818" s="13" t="s">
        <v>8</v>
      </c>
      <c r="E818" s="13" t="str">
        <f>VLOOKUP(D818,廠商資料!$A$2:$E$12,2,FALSE)</f>
        <v>高宏事業</v>
      </c>
      <c r="F818" s="13" t="s">
        <v>1602</v>
      </c>
      <c r="G818" s="16" t="str">
        <f>VLOOKUP($F818,產品資料!$A$2:$G$51,5,FALSE)</f>
        <v>日本原裝變頻六門冰箱</v>
      </c>
      <c r="H818" s="13" t="str">
        <f>VLOOKUP(訂單銷售明細!$F818,產品資料!$A$1:$G$51,2,FALSE)</f>
        <v>廚房家電</v>
      </c>
      <c r="I818" s="13">
        <v>25</v>
      </c>
      <c r="J818" s="13">
        <f>VLOOKUP($F818,產品資料!$A$2:$G$51,6,FALSE)</f>
        <v>69210</v>
      </c>
      <c r="K818" s="17">
        <f t="shared" si="12"/>
        <v>1730250</v>
      </c>
    </row>
    <row r="819" spans="1:11" x14ac:dyDescent="0.35">
      <c r="A819" s="8" t="s">
        <v>835</v>
      </c>
      <c r="B819" s="9">
        <v>43560</v>
      </c>
      <c r="C819" s="10" t="str">
        <f>VLOOKUP(訂單銷售明細!$D819,廠商資料!$A$2:$E$12,5,FALSE)</f>
        <v>陳欣怡</v>
      </c>
      <c r="D819" s="8" t="s">
        <v>14</v>
      </c>
      <c r="E819" s="8" t="str">
        <f>VLOOKUP(D819,廠商資料!$A$2:$E$12,2,FALSE)</f>
        <v>捷福事業</v>
      </c>
      <c r="F819" s="8" t="s">
        <v>1615</v>
      </c>
      <c r="G819" s="11" t="str">
        <f>VLOOKUP($F819,產品資料!$A$2:$G$51,5,FALSE)</f>
        <v>迷你淨顏潔膚儀-送刷頭</v>
      </c>
      <c r="H819" s="8" t="str">
        <f>VLOOKUP(訂單銷售明細!$F819,產品資料!$A$1:$G$51,2,FALSE)</f>
        <v>美容家電</v>
      </c>
      <c r="I819" s="8">
        <v>25</v>
      </c>
      <c r="J819" s="8">
        <f>VLOOKUP($F819,產品資料!$A$2:$G$51,6,FALSE)</f>
        <v>2600</v>
      </c>
      <c r="K819" s="12">
        <f t="shared" si="12"/>
        <v>65000</v>
      </c>
    </row>
    <row r="820" spans="1:11" x14ac:dyDescent="0.35">
      <c r="A820" s="13" t="s">
        <v>836</v>
      </c>
      <c r="B820" s="14">
        <v>43560</v>
      </c>
      <c r="C820" s="15" t="str">
        <f>VLOOKUP(訂單銷售明細!$D820,廠商資料!$A$2:$E$12,5,FALSE)</f>
        <v>陳欣怡</v>
      </c>
      <c r="D820" s="13" t="s">
        <v>18</v>
      </c>
      <c r="E820" s="13" t="str">
        <f>VLOOKUP(D820,廠商資料!$A$2:$E$12,2,FALSE)</f>
        <v>興泰貿易</v>
      </c>
      <c r="F820" s="13" t="s">
        <v>1615</v>
      </c>
      <c r="G820" s="16" t="str">
        <f>VLOOKUP($F820,產品資料!$A$2:$G$51,5,FALSE)</f>
        <v>迷你淨顏潔膚儀-送刷頭</v>
      </c>
      <c r="H820" s="13" t="str">
        <f>VLOOKUP(訂單銷售明細!$F820,產品資料!$A$1:$G$51,2,FALSE)</f>
        <v>美容家電</v>
      </c>
      <c r="I820" s="13">
        <v>25</v>
      </c>
      <c r="J820" s="13">
        <f>VLOOKUP($F820,產品資料!$A$2:$G$51,6,FALSE)</f>
        <v>2600</v>
      </c>
      <c r="K820" s="17">
        <f t="shared" si="12"/>
        <v>65000</v>
      </c>
    </row>
    <row r="821" spans="1:11" x14ac:dyDescent="0.35">
      <c r="A821" s="8" t="s">
        <v>837</v>
      </c>
      <c r="B821" s="9">
        <v>43560</v>
      </c>
      <c r="C821" s="10" t="str">
        <f>VLOOKUP(訂單銷售明細!$D821,廠商資料!$A$2:$E$12,5,FALSE)</f>
        <v>王家銘</v>
      </c>
      <c r="D821" s="8" t="s">
        <v>21</v>
      </c>
      <c r="E821" s="8" t="str">
        <f>VLOOKUP(D821,廠商資料!$A$2:$E$12,2,FALSE)</f>
        <v>裕發事業</v>
      </c>
      <c r="F821" s="8" t="s">
        <v>1637</v>
      </c>
      <c r="G821" s="11" t="str">
        <f>VLOOKUP($F821,產品資料!$A$2:$G$51,5,FALSE)</f>
        <v>數位式無線電話-經典白</v>
      </c>
      <c r="H821" s="8" t="str">
        <f>VLOOKUP(訂單銷售明細!$F821,產品資料!$A$1:$G$51,2,FALSE)</f>
        <v>生活家電</v>
      </c>
      <c r="I821" s="8">
        <v>25</v>
      </c>
      <c r="J821" s="8">
        <f>VLOOKUP($F821,產品資料!$A$2:$G$51,6,FALSE)</f>
        <v>990</v>
      </c>
      <c r="K821" s="12">
        <f t="shared" si="12"/>
        <v>24750</v>
      </c>
    </row>
    <row r="822" spans="1:11" x14ac:dyDescent="0.35">
      <c r="A822" s="13" t="s">
        <v>838</v>
      </c>
      <c r="B822" s="14">
        <v>43560</v>
      </c>
      <c r="C822" s="15" t="str">
        <f>VLOOKUP(訂單銷售明細!$D822,廠商資料!$A$2:$E$12,5,FALSE)</f>
        <v>王家銘</v>
      </c>
      <c r="D822" s="13" t="s">
        <v>24</v>
      </c>
      <c r="E822" s="13" t="str">
        <f>VLOOKUP(D822,廠商資料!$A$2:$E$12,2,FALSE)</f>
        <v>萬成事業</v>
      </c>
      <c r="F822" s="13" t="s">
        <v>1615</v>
      </c>
      <c r="G822" s="16" t="str">
        <f>VLOOKUP($F822,產品資料!$A$2:$G$51,5,FALSE)</f>
        <v>迷你淨顏潔膚儀-送刷頭</v>
      </c>
      <c r="H822" s="13" t="str">
        <f>VLOOKUP(訂單銷售明細!$F822,產品資料!$A$1:$G$51,2,FALSE)</f>
        <v>美容家電</v>
      </c>
      <c r="I822" s="13">
        <v>25</v>
      </c>
      <c r="J822" s="13">
        <f>VLOOKUP($F822,產品資料!$A$2:$G$51,6,FALSE)</f>
        <v>2600</v>
      </c>
      <c r="K822" s="17">
        <f t="shared" si="12"/>
        <v>65000</v>
      </c>
    </row>
    <row r="823" spans="1:11" x14ac:dyDescent="0.35">
      <c r="A823" s="8" t="s">
        <v>839</v>
      </c>
      <c r="B823" s="9">
        <v>43560</v>
      </c>
      <c r="C823" s="10" t="str">
        <f>VLOOKUP(訂單銷售明細!$D823,廠商資料!$A$2:$E$12,5,FALSE)</f>
        <v>郭立新</v>
      </c>
      <c r="D823" s="8" t="s">
        <v>26</v>
      </c>
      <c r="E823" s="8" t="str">
        <f>VLOOKUP(D823,廠商資料!$A$2:$E$12,2,FALSE)</f>
        <v>華佳貿易</v>
      </c>
      <c r="F823" s="8" t="s">
        <v>1619</v>
      </c>
      <c r="G823" s="11" t="str">
        <f>VLOOKUP($F823,產品資料!$A$2:$G$51,5,FALSE)</f>
        <v>無線頸肩按摩器</v>
      </c>
      <c r="H823" s="8" t="str">
        <f>VLOOKUP(訂單銷售明細!$F823,產品資料!$A$1:$G$51,2,FALSE)</f>
        <v>按摩家電</v>
      </c>
      <c r="I823" s="8">
        <v>25</v>
      </c>
      <c r="J823" s="8">
        <f>VLOOKUP($F823,產品資料!$A$2:$G$51,6,FALSE)</f>
        <v>2680</v>
      </c>
      <c r="K823" s="12">
        <f t="shared" si="12"/>
        <v>67000</v>
      </c>
    </row>
    <row r="824" spans="1:11" x14ac:dyDescent="0.35">
      <c r="A824" s="13" t="s">
        <v>840</v>
      </c>
      <c r="B824" s="14">
        <v>43560</v>
      </c>
      <c r="C824" s="15" t="str">
        <f>VLOOKUP(訂單銷售明細!$D824,廠商資料!$A$2:$E$12,5,FALSE)</f>
        <v>王家銘</v>
      </c>
      <c r="D824" s="13" t="s">
        <v>21</v>
      </c>
      <c r="E824" s="13" t="str">
        <f>VLOOKUP(D824,廠商資料!$A$2:$E$12,2,FALSE)</f>
        <v>裕發事業</v>
      </c>
      <c r="F824" s="13" t="s">
        <v>1613</v>
      </c>
      <c r="G824" s="16" t="str">
        <f>VLOOKUP($F824,產品資料!$A$2:$G$51,5,FALSE)</f>
        <v>水洗三刀頭電動刮鬍刀-黑</v>
      </c>
      <c r="H824" s="13" t="str">
        <f>VLOOKUP(訂單銷售明細!$F824,產品資料!$A$1:$G$51,2,FALSE)</f>
        <v>美容家電</v>
      </c>
      <c r="I824" s="13">
        <v>35</v>
      </c>
      <c r="J824" s="13">
        <f>VLOOKUP($F824,產品資料!$A$2:$G$51,6,FALSE)</f>
        <v>980</v>
      </c>
      <c r="K824" s="17">
        <f t="shared" si="12"/>
        <v>34300</v>
      </c>
    </row>
    <row r="825" spans="1:11" x14ac:dyDescent="0.35">
      <c r="A825" s="8" t="s">
        <v>841</v>
      </c>
      <c r="B825" s="9">
        <v>43560</v>
      </c>
      <c r="C825" s="10" t="str">
        <f>VLOOKUP(訂單銷售明細!$D825,廠商資料!$A$2:$E$12,5,FALSE)</f>
        <v>王家銘</v>
      </c>
      <c r="D825" s="8" t="s">
        <v>24</v>
      </c>
      <c r="E825" s="8" t="str">
        <f>VLOOKUP(D825,廠商資料!$A$2:$E$12,2,FALSE)</f>
        <v>萬成事業</v>
      </c>
      <c r="F825" s="8" t="s">
        <v>1613</v>
      </c>
      <c r="G825" s="11" t="str">
        <f>VLOOKUP($F825,產品資料!$A$2:$G$51,5,FALSE)</f>
        <v>水洗三刀頭電動刮鬍刀-黑</v>
      </c>
      <c r="H825" s="8" t="str">
        <f>VLOOKUP(訂單銷售明細!$F825,產品資料!$A$1:$G$51,2,FALSE)</f>
        <v>美容家電</v>
      </c>
      <c r="I825" s="8">
        <v>35</v>
      </c>
      <c r="J825" s="8">
        <f>VLOOKUP($F825,產品資料!$A$2:$G$51,6,FALSE)</f>
        <v>980</v>
      </c>
      <c r="K825" s="12">
        <f t="shared" si="12"/>
        <v>34300</v>
      </c>
    </row>
    <row r="826" spans="1:11" x14ac:dyDescent="0.35">
      <c r="A826" s="13" t="s">
        <v>842</v>
      </c>
      <c r="B826" s="14">
        <v>43560</v>
      </c>
      <c r="C826" s="15" t="str">
        <f>VLOOKUP(訂單銷售明細!$D826,廠商資料!$A$2:$E$12,5,FALSE)</f>
        <v>郭立新</v>
      </c>
      <c r="D826" s="13" t="s">
        <v>26</v>
      </c>
      <c r="E826" s="13" t="str">
        <f>VLOOKUP(D826,廠商資料!$A$2:$E$12,2,FALSE)</f>
        <v>華佳貿易</v>
      </c>
      <c r="F826" s="13" t="s">
        <v>1608</v>
      </c>
      <c r="G826" s="16" t="str">
        <f>VLOOKUP($F826,產品資料!$A$2:$G$51,5,FALSE)</f>
        <v>奈米水離子吹風機-粉金</v>
      </c>
      <c r="H826" s="13" t="str">
        <f>VLOOKUP(訂單銷售明細!$F826,產品資料!$A$1:$G$51,2,FALSE)</f>
        <v>美容家電</v>
      </c>
      <c r="I826" s="13">
        <v>35</v>
      </c>
      <c r="J826" s="13">
        <f>VLOOKUP($F826,產品資料!$A$2:$G$51,6,FALSE)</f>
        <v>5990</v>
      </c>
      <c r="K826" s="17">
        <f t="shared" si="12"/>
        <v>209650</v>
      </c>
    </row>
    <row r="827" spans="1:11" x14ac:dyDescent="0.35">
      <c r="A827" s="8" t="s">
        <v>843</v>
      </c>
      <c r="B827" s="9">
        <v>43560</v>
      </c>
      <c r="C827" s="10" t="str">
        <f>VLOOKUP(訂單銷售明細!$D827,廠商資料!$A$2:$E$12,5,FALSE)</f>
        <v>賴惠雯</v>
      </c>
      <c r="D827" s="8" t="s">
        <v>41</v>
      </c>
      <c r="E827" s="8" t="str">
        <f>VLOOKUP(D827,廠商資料!$A$2:$E$12,2,FALSE)</f>
        <v>欣榮貿易</v>
      </c>
      <c r="F827" s="8" t="s">
        <v>1608</v>
      </c>
      <c r="G827" s="11" t="str">
        <f>VLOOKUP($F827,產品資料!$A$2:$G$51,5,FALSE)</f>
        <v>奈米水離子吹風機-粉金</v>
      </c>
      <c r="H827" s="8" t="str">
        <f>VLOOKUP(訂單銷售明細!$F827,產品資料!$A$1:$G$51,2,FALSE)</f>
        <v>美容家電</v>
      </c>
      <c r="I827" s="8">
        <v>35</v>
      </c>
      <c r="J827" s="8">
        <f>VLOOKUP($F827,產品資料!$A$2:$G$51,6,FALSE)</f>
        <v>5990</v>
      </c>
      <c r="K827" s="12">
        <f t="shared" si="12"/>
        <v>209650</v>
      </c>
    </row>
    <row r="828" spans="1:11" x14ac:dyDescent="0.35">
      <c r="A828" s="13" t="s">
        <v>844</v>
      </c>
      <c r="B828" s="14">
        <v>43560</v>
      </c>
      <c r="C828" s="15" t="str">
        <f>VLOOKUP(訂單銷售明細!$D828,廠商資料!$A$2:$E$12,5,FALSE)</f>
        <v>賴惠雯</v>
      </c>
      <c r="D828" s="13" t="s">
        <v>49</v>
      </c>
      <c r="E828" s="13" t="str">
        <f>VLOOKUP(D828,廠商資料!$A$2:$E$12,2,FALSE)</f>
        <v>大亨事業</v>
      </c>
      <c r="F828" s="13" t="s">
        <v>1601</v>
      </c>
      <c r="G828" s="16" t="str">
        <f>VLOOKUP($F828,產品資料!$A$2:$G$51,5,FALSE)</f>
        <v>14吋立扇/電風扇-白</v>
      </c>
      <c r="H828" s="13" t="str">
        <f>VLOOKUP(訂單銷售明細!$F828,產品資料!$A$1:$G$51,2,FALSE)</f>
        <v>空調家電</v>
      </c>
      <c r="I828" s="13">
        <v>25</v>
      </c>
      <c r="J828" s="13">
        <f>VLOOKUP($F828,產品資料!$A$2:$G$51,6,FALSE)</f>
        <v>980</v>
      </c>
      <c r="K828" s="17">
        <f t="shared" si="12"/>
        <v>24500</v>
      </c>
    </row>
    <row r="829" spans="1:11" x14ac:dyDescent="0.35">
      <c r="A829" s="8" t="s">
        <v>845</v>
      </c>
      <c r="B829" s="9">
        <v>43560</v>
      </c>
      <c r="C829" s="10" t="str">
        <f>VLOOKUP(訂單銷售明細!$D829,廠商資料!$A$2:$E$12,5,FALSE)</f>
        <v>涂佩芳</v>
      </c>
      <c r="D829" s="8" t="s">
        <v>10</v>
      </c>
      <c r="E829" s="8" t="str">
        <f>VLOOKUP(D829,廠商資料!$A$2:$E$12,2,FALSE)</f>
        <v>永進事業</v>
      </c>
      <c r="F829" s="8" t="s">
        <v>1601</v>
      </c>
      <c r="G829" s="11" t="str">
        <f>VLOOKUP($F829,產品資料!$A$2:$G$51,5,FALSE)</f>
        <v>14吋立扇/電風扇-白</v>
      </c>
      <c r="H829" s="8" t="str">
        <f>VLOOKUP(訂單銷售明細!$F829,產品資料!$A$1:$G$51,2,FALSE)</f>
        <v>空調家電</v>
      </c>
      <c r="I829" s="8">
        <v>25</v>
      </c>
      <c r="J829" s="8">
        <f>VLOOKUP($F829,產品資料!$A$2:$G$51,6,FALSE)</f>
        <v>980</v>
      </c>
      <c r="K829" s="12">
        <f t="shared" si="12"/>
        <v>24500</v>
      </c>
    </row>
    <row r="830" spans="1:11" x14ac:dyDescent="0.35">
      <c r="A830" s="13" t="s">
        <v>846</v>
      </c>
      <c r="B830" s="14">
        <v>43560</v>
      </c>
      <c r="C830" s="15" t="str">
        <f>VLOOKUP(訂單銷售明細!$D830,廠商資料!$A$2:$E$12,5,FALSE)</f>
        <v>陳欣怡</v>
      </c>
      <c r="D830" s="13" t="s">
        <v>8</v>
      </c>
      <c r="E830" s="13" t="str">
        <f>VLOOKUP(D830,廠商資料!$A$2:$E$12,2,FALSE)</f>
        <v>高宏事業</v>
      </c>
      <c r="F830" s="13" t="s">
        <v>1606</v>
      </c>
      <c r="G830" s="16" t="str">
        <f>VLOOKUP($F830,產品資料!$A$2:$G$51,5,FALSE)</f>
        <v>多功能計時鬆餅機-雪花白</v>
      </c>
      <c r="H830" s="13" t="str">
        <f>VLOOKUP(訂單銷售明細!$F830,產品資料!$A$1:$G$51,2,FALSE)</f>
        <v>廚房家電</v>
      </c>
      <c r="I830" s="13">
        <v>45</v>
      </c>
      <c r="J830" s="13">
        <f>VLOOKUP($F830,產品資料!$A$2:$G$51,6,FALSE)</f>
        <v>3880</v>
      </c>
      <c r="K830" s="17">
        <f t="shared" si="12"/>
        <v>174600</v>
      </c>
    </row>
    <row r="831" spans="1:11" x14ac:dyDescent="0.35">
      <c r="A831" s="8" t="s">
        <v>847</v>
      </c>
      <c r="B831" s="9">
        <v>43560</v>
      </c>
      <c r="C831" s="10" t="str">
        <f>VLOOKUP(訂單銷售明細!$D831,廠商資料!$A$2:$E$12,5,FALSE)</f>
        <v>陳欣怡</v>
      </c>
      <c r="D831" s="8" t="s">
        <v>14</v>
      </c>
      <c r="E831" s="8" t="str">
        <f>VLOOKUP(D831,廠商資料!$A$2:$E$12,2,FALSE)</f>
        <v>捷福事業</v>
      </c>
      <c r="F831" s="8" t="s">
        <v>1606</v>
      </c>
      <c r="G831" s="11" t="str">
        <f>VLOOKUP($F831,產品資料!$A$2:$G$51,5,FALSE)</f>
        <v>多功能計時鬆餅機-雪花白</v>
      </c>
      <c r="H831" s="8" t="str">
        <f>VLOOKUP(訂單銷售明細!$F831,產品資料!$A$1:$G$51,2,FALSE)</f>
        <v>廚房家電</v>
      </c>
      <c r="I831" s="8">
        <v>45</v>
      </c>
      <c r="J831" s="8">
        <f>VLOOKUP($F831,產品資料!$A$2:$G$51,6,FALSE)</f>
        <v>3880</v>
      </c>
      <c r="K831" s="12">
        <f t="shared" si="12"/>
        <v>174600</v>
      </c>
    </row>
    <row r="832" spans="1:11" x14ac:dyDescent="0.35">
      <c r="A832" s="13" t="s">
        <v>848</v>
      </c>
      <c r="B832" s="14">
        <v>43560</v>
      </c>
      <c r="C832" s="15" t="str">
        <f>VLOOKUP(訂單銷售明細!$D832,廠商資料!$A$2:$E$12,5,FALSE)</f>
        <v>陳欣怡</v>
      </c>
      <c r="D832" s="13" t="s">
        <v>18</v>
      </c>
      <c r="E832" s="13" t="str">
        <f>VLOOKUP(D832,廠商資料!$A$2:$E$12,2,FALSE)</f>
        <v>興泰貿易</v>
      </c>
      <c r="F832" s="13" t="s">
        <v>1621</v>
      </c>
      <c r="G832" s="16" t="str">
        <f>VLOOKUP($F832,產品資料!$A$2:$G$51,5,FALSE)</f>
        <v>溫熱按摩巧揉枕</v>
      </c>
      <c r="H832" s="13" t="str">
        <f>VLOOKUP(訂單銷售明細!$F832,產品資料!$A$1:$G$51,2,FALSE)</f>
        <v>按摩家電</v>
      </c>
      <c r="I832" s="13">
        <v>45</v>
      </c>
      <c r="J832" s="13">
        <f>VLOOKUP($F832,產品資料!$A$2:$G$51,6,FALSE)</f>
        <v>1688</v>
      </c>
      <c r="K832" s="17">
        <f t="shared" si="12"/>
        <v>75960</v>
      </c>
    </row>
    <row r="833" spans="1:11" x14ac:dyDescent="0.35">
      <c r="A833" s="8" t="s">
        <v>849</v>
      </c>
      <c r="B833" s="9">
        <v>43560</v>
      </c>
      <c r="C833" s="10" t="str">
        <f>VLOOKUP(訂單銷售明細!$D833,廠商資料!$A$2:$E$12,5,FALSE)</f>
        <v>王家銘</v>
      </c>
      <c r="D833" s="8" t="s">
        <v>21</v>
      </c>
      <c r="E833" s="8" t="str">
        <f>VLOOKUP(D833,廠商資料!$A$2:$E$12,2,FALSE)</f>
        <v>裕發事業</v>
      </c>
      <c r="F833" s="8" t="s">
        <v>1621</v>
      </c>
      <c r="G833" s="11" t="str">
        <f>VLOOKUP($F833,產品資料!$A$2:$G$51,5,FALSE)</f>
        <v>溫熱按摩巧揉枕</v>
      </c>
      <c r="H833" s="8" t="str">
        <f>VLOOKUP(訂單銷售明細!$F833,產品資料!$A$1:$G$51,2,FALSE)</f>
        <v>按摩家電</v>
      </c>
      <c r="I833" s="8">
        <v>45</v>
      </c>
      <c r="J833" s="8">
        <f>VLOOKUP($F833,產品資料!$A$2:$G$51,6,FALSE)</f>
        <v>1688</v>
      </c>
      <c r="K833" s="12">
        <f t="shared" si="12"/>
        <v>75960</v>
      </c>
    </row>
    <row r="834" spans="1:11" x14ac:dyDescent="0.35">
      <c r="A834" s="13" t="s">
        <v>850</v>
      </c>
      <c r="B834" s="14">
        <v>43560</v>
      </c>
      <c r="C834" s="15" t="str">
        <f>VLOOKUP(訂單銷售明細!$D834,廠商資料!$A$2:$E$12,5,FALSE)</f>
        <v>涂佩芳</v>
      </c>
      <c r="D834" s="13" t="s">
        <v>12</v>
      </c>
      <c r="E834" s="13" t="str">
        <f>VLOOKUP(D834,廠商資料!$A$2:$E$12,2,FALSE)</f>
        <v>洪盛貿易</v>
      </c>
      <c r="F834" s="13" t="s">
        <v>1600</v>
      </c>
      <c r="G834" s="16" t="str">
        <f>VLOOKUP($F834,產品資料!$A$2:$G$51,5,FALSE)</f>
        <v>蒸氣電熨斗</v>
      </c>
      <c r="H834" s="13" t="str">
        <f>VLOOKUP(訂單銷售明細!$F834,產品資料!$A$1:$G$51,2,FALSE)</f>
        <v>生活家電</v>
      </c>
      <c r="I834" s="13">
        <v>25</v>
      </c>
      <c r="J834" s="13">
        <f>VLOOKUP($F834,產品資料!$A$2:$G$51,6,FALSE)</f>
        <v>665</v>
      </c>
      <c r="K834" s="17">
        <f t="shared" si="12"/>
        <v>16625</v>
      </c>
    </row>
    <row r="835" spans="1:11" x14ac:dyDescent="0.35">
      <c r="A835" s="8" t="s">
        <v>851</v>
      </c>
      <c r="B835" s="9">
        <v>43560</v>
      </c>
      <c r="C835" s="10" t="str">
        <f>VLOOKUP(訂單銷售明細!$D835,廠商資料!$A$2:$E$12,5,FALSE)</f>
        <v>陳欣怡</v>
      </c>
      <c r="D835" s="8" t="s">
        <v>8</v>
      </c>
      <c r="E835" s="8" t="str">
        <f>VLOOKUP(D835,廠商資料!$A$2:$E$12,2,FALSE)</f>
        <v>高宏事業</v>
      </c>
      <c r="F835" s="8" t="s">
        <v>1624</v>
      </c>
      <c r="G835" s="11" t="str">
        <f>VLOOKUP($F835,產品資料!$A$2:$G$51,5,FALSE)</f>
        <v>11L 1級ECONAVI清淨除濕機</v>
      </c>
      <c r="H835" s="8" t="str">
        <f>VLOOKUP(訂單銷售明細!$F835,產品資料!$A$1:$G$51,2,FALSE)</f>
        <v>清靜除溼</v>
      </c>
      <c r="I835" s="8">
        <v>25</v>
      </c>
      <c r="J835" s="8">
        <f>VLOOKUP($F835,產品資料!$A$2:$G$51,6,FALSE)</f>
        <v>8990</v>
      </c>
      <c r="K835" s="12">
        <f t="shared" ref="K835:K898" si="13">I835*J835</f>
        <v>224750</v>
      </c>
    </row>
    <row r="836" spans="1:11" x14ac:dyDescent="0.35">
      <c r="A836" s="13" t="s">
        <v>852</v>
      </c>
      <c r="B836" s="14">
        <v>43560</v>
      </c>
      <c r="C836" s="15" t="str">
        <f>VLOOKUP(訂單銷售明細!$D836,廠商資料!$A$2:$E$12,5,FALSE)</f>
        <v>陳欣怡</v>
      </c>
      <c r="D836" s="13" t="s">
        <v>14</v>
      </c>
      <c r="E836" s="13" t="str">
        <f>VLOOKUP(D836,廠商資料!$A$2:$E$12,2,FALSE)</f>
        <v>捷福事業</v>
      </c>
      <c r="F836" s="13" t="s">
        <v>1602</v>
      </c>
      <c r="G836" s="16" t="str">
        <f>VLOOKUP($F836,產品資料!$A$2:$G$51,5,FALSE)</f>
        <v>日本原裝變頻六門冰箱</v>
      </c>
      <c r="H836" s="13" t="str">
        <f>VLOOKUP(訂單銷售明細!$F836,產品資料!$A$1:$G$51,2,FALSE)</f>
        <v>廚房家電</v>
      </c>
      <c r="I836" s="13">
        <v>25</v>
      </c>
      <c r="J836" s="13">
        <f>VLOOKUP($F836,產品資料!$A$2:$G$51,6,FALSE)</f>
        <v>69210</v>
      </c>
      <c r="K836" s="17">
        <f t="shared" si="13"/>
        <v>1730250</v>
      </c>
    </row>
    <row r="837" spans="1:11" x14ac:dyDescent="0.35">
      <c r="A837" s="8" t="s">
        <v>853</v>
      </c>
      <c r="B837" s="9">
        <v>43560</v>
      </c>
      <c r="C837" s="10" t="str">
        <f>VLOOKUP(訂單銷售明細!$D837,廠商資料!$A$2:$E$12,5,FALSE)</f>
        <v>陳欣怡</v>
      </c>
      <c r="D837" s="8" t="s">
        <v>18</v>
      </c>
      <c r="E837" s="8" t="str">
        <f>VLOOKUP(D837,廠商資料!$A$2:$E$12,2,FALSE)</f>
        <v>興泰貿易</v>
      </c>
      <c r="F837" s="8" t="s">
        <v>1624</v>
      </c>
      <c r="G837" s="11" t="str">
        <f>VLOOKUP($F837,產品資料!$A$2:$G$51,5,FALSE)</f>
        <v>11L 1級ECONAVI清淨除濕機</v>
      </c>
      <c r="H837" s="8" t="str">
        <f>VLOOKUP(訂單銷售明細!$F837,產品資料!$A$1:$G$51,2,FALSE)</f>
        <v>清靜除溼</v>
      </c>
      <c r="I837" s="8">
        <v>25</v>
      </c>
      <c r="J837" s="8">
        <f>VLOOKUP($F837,產品資料!$A$2:$G$51,6,FALSE)</f>
        <v>8990</v>
      </c>
      <c r="K837" s="12">
        <f t="shared" si="13"/>
        <v>224750</v>
      </c>
    </row>
    <row r="838" spans="1:11" x14ac:dyDescent="0.35">
      <c r="A838" s="13" t="s">
        <v>854</v>
      </c>
      <c r="B838" s="14">
        <v>43560</v>
      </c>
      <c r="C838" s="15" t="str">
        <f>VLOOKUP(訂單銷售明細!$D838,廠商資料!$A$2:$E$12,5,FALSE)</f>
        <v>涂佩芳</v>
      </c>
      <c r="D838" s="13" t="s">
        <v>10</v>
      </c>
      <c r="E838" s="13" t="str">
        <f>VLOOKUP(D838,廠商資料!$A$2:$E$12,2,FALSE)</f>
        <v>永進事業</v>
      </c>
      <c r="F838" s="13" t="s">
        <v>1601</v>
      </c>
      <c r="G838" s="16" t="str">
        <f>VLOOKUP($F838,產品資料!$A$2:$G$51,5,FALSE)</f>
        <v>14吋立扇/電風扇-白</v>
      </c>
      <c r="H838" s="13" t="str">
        <f>VLOOKUP(訂單銷售明細!$F838,產品資料!$A$1:$G$51,2,FALSE)</f>
        <v>空調家電</v>
      </c>
      <c r="I838" s="13">
        <v>25</v>
      </c>
      <c r="J838" s="13">
        <f>VLOOKUP($F838,產品資料!$A$2:$G$51,6,FALSE)</f>
        <v>980</v>
      </c>
      <c r="K838" s="17">
        <f t="shared" si="13"/>
        <v>24500</v>
      </c>
    </row>
    <row r="839" spans="1:11" x14ac:dyDescent="0.35">
      <c r="A839" s="8" t="s">
        <v>855</v>
      </c>
      <c r="B839" s="9">
        <v>43560</v>
      </c>
      <c r="C839" s="10" t="str">
        <f>VLOOKUP(訂單銷售明細!$D839,廠商資料!$A$2:$E$12,5,FALSE)</f>
        <v>涂佩芳</v>
      </c>
      <c r="D839" s="8" t="s">
        <v>12</v>
      </c>
      <c r="E839" s="8" t="str">
        <f>VLOOKUP(D839,廠商資料!$A$2:$E$12,2,FALSE)</f>
        <v>洪盛貿易</v>
      </c>
      <c r="F839" s="8" t="s">
        <v>1601</v>
      </c>
      <c r="G839" s="11" t="str">
        <f>VLOOKUP($F839,產品資料!$A$2:$G$51,5,FALSE)</f>
        <v>14吋立扇/電風扇-白</v>
      </c>
      <c r="H839" s="8" t="str">
        <f>VLOOKUP(訂單銷售明細!$F839,產品資料!$A$1:$G$51,2,FALSE)</f>
        <v>空調家電</v>
      </c>
      <c r="I839" s="8">
        <v>25</v>
      </c>
      <c r="J839" s="8">
        <f>VLOOKUP($F839,產品資料!$A$2:$G$51,6,FALSE)</f>
        <v>980</v>
      </c>
      <c r="K839" s="12">
        <f t="shared" si="13"/>
        <v>24500</v>
      </c>
    </row>
    <row r="840" spans="1:11" x14ac:dyDescent="0.35">
      <c r="A840" s="13" t="s">
        <v>856</v>
      </c>
      <c r="B840" s="14">
        <v>43560</v>
      </c>
      <c r="C840" s="15" t="str">
        <f>VLOOKUP(訂單銷售明細!$D840,廠商資料!$A$2:$E$12,5,FALSE)</f>
        <v>王家銘</v>
      </c>
      <c r="D840" s="13" t="s">
        <v>24</v>
      </c>
      <c r="E840" s="13" t="str">
        <f>VLOOKUP(D840,廠商資料!$A$2:$E$12,2,FALSE)</f>
        <v>萬成事業</v>
      </c>
      <c r="F840" s="13" t="s">
        <v>1606</v>
      </c>
      <c r="G840" s="16" t="str">
        <f>VLOOKUP($F840,產品資料!$A$2:$G$51,5,FALSE)</f>
        <v>多功能計時鬆餅機-雪花白</v>
      </c>
      <c r="H840" s="13" t="str">
        <f>VLOOKUP(訂單銷售明細!$F840,產品資料!$A$1:$G$51,2,FALSE)</f>
        <v>廚房家電</v>
      </c>
      <c r="I840" s="13">
        <v>45</v>
      </c>
      <c r="J840" s="13">
        <f>VLOOKUP($F840,產品資料!$A$2:$G$51,6,FALSE)</f>
        <v>3880</v>
      </c>
      <c r="K840" s="17">
        <f t="shared" si="13"/>
        <v>174600</v>
      </c>
    </row>
    <row r="841" spans="1:11" x14ac:dyDescent="0.35">
      <c r="A841" s="8" t="s">
        <v>857</v>
      </c>
      <c r="B841" s="9">
        <v>43560</v>
      </c>
      <c r="C841" s="10" t="str">
        <f>VLOOKUP(訂單銷售明細!$D841,廠商資料!$A$2:$E$12,5,FALSE)</f>
        <v>郭立新</v>
      </c>
      <c r="D841" s="8" t="s">
        <v>26</v>
      </c>
      <c r="E841" s="8" t="str">
        <f>VLOOKUP(D841,廠商資料!$A$2:$E$12,2,FALSE)</f>
        <v>華佳貿易</v>
      </c>
      <c r="F841" s="8" t="s">
        <v>1606</v>
      </c>
      <c r="G841" s="11" t="str">
        <f>VLOOKUP($F841,產品資料!$A$2:$G$51,5,FALSE)</f>
        <v>多功能計時鬆餅機-雪花白</v>
      </c>
      <c r="H841" s="8" t="str">
        <f>VLOOKUP(訂單銷售明細!$F841,產品資料!$A$1:$G$51,2,FALSE)</f>
        <v>廚房家電</v>
      </c>
      <c r="I841" s="8">
        <v>45</v>
      </c>
      <c r="J841" s="8">
        <f>VLOOKUP($F841,產品資料!$A$2:$G$51,6,FALSE)</f>
        <v>3880</v>
      </c>
      <c r="K841" s="12">
        <f t="shared" si="13"/>
        <v>174600</v>
      </c>
    </row>
    <row r="842" spans="1:11" x14ac:dyDescent="0.35">
      <c r="A842" s="13" t="s">
        <v>858</v>
      </c>
      <c r="B842" s="14">
        <v>43560</v>
      </c>
      <c r="C842" s="15" t="str">
        <f>VLOOKUP(訂單銷售明細!$D842,廠商資料!$A$2:$E$12,5,FALSE)</f>
        <v>賴惠雯</v>
      </c>
      <c r="D842" s="13" t="s">
        <v>41</v>
      </c>
      <c r="E842" s="13" t="str">
        <f>VLOOKUP(D842,廠商資料!$A$2:$E$12,2,FALSE)</f>
        <v>欣榮貿易</v>
      </c>
      <c r="F842" s="13" t="s">
        <v>1621</v>
      </c>
      <c r="G842" s="16" t="str">
        <f>VLOOKUP($F842,產品資料!$A$2:$G$51,5,FALSE)</f>
        <v>溫熱按摩巧揉枕</v>
      </c>
      <c r="H842" s="13" t="str">
        <f>VLOOKUP(訂單銷售明細!$F842,產品資料!$A$1:$G$51,2,FALSE)</f>
        <v>按摩家電</v>
      </c>
      <c r="I842" s="13">
        <v>45</v>
      </c>
      <c r="J842" s="13">
        <f>VLOOKUP($F842,產品資料!$A$2:$G$51,6,FALSE)</f>
        <v>1688</v>
      </c>
      <c r="K842" s="17">
        <f t="shared" si="13"/>
        <v>75960</v>
      </c>
    </row>
    <row r="843" spans="1:11" x14ac:dyDescent="0.35">
      <c r="A843" s="8" t="s">
        <v>859</v>
      </c>
      <c r="B843" s="9">
        <v>43560</v>
      </c>
      <c r="C843" s="10" t="str">
        <f>VLOOKUP(訂單銷售明細!$D843,廠商資料!$A$2:$E$12,5,FALSE)</f>
        <v>蔡俊宏</v>
      </c>
      <c r="D843" s="8" t="s">
        <v>47</v>
      </c>
      <c r="E843" s="8" t="str">
        <f>VLOOKUP(D843,廠商資料!$A$2:$E$12,2,FALSE)</f>
        <v>信通事業</v>
      </c>
      <c r="F843" s="8" t="s">
        <v>1621</v>
      </c>
      <c r="G843" s="11" t="str">
        <f>VLOOKUP($F843,產品資料!$A$2:$G$51,5,FALSE)</f>
        <v>溫熱按摩巧揉枕</v>
      </c>
      <c r="H843" s="8" t="str">
        <f>VLOOKUP(訂單銷售明細!$F843,產品資料!$A$1:$G$51,2,FALSE)</f>
        <v>按摩家電</v>
      </c>
      <c r="I843" s="8">
        <v>45</v>
      </c>
      <c r="J843" s="8">
        <f>VLOOKUP($F843,產品資料!$A$2:$G$51,6,FALSE)</f>
        <v>1688</v>
      </c>
      <c r="K843" s="12">
        <f t="shared" si="13"/>
        <v>75960</v>
      </c>
    </row>
    <row r="844" spans="1:11" x14ac:dyDescent="0.35">
      <c r="A844" s="13" t="s">
        <v>860</v>
      </c>
      <c r="B844" s="14">
        <v>43560</v>
      </c>
      <c r="C844" s="15" t="str">
        <f>VLOOKUP(訂單銷售明細!$D844,廠商資料!$A$2:$E$12,5,FALSE)</f>
        <v>陳欣怡</v>
      </c>
      <c r="D844" s="13" t="s">
        <v>8</v>
      </c>
      <c r="E844" s="13" t="str">
        <f>VLOOKUP(D844,廠商資料!$A$2:$E$12,2,FALSE)</f>
        <v>高宏事業</v>
      </c>
      <c r="F844" s="13" t="s">
        <v>1600</v>
      </c>
      <c r="G844" s="16" t="str">
        <f>VLOOKUP($F844,產品資料!$A$2:$G$51,5,FALSE)</f>
        <v>蒸氣電熨斗</v>
      </c>
      <c r="H844" s="13" t="str">
        <f>VLOOKUP(訂單銷售明細!$F844,產品資料!$A$1:$G$51,2,FALSE)</f>
        <v>生活家電</v>
      </c>
      <c r="I844" s="13">
        <v>25</v>
      </c>
      <c r="J844" s="13">
        <f>VLOOKUP($F844,產品資料!$A$2:$G$51,6,FALSE)</f>
        <v>665</v>
      </c>
      <c r="K844" s="17">
        <f t="shared" si="13"/>
        <v>16625</v>
      </c>
    </row>
    <row r="845" spans="1:11" x14ac:dyDescent="0.35">
      <c r="A845" s="8" t="s">
        <v>861</v>
      </c>
      <c r="B845" s="9">
        <v>43560</v>
      </c>
      <c r="C845" s="10" t="str">
        <f>VLOOKUP(訂單銷售明細!$D845,廠商資料!$A$2:$E$12,5,FALSE)</f>
        <v>陳欣怡</v>
      </c>
      <c r="D845" s="8" t="s">
        <v>14</v>
      </c>
      <c r="E845" s="8" t="str">
        <f>VLOOKUP(D845,廠商資料!$A$2:$E$12,2,FALSE)</f>
        <v>捷福事業</v>
      </c>
      <c r="F845" s="8" t="s">
        <v>1624</v>
      </c>
      <c r="G845" s="11" t="str">
        <f>VLOOKUP($F845,產品資料!$A$2:$G$51,5,FALSE)</f>
        <v>11L 1級ECONAVI清淨除濕機</v>
      </c>
      <c r="H845" s="8" t="str">
        <f>VLOOKUP(訂單銷售明細!$F845,產品資料!$A$1:$G$51,2,FALSE)</f>
        <v>清靜除溼</v>
      </c>
      <c r="I845" s="8">
        <v>25</v>
      </c>
      <c r="J845" s="8">
        <f>VLOOKUP($F845,產品資料!$A$2:$G$51,6,FALSE)</f>
        <v>8990</v>
      </c>
      <c r="K845" s="12">
        <f t="shared" si="13"/>
        <v>224750</v>
      </c>
    </row>
    <row r="846" spans="1:11" x14ac:dyDescent="0.35">
      <c r="A846" s="13" t="s">
        <v>862</v>
      </c>
      <c r="B846" s="14">
        <v>43560</v>
      </c>
      <c r="C846" s="15" t="str">
        <f>VLOOKUP(訂單銷售明細!$D846,廠商資料!$A$2:$E$12,5,FALSE)</f>
        <v>陳欣怡</v>
      </c>
      <c r="D846" s="13" t="s">
        <v>18</v>
      </c>
      <c r="E846" s="13" t="str">
        <f>VLOOKUP(D846,廠商資料!$A$2:$E$12,2,FALSE)</f>
        <v>興泰貿易</v>
      </c>
      <c r="F846" s="13" t="s">
        <v>1602</v>
      </c>
      <c r="G846" s="16" t="str">
        <f>VLOOKUP($F846,產品資料!$A$2:$G$51,5,FALSE)</f>
        <v>日本原裝變頻六門冰箱</v>
      </c>
      <c r="H846" s="13" t="str">
        <f>VLOOKUP(訂單銷售明細!$F846,產品資料!$A$1:$G$51,2,FALSE)</f>
        <v>廚房家電</v>
      </c>
      <c r="I846" s="13">
        <v>25</v>
      </c>
      <c r="J846" s="13">
        <f>VLOOKUP($F846,產品資料!$A$2:$G$51,6,FALSE)</f>
        <v>69210</v>
      </c>
      <c r="K846" s="17">
        <f t="shared" si="13"/>
        <v>1730250</v>
      </c>
    </row>
    <row r="847" spans="1:11" x14ac:dyDescent="0.35">
      <c r="A847" s="8" t="s">
        <v>863</v>
      </c>
      <c r="B847" s="9">
        <v>43560</v>
      </c>
      <c r="C847" s="10" t="str">
        <f>VLOOKUP(訂單銷售明細!$D847,廠商資料!$A$2:$E$12,5,FALSE)</f>
        <v>王家銘</v>
      </c>
      <c r="D847" s="8" t="s">
        <v>21</v>
      </c>
      <c r="E847" s="8" t="str">
        <f>VLOOKUP(D847,廠商資料!$A$2:$E$12,2,FALSE)</f>
        <v>裕發事業</v>
      </c>
      <c r="F847" s="8" t="s">
        <v>1624</v>
      </c>
      <c r="G847" s="11" t="str">
        <f>VLOOKUP($F847,產品資料!$A$2:$G$51,5,FALSE)</f>
        <v>11L 1級ECONAVI清淨除濕機</v>
      </c>
      <c r="H847" s="8" t="str">
        <f>VLOOKUP(訂單銷售明細!$F847,產品資料!$A$1:$G$51,2,FALSE)</f>
        <v>清靜除溼</v>
      </c>
      <c r="I847" s="8">
        <v>25</v>
      </c>
      <c r="J847" s="8">
        <f>VLOOKUP($F847,產品資料!$A$2:$G$51,6,FALSE)</f>
        <v>8990</v>
      </c>
      <c r="K847" s="12">
        <f t="shared" si="13"/>
        <v>224750</v>
      </c>
    </row>
    <row r="848" spans="1:11" x14ac:dyDescent="0.35">
      <c r="A848" s="13" t="s">
        <v>864</v>
      </c>
      <c r="B848" s="14">
        <v>43560</v>
      </c>
      <c r="C848" s="15" t="str">
        <f>VLOOKUP(訂單銷售明細!$D848,廠商資料!$A$2:$E$12,5,FALSE)</f>
        <v>王家銘</v>
      </c>
      <c r="D848" s="13" t="s">
        <v>24</v>
      </c>
      <c r="E848" s="13" t="str">
        <f>VLOOKUP(D848,廠商資料!$A$2:$E$12,2,FALSE)</f>
        <v>萬成事業</v>
      </c>
      <c r="F848" s="13" t="s">
        <v>1602</v>
      </c>
      <c r="G848" s="16" t="str">
        <f>VLOOKUP($F848,產品資料!$A$2:$G$51,5,FALSE)</f>
        <v>日本原裝變頻六門冰箱</v>
      </c>
      <c r="H848" s="13" t="str">
        <f>VLOOKUP(訂單銷售明細!$F848,產品資料!$A$1:$G$51,2,FALSE)</f>
        <v>廚房家電</v>
      </c>
      <c r="I848" s="13">
        <v>25</v>
      </c>
      <c r="J848" s="13">
        <f>VLOOKUP($F848,產品資料!$A$2:$G$51,6,FALSE)</f>
        <v>69210</v>
      </c>
      <c r="K848" s="17">
        <f t="shared" si="13"/>
        <v>1730250</v>
      </c>
    </row>
    <row r="849" spans="1:11" x14ac:dyDescent="0.35">
      <c r="A849" s="8" t="s">
        <v>865</v>
      </c>
      <c r="B849" s="9">
        <v>43560</v>
      </c>
      <c r="C849" s="10" t="str">
        <f>VLOOKUP(訂單銷售明細!$D849,廠商資料!$A$2:$E$12,5,FALSE)</f>
        <v>郭立新</v>
      </c>
      <c r="D849" s="8" t="s">
        <v>26</v>
      </c>
      <c r="E849" s="8" t="str">
        <f>VLOOKUP(D849,廠商資料!$A$2:$E$12,2,FALSE)</f>
        <v>華佳貿易</v>
      </c>
      <c r="F849" s="8" t="s">
        <v>1615</v>
      </c>
      <c r="G849" s="11" t="str">
        <f>VLOOKUP($F849,產品資料!$A$2:$G$51,5,FALSE)</f>
        <v>迷你淨顏潔膚儀-送刷頭</v>
      </c>
      <c r="H849" s="8" t="str">
        <f>VLOOKUP(訂單銷售明細!$F849,產品資料!$A$1:$G$51,2,FALSE)</f>
        <v>美容家電</v>
      </c>
      <c r="I849" s="8">
        <v>25</v>
      </c>
      <c r="J849" s="8">
        <f>VLOOKUP($F849,產品資料!$A$2:$G$51,6,FALSE)</f>
        <v>2600</v>
      </c>
      <c r="K849" s="12">
        <f t="shared" si="13"/>
        <v>65000</v>
      </c>
    </row>
    <row r="850" spans="1:11" x14ac:dyDescent="0.35">
      <c r="A850" s="13" t="s">
        <v>866</v>
      </c>
      <c r="B850" s="14">
        <v>43560</v>
      </c>
      <c r="C850" s="15" t="str">
        <f>VLOOKUP(訂單銷售明細!$D850,廠商資料!$A$2:$E$12,5,FALSE)</f>
        <v>賴惠雯</v>
      </c>
      <c r="D850" s="13" t="s">
        <v>41</v>
      </c>
      <c r="E850" s="13" t="str">
        <f>VLOOKUP(D850,廠商資料!$A$2:$E$12,2,FALSE)</f>
        <v>欣榮貿易</v>
      </c>
      <c r="F850" s="13" t="s">
        <v>1615</v>
      </c>
      <c r="G850" s="16" t="str">
        <f>VLOOKUP($F850,產品資料!$A$2:$G$51,5,FALSE)</f>
        <v>迷你淨顏潔膚儀-送刷頭</v>
      </c>
      <c r="H850" s="13" t="str">
        <f>VLOOKUP(訂單銷售明細!$F850,產品資料!$A$1:$G$51,2,FALSE)</f>
        <v>美容家電</v>
      </c>
      <c r="I850" s="13">
        <v>25</v>
      </c>
      <c r="J850" s="13">
        <f>VLOOKUP($F850,產品資料!$A$2:$G$51,6,FALSE)</f>
        <v>2600</v>
      </c>
      <c r="K850" s="17">
        <f t="shared" si="13"/>
        <v>65000</v>
      </c>
    </row>
    <row r="851" spans="1:11" x14ac:dyDescent="0.35">
      <c r="A851" s="8" t="s">
        <v>867</v>
      </c>
      <c r="B851" s="9">
        <v>43560</v>
      </c>
      <c r="C851" s="10" t="str">
        <f>VLOOKUP(訂單銷售明細!$D851,廠商資料!$A$2:$E$12,5,FALSE)</f>
        <v>蔡俊宏</v>
      </c>
      <c r="D851" s="8" t="s">
        <v>47</v>
      </c>
      <c r="E851" s="8" t="str">
        <f>VLOOKUP(D851,廠商資料!$A$2:$E$12,2,FALSE)</f>
        <v>信通事業</v>
      </c>
      <c r="F851" s="8" t="s">
        <v>1637</v>
      </c>
      <c r="G851" s="11" t="str">
        <f>VLOOKUP($F851,產品資料!$A$2:$G$51,5,FALSE)</f>
        <v>數位式無線電話-經典白</v>
      </c>
      <c r="H851" s="8" t="str">
        <f>VLOOKUP(訂單銷售明細!$F851,產品資料!$A$1:$G$51,2,FALSE)</f>
        <v>生活家電</v>
      </c>
      <c r="I851" s="8">
        <v>25</v>
      </c>
      <c r="J851" s="8">
        <f>VLOOKUP($F851,產品資料!$A$2:$G$51,6,FALSE)</f>
        <v>990</v>
      </c>
      <c r="K851" s="12">
        <f t="shared" si="13"/>
        <v>24750</v>
      </c>
    </row>
    <row r="852" spans="1:11" x14ac:dyDescent="0.35">
      <c r="A852" s="13" t="s">
        <v>868</v>
      </c>
      <c r="B852" s="14">
        <v>43560</v>
      </c>
      <c r="C852" s="15" t="str">
        <f>VLOOKUP(訂單銷售明細!$D852,廠商資料!$A$2:$E$12,5,FALSE)</f>
        <v>賴惠雯</v>
      </c>
      <c r="D852" s="13" t="s">
        <v>49</v>
      </c>
      <c r="E852" s="13" t="str">
        <f>VLOOKUP(D852,廠商資料!$A$2:$E$12,2,FALSE)</f>
        <v>大亨事業</v>
      </c>
      <c r="F852" s="13" t="s">
        <v>1615</v>
      </c>
      <c r="G852" s="16" t="str">
        <f>VLOOKUP($F852,產品資料!$A$2:$G$51,5,FALSE)</f>
        <v>迷你淨顏潔膚儀-送刷頭</v>
      </c>
      <c r="H852" s="13" t="str">
        <f>VLOOKUP(訂單銷售明細!$F852,產品資料!$A$1:$G$51,2,FALSE)</f>
        <v>美容家電</v>
      </c>
      <c r="I852" s="13">
        <v>25</v>
      </c>
      <c r="J852" s="13">
        <f>VLOOKUP($F852,產品資料!$A$2:$G$51,6,FALSE)</f>
        <v>2600</v>
      </c>
      <c r="K852" s="17">
        <f t="shared" si="13"/>
        <v>65000</v>
      </c>
    </row>
    <row r="853" spans="1:11" x14ac:dyDescent="0.35">
      <c r="A853" s="8" t="s">
        <v>869</v>
      </c>
      <c r="B853" s="9">
        <v>43560</v>
      </c>
      <c r="C853" s="10" t="str">
        <f>VLOOKUP(訂單銷售明細!$D853,廠商資料!$A$2:$E$12,5,FALSE)</f>
        <v>涂佩芳</v>
      </c>
      <c r="D853" s="8" t="s">
        <v>10</v>
      </c>
      <c r="E853" s="8" t="str">
        <f>VLOOKUP(D853,廠商資料!$A$2:$E$12,2,FALSE)</f>
        <v>永進事業</v>
      </c>
      <c r="F853" s="8" t="s">
        <v>1619</v>
      </c>
      <c r="G853" s="11" t="str">
        <f>VLOOKUP($F853,產品資料!$A$2:$G$51,5,FALSE)</f>
        <v>無線頸肩按摩器</v>
      </c>
      <c r="H853" s="8" t="str">
        <f>VLOOKUP(訂單銷售明細!$F853,產品資料!$A$1:$G$51,2,FALSE)</f>
        <v>按摩家電</v>
      </c>
      <c r="I853" s="8">
        <v>25</v>
      </c>
      <c r="J853" s="8">
        <f>VLOOKUP($F853,產品資料!$A$2:$G$51,6,FALSE)</f>
        <v>2680</v>
      </c>
      <c r="K853" s="12">
        <f t="shared" si="13"/>
        <v>67000</v>
      </c>
    </row>
    <row r="854" spans="1:11" x14ac:dyDescent="0.35">
      <c r="A854" s="13" t="s">
        <v>870</v>
      </c>
      <c r="B854" s="14">
        <v>43560</v>
      </c>
      <c r="C854" s="15" t="str">
        <f>VLOOKUP(訂單銷售明細!$D854,廠商資料!$A$2:$E$12,5,FALSE)</f>
        <v>陳欣怡</v>
      </c>
      <c r="D854" s="13" t="s">
        <v>18</v>
      </c>
      <c r="E854" s="13" t="str">
        <f>VLOOKUP(D854,廠商資料!$A$2:$E$12,2,FALSE)</f>
        <v>興泰貿易</v>
      </c>
      <c r="F854" s="13" t="s">
        <v>1614</v>
      </c>
      <c r="G854" s="16" t="str">
        <f>VLOOKUP($F854,產品資料!$A$2:$G$51,5,FALSE)</f>
        <v>43吋LED液晶顯示器</v>
      </c>
      <c r="H854" s="13" t="str">
        <f>VLOOKUP(訂單銷售明細!$F854,產品資料!$A$1:$G$51,2,FALSE)</f>
        <v>生活家電</v>
      </c>
      <c r="I854" s="13">
        <v>35</v>
      </c>
      <c r="J854" s="13">
        <f>VLOOKUP($F854,產品資料!$A$2:$G$51,6,FALSE)</f>
        <v>10900</v>
      </c>
      <c r="K854" s="17">
        <f t="shared" si="13"/>
        <v>381500</v>
      </c>
    </row>
    <row r="855" spans="1:11" x14ac:dyDescent="0.35">
      <c r="A855" s="8" t="s">
        <v>871</v>
      </c>
      <c r="B855" s="9">
        <v>43560</v>
      </c>
      <c r="C855" s="10" t="str">
        <f>VLOOKUP(訂單銷售明細!$D855,廠商資料!$A$2:$E$12,5,FALSE)</f>
        <v>王家銘</v>
      </c>
      <c r="D855" s="8" t="s">
        <v>21</v>
      </c>
      <c r="E855" s="8" t="str">
        <f>VLOOKUP(D855,廠商資料!$A$2:$E$12,2,FALSE)</f>
        <v>裕發事業</v>
      </c>
      <c r="F855" s="8" t="s">
        <v>1614</v>
      </c>
      <c r="G855" s="11" t="str">
        <f>VLOOKUP($F855,產品資料!$A$2:$G$51,5,FALSE)</f>
        <v>43吋LED液晶顯示器</v>
      </c>
      <c r="H855" s="8" t="str">
        <f>VLOOKUP(訂單銷售明細!$F855,產品資料!$A$1:$G$51,2,FALSE)</f>
        <v>生活家電</v>
      </c>
      <c r="I855" s="8">
        <v>35</v>
      </c>
      <c r="J855" s="8">
        <f>VLOOKUP($F855,產品資料!$A$2:$G$51,6,FALSE)</f>
        <v>10900</v>
      </c>
      <c r="K855" s="12">
        <f t="shared" si="13"/>
        <v>381500</v>
      </c>
    </row>
    <row r="856" spans="1:11" x14ac:dyDescent="0.35">
      <c r="A856" s="13" t="s">
        <v>872</v>
      </c>
      <c r="B856" s="14">
        <v>43560</v>
      </c>
      <c r="C856" s="15" t="str">
        <f>VLOOKUP(訂單銷售明細!$D856,廠商資料!$A$2:$E$12,5,FALSE)</f>
        <v>王家銘</v>
      </c>
      <c r="D856" s="13" t="s">
        <v>24</v>
      </c>
      <c r="E856" s="13" t="str">
        <f>VLOOKUP(D856,廠商資料!$A$2:$E$12,2,FALSE)</f>
        <v>萬成事業</v>
      </c>
      <c r="F856" s="13" t="s">
        <v>1613</v>
      </c>
      <c r="G856" s="16" t="str">
        <f>VLOOKUP($F856,產品資料!$A$2:$G$51,5,FALSE)</f>
        <v>水洗三刀頭電動刮鬍刀-黑</v>
      </c>
      <c r="H856" s="13" t="str">
        <f>VLOOKUP(訂單銷售明細!$F856,產品資料!$A$1:$G$51,2,FALSE)</f>
        <v>美容家電</v>
      </c>
      <c r="I856" s="13">
        <v>35</v>
      </c>
      <c r="J856" s="13">
        <f>VLOOKUP($F856,產品資料!$A$2:$G$51,6,FALSE)</f>
        <v>980</v>
      </c>
      <c r="K856" s="17">
        <f t="shared" si="13"/>
        <v>34300</v>
      </c>
    </row>
    <row r="857" spans="1:11" x14ac:dyDescent="0.35">
      <c r="A857" s="8" t="s">
        <v>873</v>
      </c>
      <c r="B857" s="9">
        <v>43560</v>
      </c>
      <c r="C857" s="10" t="str">
        <f>VLOOKUP(訂單銷售明細!$D857,廠商資料!$A$2:$E$12,5,FALSE)</f>
        <v>郭立新</v>
      </c>
      <c r="D857" s="8" t="s">
        <v>26</v>
      </c>
      <c r="E857" s="8" t="str">
        <f>VLOOKUP(D857,廠商資料!$A$2:$E$12,2,FALSE)</f>
        <v>華佳貿易</v>
      </c>
      <c r="F857" s="8" t="s">
        <v>1613</v>
      </c>
      <c r="G857" s="11" t="str">
        <f>VLOOKUP($F857,產品資料!$A$2:$G$51,5,FALSE)</f>
        <v>水洗三刀頭電動刮鬍刀-黑</v>
      </c>
      <c r="H857" s="8" t="str">
        <f>VLOOKUP(訂單銷售明細!$F857,產品資料!$A$1:$G$51,2,FALSE)</f>
        <v>美容家電</v>
      </c>
      <c r="I857" s="8">
        <v>35</v>
      </c>
      <c r="J857" s="8">
        <f>VLOOKUP($F857,產品資料!$A$2:$G$51,6,FALSE)</f>
        <v>980</v>
      </c>
      <c r="K857" s="12">
        <f t="shared" si="13"/>
        <v>34300</v>
      </c>
    </row>
    <row r="858" spans="1:11" x14ac:dyDescent="0.35">
      <c r="A858" s="13" t="s">
        <v>874</v>
      </c>
      <c r="B858" s="14">
        <v>43560</v>
      </c>
      <c r="C858" s="15" t="str">
        <f>VLOOKUP(訂單銷售明細!$D858,廠商資料!$A$2:$E$12,5,FALSE)</f>
        <v>賴惠雯</v>
      </c>
      <c r="D858" s="13" t="s">
        <v>41</v>
      </c>
      <c r="E858" s="13" t="str">
        <f>VLOOKUP(D858,廠商資料!$A$2:$E$12,2,FALSE)</f>
        <v>欣榮貿易</v>
      </c>
      <c r="F858" s="13" t="s">
        <v>1608</v>
      </c>
      <c r="G858" s="16" t="str">
        <f>VLOOKUP($F858,產品資料!$A$2:$G$51,5,FALSE)</f>
        <v>奈米水離子吹風機-粉金</v>
      </c>
      <c r="H858" s="13" t="str">
        <f>VLOOKUP(訂單銷售明細!$F858,產品資料!$A$1:$G$51,2,FALSE)</f>
        <v>美容家電</v>
      </c>
      <c r="I858" s="13">
        <v>35</v>
      </c>
      <c r="J858" s="13">
        <f>VLOOKUP($F858,產品資料!$A$2:$G$51,6,FALSE)</f>
        <v>5990</v>
      </c>
      <c r="K858" s="17">
        <f t="shared" si="13"/>
        <v>209650</v>
      </c>
    </row>
    <row r="859" spans="1:11" x14ac:dyDescent="0.35">
      <c r="A859" s="8" t="s">
        <v>875</v>
      </c>
      <c r="B859" s="9">
        <v>43560</v>
      </c>
      <c r="C859" s="10" t="str">
        <f>VLOOKUP(訂單銷售明細!$D859,廠商資料!$A$2:$E$12,5,FALSE)</f>
        <v>蔡俊宏</v>
      </c>
      <c r="D859" s="8" t="s">
        <v>47</v>
      </c>
      <c r="E859" s="8" t="str">
        <f>VLOOKUP(D859,廠商資料!$A$2:$E$12,2,FALSE)</f>
        <v>信通事業</v>
      </c>
      <c r="F859" s="8" t="s">
        <v>1608</v>
      </c>
      <c r="G859" s="11" t="str">
        <f>VLOOKUP($F859,產品資料!$A$2:$G$51,5,FALSE)</f>
        <v>奈米水離子吹風機-粉金</v>
      </c>
      <c r="H859" s="8" t="str">
        <f>VLOOKUP(訂單銷售明細!$F859,產品資料!$A$1:$G$51,2,FALSE)</f>
        <v>美容家電</v>
      </c>
      <c r="I859" s="8">
        <v>35</v>
      </c>
      <c r="J859" s="8">
        <f>VLOOKUP($F859,產品資料!$A$2:$G$51,6,FALSE)</f>
        <v>5990</v>
      </c>
      <c r="K859" s="12">
        <f t="shared" si="13"/>
        <v>209650</v>
      </c>
    </row>
    <row r="860" spans="1:11" x14ac:dyDescent="0.35">
      <c r="A860" s="13" t="s">
        <v>876</v>
      </c>
      <c r="B860" s="14">
        <v>43560</v>
      </c>
      <c r="C860" s="15" t="str">
        <f>VLOOKUP(訂單銷售明細!$D860,廠商資料!$A$2:$E$12,5,FALSE)</f>
        <v>涂佩芳</v>
      </c>
      <c r="D860" s="13" t="s">
        <v>12</v>
      </c>
      <c r="E860" s="13" t="str">
        <f>VLOOKUP(D860,廠商資料!$A$2:$E$12,2,FALSE)</f>
        <v>洪盛貿易</v>
      </c>
      <c r="F860" s="13" t="s">
        <v>1601</v>
      </c>
      <c r="G860" s="16" t="str">
        <f>VLOOKUP($F860,產品資料!$A$2:$G$51,5,FALSE)</f>
        <v>14吋立扇/電風扇-白</v>
      </c>
      <c r="H860" s="13" t="str">
        <f>VLOOKUP(訂單銷售明細!$F860,產品資料!$A$1:$G$51,2,FALSE)</f>
        <v>空調家電</v>
      </c>
      <c r="I860" s="13">
        <v>25</v>
      </c>
      <c r="J860" s="13">
        <f>VLOOKUP($F860,產品資料!$A$2:$G$51,6,FALSE)</f>
        <v>980</v>
      </c>
      <c r="K860" s="17">
        <f t="shared" si="13"/>
        <v>24500</v>
      </c>
    </row>
    <row r="861" spans="1:11" x14ac:dyDescent="0.35">
      <c r="A861" s="8" t="s">
        <v>877</v>
      </c>
      <c r="B861" s="9">
        <v>43560</v>
      </c>
      <c r="C861" s="10" t="str">
        <f>VLOOKUP(訂單銷售明細!$D861,廠商資料!$A$2:$E$12,5,FALSE)</f>
        <v>陳欣怡</v>
      </c>
      <c r="D861" s="8" t="s">
        <v>8</v>
      </c>
      <c r="E861" s="8" t="str">
        <f>VLOOKUP(D861,廠商資料!$A$2:$E$12,2,FALSE)</f>
        <v>高宏事業</v>
      </c>
      <c r="F861" s="8" t="s">
        <v>1601</v>
      </c>
      <c r="G861" s="11" t="str">
        <f>VLOOKUP($F861,產品資料!$A$2:$G$51,5,FALSE)</f>
        <v>14吋立扇/電風扇-白</v>
      </c>
      <c r="H861" s="8" t="str">
        <f>VLOOKUP(訂單銷售明細!$F861,產品資料!$A$1:$G$51,2,FALSE)</f>
        <v>空調家電</v>
      </c>
      <c r="I861" s="8">
        <v>25</v>
      </c>
      <c r="J861" s="8">
        <f>VLOOKUP($F861,產品資料!$A$2:$G$51,6,FALSE)</f>
        <v>980</v>
      </c>
      <c r="K861" s="12">
        <f t="shared" si="13"/>
        <v>24500</v>
      </c>
    </row>
    <row r="862" spans="1:11" x14ac:dyDescent="0.35">
      <c r="A862" s="13" t="s">
        <v>878</v>
      </c>
      <c r="B862" s="14">
        <v>43560</v>
      </c>
      <c r="C862" s="15" t="str">
        <f>VLOOKUP(訂單銷售明細!$D862,廠商資料!$A$2:$E$12,5,FALSE)</f>
        <v>賴惠雯</v>
      </c>
      <c r="D862" s="13" t="s">
        <v>49</v>
      </c>
      <c r="E862" s="13" t="str">
        <f>VLOOKUP(D862,廠商資料!$A$2:$E$12,2,FALSE)</f>
        <v>大亨事業</v>
      </c>
      <c r="F862" s="13" t="s">
        <v>1606</v>
      </c>
      <c r="G862" s="16" t="str">
        <f>VLOOKUP($F862,產品資料!$A$2:$G$51,5,FALSE)</f>
        <v>多功能計時鬆餅機-雪花白</v>
      </c>
      <c r="H862" s="13" t="str">
        <f>VLOOKUP(訂單銷售明細!$F862,產品資料!$A$1:$G$51,2,FALSE)</f>
        <v>廚房家電</v>
      </c>
      <c r="I862" s="13">
        <v>45</v>
      </c>
      <c r="J862" s="13">
        <f>VLOOKUP($F862,產品資料!$A$2:$G$51,6,FALSE)</f>
        <v>3880</v>
      </c>
      <c r="K862" s="17">
        <f t="shared" si="13"/>
        <v>174600</v>
      </c>
    </row>
    <row r="863" spans="1:11" x14ac:dyDescent="0.35">
      <c r="A863" s="8" t="s">
        <v>879</v>
      </c>
      <c r="B863" s="9">
        <v>43560</v>
      </c>
      <c r="C863" s="10" t="str">
        <f>VLOOKUP(訂單銷售明細!$D863,廠商資料!$A$2:$E$12,5,FALSE)</f>
        <v>涂佩芳</v>
      </c>
      <c r="D863" s="8" t="s">
        <v>10</v>
      </c>
      <c r="E863" s="8" t="str">
        <f>VLOOKUP(D863,廠商資料!$A$2:$E$12,2,FALSE)</f>
        <v>永進事業</v>
      </c>
      <c r="F863" s="8" t="s">
        <v>1606</v>
      </c>
      <c r="G863" s="11" t="str">
        <f>VLOOKUP($F863,產品資料!$A$2:$G$51,5,FALSE)</f>
        <v>多功能計時鬆餅機-雪花白</v>
      </c>
      <c r="H863" s="8" t="str">
        <f>VLOOKUP(訂單銷售明細!$F863,產品資料!$A$1:$G$51,2,FALSE)</f>
        <v>廚房家電</v>
      </c>
      <c r="I863" s="8">
        <v>45</v>
      </c>
      <c r="J863" s="8">
        <f>VLOOKUP($F863,產品資料!$A$2:$G$51,6,FALSE)</f>
        <v>3880</v>
      </c>
      <c r="K863" s="12">
        <f t="shared" si="13"/>
        <v>174600</v>
      </c>
    </row>
    <row r="864" spans="1:11" x14ac:dyDescent="0.35">
      <c r="A864" s="13" t="s">
        <v>880</v>
      </c>
      <c r="B864" s="14">
        <v>43560</v>
      </c>
      <c r="C864" s="15" t="str">
        <f>VLOOKUP(訂單銷售明細!$D864,廠商資料!$A$2:$E$12,5,FALSE)</f>
        <v>涂佩芳</v>
      </c>
      <c r="D864" s="13" t="s">
        <v>12</v>
      </c>
      <c r="E864" s="13" t="str">
        <f>VLOOKUP(D864,廠商資料!$A$2:$E$12,2,FALSE)</f>
        <v>洪盛貿易</v>
      </c>
      <c r="F864" s="13" t="s">
        <v>1621</v>
      </c>
      <c r="G864" s="16" t="str">
        <f>VLOOKUP($F864,產品資料!$A$2:$G$51,5,FALSE)</f>
        <v>溫熱按摩巧揉枕</v>
      </c>
      <c r="H864" s="13" t="str">
        <f>VLOOKUP(訂單銷售明細!$F864,產品資料!$A$1:$G$51,2,FALSE)</f>
        <v>按摩家電</v>
      </c>
      <c r="I864" s="13">
        <v>45</v>
      </c>
      <c r="J864" s="13">
        <f>VLOOKUP($F864,產品資料!$A$2:$G$51,6,FALSE)</f>
        <v>1688</v>
      </c>
      <c r="K864" s="17">
        <f t="shared" si="13"/>
        <v>75960</v>
      </c>
    </row>
    <row r="865" spans="1:11" x14ac:dyDescent="0.35">
      <c r="A865" s="8" t="s">
        <v>881</v>
      </c>
      <c r="B865" s="9">
        <v>43560</v>
      </c>
      <c r="C865" s="10" t="str">
        <f>VLOOKUP(訂單銷售明細!$D865,廠商資料!$A$2:$E$12,5,FALSE)</f>
        <v>陳欣怡</v>
      </c>
      <c r="D865" s="8" t="s">
        <v>8</v>
      </c>
      <c r="E865" s="8" t="str">
        <f>VLOOKUP(D865,廠商資料!$A$2:$E$12,2,FALSE)</f>
        <v>高宏事業</v>
      </c>
      <c r="F865" s="8" t="s">
        <v>1621</v>
      </c>
      <c r="G865" s="11" t="str">
        <f>VLOOKUP($F865,產品資料!$A$2:$G$51,5,FALSE)</f>
        <v>溫熱按摩巧揉枕</v>
      </c>
      <c r="H865" s="8" t="str">
        <f>VLOOKUP(訂單銷售明細!$F865,產品資料!$A$1:$G$51,2,FALSE)</f>
        <v>按摩家電</v>
      </c>
      <c r="I865" s="8">
        <v>45</v>
      </c>
      <c r="J865" s="8">
        <f>VLOOKUP($F865,產品資料!$A$2:$G$51,6,FALSE)</f>
        <v>1688</v>
      </c>
      <c r="K865" s="12">
        <f t="shared" si="13"/>
        <v>75960</v>
      </c>
    </row>
    <row r="866" spans="1:11" x14ac:dyDescent="0.35">
      <c r="A866" s="13" t="s">
        <v>882</v>
      </c>
      <c r="B866" s="14">
        <v>43560</v>
      </c>
      <c r="C866" s="15" t="str">
        <f>VLOOKUP(訂單銷售明細!$D866,廠商資料!$A$2:$E$12,5,FALSE)</f>
        <v>陳欣怡</v>
      </c>
      <c r="D866" s="13" t="s">
        <v>18</v>
      </c>
      <c r="E866" s="13" t="str">
        <f>VLOOKUP(D866,廠商資料!$A$2:$E$12,2,FALSE)</f>
        <v>興泰貿易</v>
      </c>
      <c r="F866" s="13" t="s">
        <v>1624</v>
      </c>
      <c r="G866" s="16" t="str">
        <f>VLOOKUP($F866,產品資料!$A$2:$G$51,5,FALSE)</f>
        <v>11L 1級ECONAVI清淨除濕機</v>
      </c>
      <c r="H866" s="13" t="str">
        <f>VLOOKUP(訂單銷售明細!$F866,產品資料!$A$1:$G$51,2,FALSE)</f>
        <v>清靜除溼</v>
      </c>
      <c r="I866" s="13">
        <v>25</v>
      </c>
      <c r="J866" s="13">
        <f>VLOOKUP($F866,產品資料!$A$2:$G$51,6,FALSE)</f>
        <v>8990</v>
      </c>
      <c r="K866" s="17">
        <f t="shared" si="13"/>
        <v>224750</v>
      </c>
    </row>
    <row r="867" spans="1:11" x14ac:dyDescent="0.35">
      <c r="A867" s="8" t="s">
        <v>883</v>
      </c>
      <c r="B867" s="9">
        <v>43560</v>
      </c>
      <c r="C867" s="10" t="str">
        <f>VLOOKUP(訂單銷售明細!$D867,廠商資料!$A$2:$E$12,5,FALSE)</f>
        <v>涂佩芳</v>
      </c>
      <c r="D867" s="8" t="s">
        <v>10</v>
      </c>
      <c r="E867" s="8" t="str">
        <f>VLOOKUP(D867,廠商資料!$A$2:$E$12,2,FALSE)</f>
        <v>永進事業</v>
      </c>
      <c r="F867" s="8" t="s">
        <v>1624</v>
      </c>
      <c r="G867" s="11" t="str">
        <f>VLOOKUP($F867,產品資料!$A$2:$G$51,5,FALSE)</f>
        <v>11L 1級ECONAVI清淨除濕機</v>
      </c>
      <c r="H867" s="8" t="str">
        <f>VLOOKUP(訂單銷售明細!$F867,產品資料!$A$1:$G$51,2,FALSE)</f>
        <v>清靜除溼</v>
      </c>
      <c r="I867" s="8">
        <v>25</v>
      </c>
      <c r="J867" s="8">
        <f>VLOOKUP($F867,產品資料!$A$2:$G$51,6,FALSE)</f>
        <v>8990</v>
      </c>
      <c r="K867" s="12">
        <f t="shared" si="13"/>
        <v>224750</v>
      </c>
    </row>
    <row r="868" spans="1:11" x14ac:dyDescent="0.35">
      <c r="A868" s="13" t="s">
        <v>884</v>
      </c>
      <c r="B868" s="14">
        <v>43560</v>
      </c>
      <c r="C868" s="15" t="str">
        <f>VLOOKUP(訂單銷售明細!$D868,廠商資料!$A$2:$E$12,5,FALSE)</f>
        <v>賴惠雯</v>
      </c>
      <c r="D868" s="13" t="s">
        <v>49</v>
      </c>
      <c r="E868" s="13" t="str">
        <f>VLOOKUP(D868,廠商資料!$A$2:$E$12,2,FALSE)</f>
        <v>大亨事業</v>
      </c>
      <c r="F868" s="13" t="s">
        <v>1614</v>
      </c>
      <c r="G868" s="16" t="str">
        <f>VLOOKUP($F868,產品資料!$A$2:$G$51,5,FALSE)</f>
        <v>43吋LED液晶顯示器</v>
      </c>
      <c r="H868" s="13" t="str">
        <f>VLOOKUP(訂單銷售明細!$F868,產品資料!$A$1:$G$51,2,FALSE)</f>
        <v>生活家電</v>
      </c>
      <c r="I868" s="13">
        <v>35</v>
      </c>
      <c r="J868" s="13">
        <f>VLOOKUP($F868,產品資料!$A$2:$G$51,6,FALSE)</f>
        <v>10900</v>
      </c>
      <c r="K868" s="17">
        <f t="shared" si="13"/>
        <v>381500</v>
      </c>
    </row>
    <row r="869" spans="1:11" x14ac:dyDescent="0.35">
      <c r="A869" s="8" t="s">
        <v>885</v>
      </c>
      <c r="B869" s="9">
        <v>43560</v>
      </c>
      <c r="C869" s="10" t="str">
        <f>VLOOKUP(訂單銷售明細!$D869,廠商資料!$A$2:$E$12,5,FALSE)</f>
        <v>涂佩芳</v>
      </c>
      <c r="D869" s="8" t="s">
        <v>10</v>
      </c>
      <c r="E869" s="8" t="str">
        <f>VLOOKUP(D869,廠商資料!$A$2:$E$12,2,FALSE)</f>
        <v>永進事業</v>
      </c>
      <c r="F869" s="8" t="s">
        <v>1614</v>
      </c>
      <c r="G869" s="11" t="str">
        <f>VLOOKUP($F869,產品資料!$A$2:$G$51,5,FALSE)</f>
        <v>43吋LED液晶顯示器</v>
      </c>
      <c r="H869" s="8" t="str">
        <f>VLOOKUP(訂單銷售明細!$F869,產品資料!$A$1:$G$51,2,FALSE)</f>
        <v>生活家電</v>
      </c>
      <c r="I869" s="8">
        <v>35</v>
      </c>
      <c r="J869" s="8">
        <f>VLOOKUP($F869,產品資料!$A$2:$G$51,6,FALSE)</f>
        <v>10900</v>
      </c>
      <c r="K869" s="12">
        <f t="shared" si="13"/>
        <v>381500</v>
      </c>
    </row>
    <row r="870" spans="1:11" x14ac:dyDescent="0.35">
      <c r="A870" s="13" t="s">
        <v>886</v>
      </c>
      <c r="B870" s="14">
        <v>43560</v>
      </c>
      <c r="C870" s="15" t="str">
        <f>VLOOKUP(訂單銷售明細!$D870,廠商資料!$A$2:$E$12,5,FALSE)</f>
        <v>涂佩芳</v>
      </c>
      <c r="D870" s="13" t="s">
        <v>12</v>
      </c>
      <c r="E870" s="13" t="str">
        <f>VLOOKUP(D870,廠商資料!$A$2:$E$12,2,FALSE)</f>
        <v>洪盛貿易</v>
      </c>
      <c r="F870" s="13" t="s">
        <v>1601</v>
      </c>
      <c r="G870" s="16" t="str">
        <f>VLOOKUP($F870,產品資料!$A$2:$G$51,5,FALSE)</f>
        <v>14吋立扇/電風扇-白</v>
      </c>
      <c r="H870" s="13" t="str">
        <f>VLOOKUP(訂單銷售明細!$F870,產品資料!$A$1:$G$51,2,FALSE)</f>
        <v>空調家電</v>
      </c>
      <c r="I870" s="13">
        <v>25</v>
      </c>
      <c r="J870" s="13">
        <f>VLOOKUP($F870,產品資料!$A$2:$G$51,6,FALSE)</f>
        <v>980</v>
      </c>
      <c r="K870" s="17">
        <f t="shared" si="13"/>
        <v>24500</v>
      </c>
    </row>
    <row r="871" spans="1:11" x14ac:dyDescent="0.35">
      <c r="A871" s="8" t="s">
        <v>887</v>
      </c>
      <c r="B871" s="9">
        <v>43560</v>
      </c>
      <c r="C871" s="10" t="str">
        <f>VLOOKUP(訂單銷售明細!$D871,廠商資料!$A$2:$E$12,5,FALSE)</f>
        <v>陳欣怡</v>
      </c>
      <c r="D871" s="8" t="s">
        <v>14</v>
      </c>
      <c r="E871" s="8" t="str">
        <f>VLOOKUP(D871,廠商資料!$A$2:$E$12,2,FALSE)</f>
        <v>捷福事業</v>
      </c>
      <c r="F871" s="8" t="s">
        <v>1601</v>
      </c>
      <c r="G871" s="11" t="str">
        <f>VLOOKUP($F871,產品資料!$A$2:$G$51,5,FALSE)</f>
        <v>14吋立扇/電風扇-白</v>
      </c>
      <c r="H871" s="8" t="str">
        <f>VLOOKUP(訂單銷售明細!$F871,產品資料!$A$1:$G$51,2,FALSE)</f>
        <v>空調家電</v>
      </c>
      <c r="I871" s="8">
        <v>25</v>
      </c>
      <c r="J871" s="8">
        <f>VLOOKUP($F871,產品資料!$A$2:$G$51,6,FALSE)</f>
        <v>980</v>
      </c>
      <c r="K871" s="12">
        <f t="shared" si="13"/>
        <v>24500</v>
      </c>
    </row>
    <row r="872" spans="1:11" x14ac:dyDescent="0.35">
      <c r="A872" s="13" t="s">
        <v>888</v>
      </c>
      <c r="B872" s="14">
        <v>43560</v>
      </c>
      <c r="C872" s="15" t="str">
        <f>VLOOKUP(訂單銷售明細!$D872,廠商資料!$A$2:$E$12,5,FALSE)</f>
        <v>賴惠雯</v>
      </c>
      <c r="D872" s="13" t="s">
        <v>49</v>
      </c>
      <c r="E872" s="13" t="str">
        <f>VLOOKUP(D872,廠商資料!$A$2:$E$12,2,FALSE)</f>
        <v>大亨事業</v>
      </c>
      <c r="F872" s="13" t="s">
        <v>1615</v>
      </c>
      <c r="G872" s="16" t="str">
        <f>VLOOKUP($F872,產品資料!$A$2:$G$51,5,FALSE)</f>
        <v>迷你淨顏潔膚儀-送刷頭</v>
      </c>
      <c r="H872" s="13" t="str">
        <f>VLOOKUP(訂單銷售明細!$F872,產品資料!$A$1:$G$51,2,FALSE)</f>
        <v>美容家電</v>
      </c>
      <c r="I872" s="13">
        <v>25</v>
      </c>
      <c r="J872" s="13">
        <f>VLOOKUP($F872,產品資料!$A$2:$G$51,6,FALSE)</f>
        <v>2600</v>
      </c>
      <c r="K872" s="17">
        <f t="shared" si="13"/>
        <v>65000</v>
      </c>
    </row>
    <row r="873" spans="1:11" x14ac:dyDescent="0.35">
      <c r="A873" s="8" t="s">
        <v>889</v>
      </c>
      <c r="B873" s="9">
        <v>43560</v>
      </c>
      <c r="C873" s="10" t="str">
        <f>VLOOKUP(訂單銷售明細!$D873,廠商資料!$A$2:$E$12,5,FALSE)</f>
        <v>涂佩芳</v>
      </c>
      <c r="D873" s="8" t="s">
        <v>10</v>
      </c>
      <c r="E873" s="8" t="str">
        <f>VLOOKUP(D873,廠商資料!$A$2:$E$12,2,FALSE)</f>
        <v>永進事業</v>
      </c>
      <c r="F873" s="8" t="s">
        <v>1624</v>
      </c>
      <c r="G873" s="11" t="str">
        <f>VLOOKUP($F873,產品資料!$A$2:$G$51,5,FALSE)</f>
        <v>11L 1級ECONAVI清淨除濕機</v>
      </c>
      <c r="H873" s="8" t="str">
        <f>VLOOKUP(訂單銷售明細!$F873,產品資料!$A$1:$G$51,2,FALSE)</f>
        <v>清靜除溼</v>
      </c>
      <c r="I873" s="8">
        <v>25</v>
      </c>
      <c r="J873" s="8">
        <f>VLOOKUP($F873,產品資料!$A$2:$G$51,6,FALSE)</f>
        <v>8990</v>
      </c>
      <c r="K873" s="12">
        <f t="shared" si="13"/>
        <v>224750</v>
      </c>
    </row>
    <row r="874" spans="1:11" x14ac:dyDescent="0.35">
      <c r="A874" s="13" t="s">
        <v>890</v>
      </c>
      <c r="B874" s="14">
        <v>43560</v>
      </c>
      <c r="C874" s="15" t="str">
        <f>VLOOKUP(訂單銷售明細!$D874,廠商資料!$A$2:$E$12,5,FALSE)</f>
        <v>王家銘</v>
      </c>
      <c r="D874" s="13" t="s">
        <v>21</v>
      </c>
      <c r="E874" s="13" t="str">
        <f>VLOOKUP(D874,廠商資料!$A$2:$E$12,2,FALSE)</f>
        <v>裕發事業</v>
      </c>
      <c r="F874" s="13" t="s">
        <v>1614</v>
      </c>
      <c r="G874" s="16" t="str">
        <f>VLOOKUP($F874,產品資料!$A$2:$G$51,5,FALSE)</f>
        <v>43吋LED液晶顯示器</v>
      </c>
      <c r="H874" s="13" t="str">
        <f>VLOOKUP(訂單銷售明細!$F874,產品資料!$A$1:$G$51,2,FALSE)</f>
        <v>生活家電</v>
      </c>
      <c r="I874" s="13">
        <v>35</v>
      </c>
      <c r="J874" s="13">
        <f>VLOOKUP($F874,產品資料!$A$2:$G$51,6,FALSE)</f>
        <v>10900</v>
      </c>
      <c r="K874" s="17">
        <f t="shared" si="13"/>
        <v>381500</v>
      </c>
    </row>
    <row r="875" spans="1:11" x14ac:dyDescent="0.35">
      <c r="A875" s="8" t="s">
        <v>891</v>
      </c>
      <c r="B875" s="9">
        <v>43560</v>
      </c>
      <c r="C875" s="10" t="str">
        <f>VLOOKUP(訂單銷售明細!$D875,廠商資料!$A$2:$E$12,5,FALSE)</f>
        <v>王家銘</v>
      </c>
      <c r="D875" s="8" t="s">
        <v>24</v>
      </c>
      <c r="E875" s="8" t="str">
        <f>VLOOKUP(D875,廠商資料!$A$2:$E$12,2,FALSE)</f>
        <v>萬成事業</v>
      </c>
      <c r="F875" s="8" t="s">
        <v>1614</v>
      </c>
      <c r="G875" s="11" t="str">
        <f>VLOOKUP($F875,產品資料!$A$2:$G$51,5,FALSE)</f>
        <v>43吋LED液晶顯示器</v>
      </c>
      <c r="H875" s="8" t="str">
        <f>VLOOKUP(訂單銷售明細!$F875,產品資料!$A$1:$G$51,2,FALSE)</f>
        <v>生活家電</v>
      </c>
      <c r="I875" s="8">
        <v>35</v>
      </c>
      <c r="J875" s="8">
        <f>VLOOKUP($F875,產品資料!$A$2:$G$51,6,FALSE)</f>
        <v>10900</v>
      </c>
      <c r="K875" s="12">
        <f t="shared" si="13"/>
        <v>381500</v>
      </c>
    </row>
    <row r="876" spans="1:11" x14ac:dyDescent="0.35">
      <c r="A876" s="13" t="s">
        <v>892</v>
      </c>
      <c r="B876" s="14">
        <v>43560</v>
      </c>
      <c r="C876" s="15" t="str">
        <f>VLOOKUP(訂單銷售明細!$D876,廠商資料!$A$2:$E$12,5,FALSE)</f>
        <v>陳欣怡</v>
      </c>
      <c r="D876" s="13" t="s">
        <v>8</v>
      </c>
      <c r="E876" s="13" t="str">
        <f>VLOOKUP(D876,廠商資料!$A$2:$E$12,2,FALSE)</f>
        <v>高宏事業</v>
      </c>
      <c r="F876" s="13" t="s">
        <v>1601</v>
      </c>
      <c r="G876" s="16" t="str">
        <f>VLOOKUP($F876,產品資料!$A$2:$G$51,5,FALSE)</f>
        <v>14吋立扇/電風扇-白</v>
      </c>
      <c r="H876" s="13" t="str">
        <f>VLOOKUP(訂單銷售明細!$F876,產品資料!$A$1:$G$51,2,FALSE)</f>
        <v>空調家電</v>
      </c>
      <c r="I876" s="13">
        <v>25</v>
      </c>
      <c r="J876" s="13">
        <f>VLOOKUP($F876,產品資料!$A$2:$G$51,6,FALSE)</f>
        <v>980</v>
      </c>
      <c r="K876" s="17">
        <f t="shared" si="13"/>
        <v>24500</v>
      </c>
    </row>
    <row r="877" spans="1:11" x14ac:dyDescent="0.35">
      <c r="A877" s="8" t="s">
        <v>893</v>
      </c>
      <c r="B877" s="9">
        <v>43560</v>
      </c>
      <c r="C877" s="10" t="str">
        <f>VLOOKUP(訂單銷售明細!$D877,廠商資料!$A$2:$E$12,5,FALSE)</f>
        <v>蔡俊宏</v>
      </c>
      <c r="D877" s="8" t="s">
        <v>47</v>
      </c>
      <c r="E877" s="8" t="str">
        <f>VLOOKUP(D877,廠商資料!$A$2:$E$12,2,FALSE)</f>
        <v>信通事業</v>
      </c>
      <c r="F877" s="8" t="s">
        <v>1601</v>
      </c>
      <c r="G877" s="11" t="str">
        <f>VLOOKUP($F877,產品資料!$A$2:$G$51,5,FALSE)</f>
        <v>14吋立扇/電風扇-白</v>
      </c>
      <c r="H877" s="8" t="str">
        <f>VLOOKUP(訂單銷售明細!$F877,產品資料!$A$1:$G$51,2,FALSE)</f>
        <v>空調家電</v>
      </c>
      <c r="I877" s="8">
        <v>25</v>
      </c>
      <c r="J877" s="8">
        <f>VLOOKUP($F877,產品資料!$A$2:$G$51,6,FALSE)</f>
        <v>980</v>
      </c>
      <c r="K877" s="12">
        <f t="shared" si="13"/>
        <v>24500</v>
      </c>
    </row>
    <row r="878" spans="1:11" x14ac:dyDescent="0.35">
      <c r="A878" s="13" t="s">
        <v>894</v>
      </c>
      <c r="B878" s="14">
        <v>43560</v>
      </c>
      <c r="C878" s="15" t="str">
        <f>VLOOKUP(訂單銷售明細!$D878,廠商資料!$A$2:$E$12,5,FALSE)</f>
        <v>賴惠雯</v>
      </c>
      <c r="D878" s="13" t="s">
        <v>49</v>
      </c>
      <c r="E878" s="13" t="str">
        <f>VLOOKUP(D878,廠商資料!$A$2:$E$12,2,FALSE)</f>
        <v>大亨事業</v>
      </c>
      <c r="F878" s="13" t="s">
        <v>1615</v>
      </c>
      <c r="G878" s="16" t="str">
        <f>VLOOKUP($F878,產品資料!$A$2:$G$51,5,FALSE)</f>
        <v>迷你淨顏潔膚儀-送刷頭</v>
      </c>
      <c r="H878" s="13" t="str">
        <f>VLOOKUP(訂單銷售明細!$F878,產品資料!$A$1:$G$51,2,FALSE)</f>
        <v>美容家電</v>
      </c>
      <c r="I878" s="13">
        <v>25</v>
      </c>
      <c r="J878" s="13">
        <f>VLOOKUP($F878,產品資料!$A$2:$G$51,6,FALSE)</f>
        <v>2600</v>
      </c>
      <c r="K878" s="17">
        <f t="shared" si="13"/>
        <v>65000</v>
      </c>
    </row>
    <row r="879" spans="1:11" x14ac:dyDescent="0.35">
      <c r="A879" s="8" t="s">
        <v>895</v>
      </c>
      <c r="B879" s="9">
        <v>43560</v>
      </c>
      <c r="C879" s="10" t="str">
        <f>VLOOKUP(訂單銷售明細!$D879,廠商資料!$A$2:$E$12,5,FALSE)</f>
        <v>涂佩芳</v>
      </c>
      <c r="D879" s="8" t="s">
        <v>10</v>
      </c>
      <c r="E879" s="8" t="str">
        <f>VLOOKUP(D879,廠商資料!$A$2:$E$12,2,FALSE)</f>
        <v>永進事業</v>
      </c>
      <c r="F879" s="8" t="s">
        <v>1624</v>
      </c>
      <c r="G879" s="11" t="str">
        <f>VLOOKUP($F879,產品資料!$A$2:$G$51,5,FALSE)</f>
        <v>11L 1級ECONAVI清淨除濕機</v>
      </c>
      <c r="H879" s="8" t="str">
        <f>VLOOKUP(訂單銷售明細!$F879,產品資料!$A$1:$G$51,2,FALSE)</f>
        <v>清靜除溼</v>
      </c>
      <c r="I879" s="8">
        <v>25</v>
      </c>
      <c r="J879" s="8">
        <f>VLOOKUP($F879,產品資料!$A$2:$G$51,6,FALSE)</f>
        <v>8990</v>
      </c>
      <c r="K879" s="12">
        <f t="shared" si="13"/>
        <v>224750</v>
      </c>
    </row>
    <row r="880" spans="1:11" x14ac:dyDescent="0.35">
      <c r="A880" s="13" t="s">
        <v>896</v>
      </c>
      <c r="B880" s="14">
        <v>43560</v>
      </c>
      <c r="C880" s="15" t="str">
        <f>VLOOKUP(訂單銷售明細!$D880,廠商資料!$A$2:$E$12,5,FALSE)</f>
        <v>涂佩芳</v>
      </c>
      <c r="D880" s="13" t="s">
        <v>10</v>
      </c>
      <c r="E880" s="13" t="str">
        <f>VLOOKUP(D880,廠商資料!$A$2:$E$12,2,FALSE)</f>
        <v>永進事業</v>
      </c>
      <c r="F880" s="13" t="s">
        <v>1614</v>
      </c>
      <c r="G880" s="16" t="str">
        <f>VLOOKUP($F880,產品資料!$A$2:$G$51,5,FALSE)</f>
        <v>43吋LED液晶顯示器</v>
      </c>
      <c r="H880" s="13" t="str">
        <f>VLOOKUP(訂單銷售明細!$F880,產品資料!$A$1:$G$51,2,FALSE)</f>
        <v>生活家電</v>
      </c>
      <c r="I880" s="13">
        <v>35</v>
      </c>
      <c r="J880" s="13">
        <f>VLOOKUP($F880,產品資料!$A$2:$G$51,6,FALSE)</f>
        <v>10900</v>
      </c>
      <c r="K880" s="17">
        <f t="shared" si="13"/>
        <v>381500</v>
      </c>
    </row>
    <row r="881" spans="1:11" x14ac:dyDescent="0.35">
      <c r="A881" s="8" t="s">
        <v>897</v>
      </c>
      <c r="B881" s="9">
        <v>43560</v>
      </c>
      <c r="C881" s="10" t="str">
        <f>VLOOKUP(訂單銷售明細!$D881,廠商資料!$A$2:$E$12,5,FALSE)</f>
        <v>王家銘</v>
      </c>
      <c r="D881" s="8" t="s">
        <v>21</v>
      </c>
      <c r="E881" s="8" t="str">
        <f>VLOOKUP(D881,廠商資料!$A$2:$E$12,2,FALSE)</f>
        <v>裕發事業</v>
      </c>
      <c r="F881" s="8" t="s">
        <v>1614</v>
      </c>
      <c r="G881" s="11" t="str">
        <f>VLOOKUP($F881,產品資料!$A$2:$G$51,5,FALSE)</f>
        <v>43吋LED液晶顯示器</v>
      </c>
      <c r="H881" s="8" t="str">
        <f>VLOOKUP(訂單銷售明細!$F881,產品資料!$A$1:$G$51,2,FALSE)</f>
        <v>生活家電</v>
      </c>
      <c r="I881" s="8">
        <v>35</v>
      </c>
      <c r="J881" s="8">
        <f>VLOOKUP($F881,產品資料!$A$2:$G$51,6,FALSE)</f>
        <v>10900</v>
      </c>
      <c r="K881" s="12">
        <f t="shared" si="13"/>
        <v>381500</v>
      </c>
    </row>
    <row r="882" spans="1:11" x14ac:dyDescent="0.35">
      <c r="A882" s="13" t="s">
        <v>898</v>
      </c>
      <c r="B882" s="14">
        <v>43593</v>
      </c>
      <c r="C882" s="15" t="str">
        <f>VLOOKUP(訂單銷售明細!$D882,廠商資料!$A$2:$E$12,5,FALSE)</f>
        <v>陳欣怡</v>
      </c>
      <c r="D882" s="13" t="s">
        <v>14</v>
      </c>
      <c r="E882" s="13" t="str">
        <f>VLOOKUP(D882,廠商資料!$A$2:$E$12,2,FALSE)</f>
        <v>捷福事業</v>
      </c>
      <c r="F882" s="13" t="s">
        <v>1632</v>
      </c>
      <c r="G882" s="16" t="str">
        <f>VLOOKUP($F882,產品資料!$A$2:$G$51,5,FALSE)</f>
        <v>蒸氣掛燙烘衣架</v>
      </c>
      <c r="H882" s="13" t="str">
        <f>VLOOKUP(訂單銷售明細!$F882,產品資料!$A$1:$G$51,2,FALSE)</f>
        <v>清靜除溼</v>
      </c>
      <c r="I882" s="13">
        <v>25</v>
      </c>
      <c r="J882" s="13">
        <f>VLOOKUP($F882,產品資料!$A$2:$G$51,6,FALSE)</f>
        <v>4280</v>
      </c>
      <c r="K882" s="17">
        <f t="shared" si="13"/>
        <v>107000</v>
      </c>
    </row>
    <row r="883" spans="1:11" x14ac:dyDescent="0.35">
      <c r="A883" s="8" t="s">
        <v>899</v>
      </c>
      <c r="B883" s="9">
        <v>43593</v>
      </c>
      <c r="C883" s="10" t="str">
        <f>VLOOKUP(訂單銷售明細!$D883,廠商資料!$A$2:$E$12,5,FALSE)</f>
        <v>王家銘</v>
      </c>
      <c r="D883" s="8" t="s">
        <v>21</v>
      </c>
      <c r="E883" s="8" t="str">
        <f>VLOOKUP(D883,廠商資料!$A$2:$E$12,2,FALSE)</f>
        <v>裕發事業</v>
      </c>
      <c r="F883" s="8" t="s">
        <v>1600</v>
      </c>
      <c r="G883" s="11" t="str">
        <f>VLOOKUP($F883,產品資料!$A$2:$G$51,5,FALSE)</f>
        <v>蒸氣電熨斗</v>
      </c>
      <c r="H883" s="8" t="str">
        <f>VLOOKUP(訂單銷售明細!$F883,產品資料!$A$1:$G$51,2,FALSE)</f>
        <v>生活家電</v>
      </c>
      <c r="I883" s="8">
        <v>25</v>
      </c>
      <c r="J883" s="8">
        <f>VLOOKUP($F883,產品資料!$A$2:$G$51,6,FALSE)</f>
        <v>665</v>
      </c>
      <c r="K883" s="12">
        <f t="shared" si="13"/>
        <v>16625</v>
      </c>
    </row>
    <row r="884" spans="1:11" x14ac:dyDescent="0.35">
      <c r="A884" s="13" t="s">
        <v>900</v>
      </c>
      <c r="B884" s="14">
        <v>43593</v>
      </c>
      <c r="C884" s="15" t="str">
        <f>VLOOKUP(訂單銷售明細!$D884,廠商資料!$A$2:$E$12,5,FALSE)</f>
        <v>王家銘</v>
      </c>
      <c r="D884" s="13" t="s">
        <v>24</v>
      </c>
      <c r="E884" s="13" t="str">
        <f>VLOOKUP(D884,廠商資料!$A$2:$E$12,2,FALSE)</f>
        <v>萬成事業</v>
      </c>
      <c r="F884" s="13" t="s">
        <v>1602</v>
      </c>
      <c r="G884" s="16" t="str">
        <f>VLOOKUP($F884,產品資料!$A$2:$G$51,5,FALSE)</f>
        <v>日本原裝變頻六門冰箱</v>
      </c>
      <c r="H884" s="13" t="str">
        <f>VLOOKUP(訂單銷售明細!$F884,產品資料!$A$1:$G$51,2,FALSE)</f>
        <v>廚房家電</v>
      </c>
      <c r="I884" s="13">
        <v>25</v>
      </c>
      <c r="J884" s="13">
        <f>VLOOKUP($F884,產品資料!$A$2:$G$51,6,FALSE)</f>
        <v>69210</v>
      </c>
      <c r="K884" s="17">
        <f t="shared" si="13"/>
        <v>1730250</v>
      </c>
    </row>
    <row r="885" spans="1:11" x14ac:dyDescent="0.35">
      <c r="A885" s="8" t="s">
        <v>901</v>
      </c>
      <c r="B885" s="9">
        <v>43593</v>
      </c>
      <c r="C885" s="10" t="str">
        <f>VLOOKUP(訂單銷售明細!$D885,廠商資料!$A$2:$E$12,5,FALSE)</f>
        <v>郭立新</v>
      </c>
      <c r="D885" s="8" t="s">
        <v>26</v>
      </c>
      <c r="E885" s="8" t="str">
        <f>VLOOKUP(D885,廠商資料!$A$2:$E$12,2,FALSE)</f>
        <v>華佳貿易</v>
      </c>
      <c r="F885" s="8" t="s">
        <v>1607</v>
      </c>
      <c r="G885" s="11" t="str">
        <f>VLOOKUP($F885,產品資料!$A$2:$G$51,5,FALSE)</f>
        <v>40吋LED液晶顯示器</v>
      </c>
      <c r="H885" s="8" t="str">
        <f>VLOOKUP(訂單銷售明細!$F885,產品資料!$A$1:$G$51,2,FALSE)</f>
        <v>生活家電</v>
      </c>
      <c r="I885" s="8">
        <v>25</v>
      </c>
      <c r="J885" s="8">
        <f>VLOOKUP($F885,產品資料!$A$2:$G$51,6,FALSE)</f>
        <v>7490</v>
      </c>
      <c r="K885" s="12">
        <f t="shared" si="13"/>
        <v>187250</v>
      </c>
    </row>
    <row r="886" spans="1:11" x14ac:dyDescent="0.35">
      <c r="A886" s="13" t="s">
        <v>902</v>
      </c>
      <c r="B886" s="14">
        <v>43593</v>
      </c>
      <c r="C886" s="15" t="str">
        <f>VLOOKUP(訂單銷售明細!$D886,廠商資料!$A$2:$E$12,5,FALSE)</f>
        <v>賴惠雯</v>
      </c>
      <c r="D886" s="13" t="s">
        <v>41</v>
      </c>
      <c r="E886" s="13" t="str">
        <f>VLOOKUP(D886,廠商資料!$A$2:$E$12,2,FALSE)</f>
        <v>欣榮貿易</v>
      </c>
      <c r="F886" s="13" t="s">
        <v>1603</v>
      </c>
      <c r="G886" s="16" t="str">
        <f>VLOOKUP($F886,產品資料!$A$2:$G$51,5,FALSE)</f>
        <v>奈米水離子吹風機-桃紅</v>
      </c>
      <c r="H886" s="13" t="str">
        <f>VLOOKUP(訂單銷售明細!$F886,產品資料!$A$1:$G$51,2,FALSE)</f>
        <v>美容家電</v>
      </c>
      <c r="I886" s="13">
        <v>25</v>
      </c>
      <c r="J886" s="13">
        <f>VLOOKUP($F886,產品資料!$A$2:$G$51,6,FALSE)</f>
        <v>5990</v>
      </c>
      <c r="K886" s="17">
        <f t="shared" si="13"/>
        <v>149750</v>
      </c>
    </row>
    <row r="887" spans="1:11" x14ac:dyDescent="0.35">
      <c r="A887" s="8" t="s">
        <v>903</v>
      </c>
      <c r="B887" s="9">
        <v>43593</v>
      </c>
      <c r="C887" s="10" t="str">
        <f>VLOOKUP(訂單銷售明細!$D887,廠商資料!$A$2:$E$12,5,FALSE)</f>
        <v>蔡俊宏</v>
      </c>
      <c r="D887" s="8" t="s">
        <v>47</v>
      </c>
      <c r="E887" s="8" t="str">
        <f>VLOOKUP(D887,廠商資料!$A$2:$E$12,2,FALSE)</f>
        <v>信通事業</v>
      </c>
      <c r="F887" s="8" t="s">
        <v>1607</v>
      </c>
      <c r="G887" s="11" t="str">
        <f>VLOOKUP($F887,產品資料!$A$2:$G$51,5,FALSE)</f>
        <v>40吋LED液晶顯示器</v>
      </c>
      <c r="H887" s="8" t="str">
        <f>VLOOKUP(訂單銷售明細!$F887,產品資料!$A$1:$G$51,2,FALSE)</f>
        <v>生活家電</v>
      </c>
      <c r="I887" s="8">
        <v>25</v>
      </c>
      <c r="J887" s="8">
        <f>VLOOKUP($F887,產品資料!$A$2:$G$51,6,FALSE)</f>
        <v>7490</v>
      </c>
      <c r="K887" s="12">
        <f t="shared" si="13"/>
        <v>187250</v>
      </c>
    </row>
    <row r="888" spans="1:11" x14ac:dyDescent="0.35">
      <c r="A888" s="13" t="s">
        <v>904</v>
      </c>
      <c r="B888" s="14">
        <v>43593</v>
      </c>
      <c r="C888" s="15" t="str">
        <f>VLOOKUP(訂單銷售明細!$D888,廠商資料!$A$2:$E$12,5,FALSE)</f>
        <v>賴惠雯</v>
      </c>
      <c r="D888" s="13" t="s">
        <v>49</v>
      </c>
      <c r="E888" s="13" t="str">
        <f>VLOOKUP(D888,廠商資料!$A$2:$E$12,2,FALSE)</f>
        <v>大亨事業</v>
      </c>
      <c r="F888" s="13" t="s">
        <v>1607</v>
      </c>
      <c r="G888" s="16" t="str">
        <f>VLOOKUP($F888,產品資料!$A$2:$G$51,5,FALSE)</f>
        <v>40吋LED液晶顯示器</v>
      </c>
      <c r="H888" s="13" t="str">
        <f>VLOOKUP(訂單銷售明細!$F888,產品資料!$A$1:$G$51,2,FALSE)</f>
        <v>生活家電</v>
      </c>
      <c r="I888" s="13">
        <v>25</v>
      </c>
      <c r="J888" s="13">
        <f>VLOOKUP($F888,產品資料!$A$2:$G$51,6,FALSE)</f>
        <v>7490</v>
      </c>
      <c r="K888" s="17">
        <f t="shared" si="13"/>
        <v>187250</v>
      </c>
    </row>
    <row r="889" spans="1:11" x14ac:dyDescent="0.35">
      <c r="A889" s="8" t="s">
        <v>905</v>
      </c>
      <c r="B889" s="9">
        <v>43593</v>
      </c>
      <c r="C889" s="10" t="str">
        <f>VLOOKUP(訂單銷售明細!$D889,廠商資料!$A$2:$E$12,5,FALSE)</f>
        <v>涂佩芳</v>
      </c>
      <c r="D889" s="8" t="s">
        <v>12</v>
      </c>
      <c r="E889" s="8" t="str">
        <f>VLOOKUP(D889,廠商資料!$A$2:$E$12,2,FALSE)</f>
        <v>洪盛貿易</v>
      </c>
      <c r="F889" s="8" t="s">
        <v>1608</v>
      </c>
      <c r="G889" s="11" t="str">
        <f>VLOOKUP($F889,產品資料!$A$2:$G$51,5,FALSE)</f>
        <v>奈米水離子吹風機-粉金</v>
      </c>
      <c r="H889" s="8" t="str">
        <f>VLOOKUP(訂單銷售明細!$F889,產品資料!$A$1:$G$51,2,FALSE)</f>
        <v>美容家電</v>
      </c>
      <c r="I889" s="8">
        <v>35</v>
      </c>
      <c r="J889" s="8">
        <f>VLOOKUP($F889,產品資料!$A$2:$G$51,6,FALSE)</f>
        <v>5990</v>
      </c>
      <c r="K889" s="12">
        <f t="shared" si="13"/>
        <v>209650</v>
      </c>
    </row>
    <row r="890" spans="1:11" x14ac:dyDescent="0.35">
      <c r="A890" s="13" t="s">
        <v>906</v>
      </c>
      <c r="B890" s="14">
        <v>43593</v>
      </c>
      <c r="C890" s="15" t="str">
        <f>VLOOKUP(訂單銷售明細!$D890,廠商資料!$A$2:$E$12,5,FALSE)</f>
        <v>陳欣怡</v>
      </c>
      <c r="D890" s="13" t="s">
        <v>8</v>
      </c>
      <c r="E890" s="13" t="str">
        <f>VLOOKUP(D890,廠商資料!$A$2:$E$12,2,FALSE)</f>
        <v>高宏事業</v>
      </c>
      <c r="F890" s="13" t="s">
        <v>1608</v>
      </c>
      <c r="G890" s="16" t="str">
        <f>VLOOKUP($F890,產品資料!$A$2:$G$51,5,FALSE)</f>
        <v>奈米水離子吹風機-粉金</v>
      </c>
      <c r="H890" s="13" t="str">
        <f>VLOOKUP(訂單銷售明細!$F890,產品資料!$A$1:$G$51,2,FALSE)</f>
        <v>美容家電</v>
      </c>
      <c r="I890" s="13">
        <v>35</v>
      </c>
      <c r="J890" s="13">
        <f>VLOOKUP($F890,產品資料!$A$2:$G$51,6,FALSE)</f>
        <v>5990</v>
      </c>
      <c r="K890" s="17">
        <f t="shared" si="13"/>
        <v>209650</v>
      </c>
    </row>
    <row r="891" spans="1:11" x14ac:dyDescent="0.35">
      <c r="A891" s="8" t="s">
        <v>907</v>
      </c>
      <c r="B891" s="9">
        <v>43593</v>
      </c>
      <c r="C891" s="10" t="str">
        <f>VLOOKUP(訂單銷售明細!$D891,廠商資料!$A$2:$E$12,5,FALSE)</f>
        <v>陳欣怡</v>
      </c>
      <c r="D891" s="8" t="s">
        <v>14</v>
      </c>
      <c r="E891" s="8" t="str">
        <f>VLOOKUP(D891,廠商資料!$A$2:$E$12,2,FALSE)</f>
        <v>捷福事業</v>
      </c>
      <c r="F891" s="8" t="s">
        <v>1608</v>
      </c>
      <c r="G891" s="11" t="str">
        <f>VLOOKUP($F891,產品資料!$A$2:$G$51,5,FALSE)</f>
        <v>奈米水離子吹風機-粉金</v>
      </c>
      <c r="H891" s="8" t="str">
        <f>VLOOKUP(訂單銷售明細!$F891,產品資料!$A$1:$G$51,2,FALSE)</f>
        <v>美容家電</v>
      </c>
      <c r="I891" s="8">
        <v>35</v>
      </c>
      <c r="J891" s="8">
        <f>VLOOKUP($F891,產品資料!$A$2:$G$51,6,FALSE)</f>
        <v>5990</v>
      </c>
      <c r="K891" s="12">
        <f t="shared" si="13"/>
        <v>209650</v>
      </c>
    </row>
    <row r="892" spans="1:11" x14ac:dyDescent="0.35">
      <c r="A892" s="13" t="s">
        <v>908</v>
      </c>
      <c r="B892" s="14">
        <v>43593</v>
      </c>
      <c r="C892" s="15" t="str">
        <f>VLOOKUP(訂單銷售明細!$D892,廠商資料!$A$2:$E$12,5,FALSE)</f>
        <v>陳欣怡</v>
      </c>
      <c r="D892" s="13" t="s">
        <v>18</v>
      </c>
      <c r="E892" s="13" t="str">
        <f>VLOOKUP(D892,廠商資料!$A$2:$E$12,2,FALSE)</f>
        <v>興泰貿易</v>
      </c>
      <c r="F892" s="13" t="s">
        <v>1608</v>
      </c>
      <c r="G892" s="16" t="str">
        <f>VLOOKUP($F892,產品資料!$A$2:$G$51,5,FALSE)</f>
        <v>奈米水離子吹風機-粉金</v>
      </c>
      <c r="H892" s="13" t="str">
        <f>VLOOKUP(訂單銷售明細!$F892,產品資料!$A$1:$G$51,2,FALSE)</f>
        <v>美容家電</v>
      </c>
      <c r="I892" s="13">
        <v>35</v>
      </c>
      <c r="J892" s="13">
        <f>VLOOKUP($F892,產品資料!$A$2:$G$51,6,FALSE)</f>
        <v>5990</v>
      </c>
      <c r="K892" s="17">
        <f t="shared" si="13"/>
        <v>209650</v>
      </c>
    </row>
    <row r="893" spans="1:11" x14ac:dyDescent="0.35">
      <c r="A893" s="8" t="s">
        <v>909</v>
      </c>
      <c r="B893" s="9">
        <v>43593</v>
      </c>
      <c r="C893" s="10" t="str">
        <f>VLOOKUP(訂單銷售明細!$D893,廠商資料!$A$2:$E$12,5,FALSE)</f>
        <v>陳欣怡</v>
      </c>
      <c r="D893" s="8" t="s">
        <v>8</v>
      </c>
      <c r="E893" s="8" t="str">
        <f>VLOOKUP(D893,廠商資料!$A$2:$E$12,2,FALSE)</f>
        <v>高宏事業</v>
      </c>
      <c r="F893" s="8" t="s">
        <v>1632</v>
      </c>
      <c r="G893" s="11" t="str">
        <f>VLOOKUP($F893,產品資料!$A$2:$G$51,5,FALSE)</f>
        <v>蒸氣掛燙烘衣架</v>
      </c>
      <c r="H893" s="8" t="str">
        <f>VLOOKUP(訂單銷售明細!$F893,產品資料!$A$1:$G$51,2,FALSE)</f>
        <v>清靜除溼</v>
      </c>
      <c r="I893" s="8">
        <v>25</v>
      </c>
      <c r="J893" s="8">
        <f>VLOOKUP($F893,產品資料!$A$2:$G$51,6,FALSE)</f>
        <v>4280</v>
      </c>
      <c r="K893" s="12">
        <f t="shared" si="13"/>
        <v>107000</v>
      </c>
    </row>
    <row r="894" spans="1:11" x14ac:dyDescent="0.35">
      <c r="A894" s="13" t="s">
        <v>910</v>
      </c>
      <c r="B894" s="14">
        <v>43593</v>
      </c>
      <c r="C894" s="15" t="str">
        <f>VLOOKUP(訂單銷售明細!$D894,廠商資料!$A$2:$E$12,5,FALSE)</f>
        <v>陳欣怡</v>
      </c>
      <c r="D894" s="13" t="s">
        <v>18</v>
      </c>
      <c r="E894" s="13" t="str">
        <f>VLOOKUP(D894,廠商資料!$A$2:$E$12,2,FALSE)</f>
        <v>興泰貿易</v>
      </c>
      <c r="F894" s="13" t="s">
        <v>1600</v>
      </c>
      <c r="G894" s="16" t="str">
        <f>VLOOKUP($F894,產品資料!$A$2:$G$51,5,FALSE)</f>
        <v>蒸氣電熨斗</v>
      </c>
      <c r="H894" s="13" t="str">
        <f>VLOOKUP(訂單銷售明細!$F894,產品資料!$A$1:$G$51,2,FALSE)</f>
        <v>生活家電</v>
      </c>
      <c r="I894" s="13">
        <v>25</v>
      </c>
      <c r="J894" s="13">
        <f>VLOOKUP($F894,產品資料!$A$2:$G$51,6,FALSE)</f>
        <v>665</v>
      </c>
      <c r="K894" s="17">
        <f t="shared" si="13"/>
        <v>16625</v>
      </c>
    </row>
    <row r="895" spans="1:11" x14ac:dyDescent="0.35">
      <c r="A895" s="8" t="s">
        <v>911</v>
      </c>
      <c r="B895" s="9">
        <v>43593</v>
      </c>
      <c r="C895" s="10" t="str">
        <f>VLOOKUP(訂單銷售明細!$D895,廠商資料!$A$2:$E$12,5,FALSE)</f>
        <v>王家銘</v>
      </c>
      <c r="D895" s="8" t="s">
        <v>21</v>
      </c>
      <c r="E895" s="8" t="str">
        <f>VLOOKUP(D895,廠商資料!$A$2:$E$12,2,FALSE)</f>
        <v>裕發事業</v>
      </c>
      <c r="F895" s="8" t="s">
        <v>1602</v>
      </c>
      <c r="G895" s="11" t="str">
        <f>VLOOKUP($F895,產品資料!$A$2:$G$51,5,FALSE)</f>
        <v>日本原裝變頻六門冰箱</v>
      </c>
      <c r="H895" s="8" t="str">
        <f>VLOOKUP(訂單銷售明細!$F895,產品資料!$A$1:$G$51,2,FALSE)</f>
        <v>廚房家電</v>
      </c>
      <c r="I895" s="8">
        <v>25</v>
      </c>
      <c r="J895" s="8">
        <f>VLOOKUP($F895,產品資料!$A$2:$G$51,6,FALSE)</f>
        <v>69210</v>
      </c>
      <c r="K895" s="12">
        <f t="shared" si="13"/>
        <v>1730250</v>
      </c>
    </row>
    <row r="896" spans="1:11" x14ac:dyDescent="0.35">
      <c r="A896" s="13" t="s">
        <v>912</v>
      </c>
      <c r="B896" s="14">
        <v>43593</v>
      </c>
      <c r="C896" s="15" t="str">
        <f>VLOOKUP(訂單銷售明細!$D896,廠商資料!$A$2:$E$12,5,FALSE)</f>
        <v>王家銘</v>
      </c>
      <c r="D896" s="13" t="s">
        <v>24</v>
      </c>
      <c r="E896" s="13" t="str">
        <f>VLOOKUP(D896,廠商資料!$A$2:$E$12,2,FALSE)</f>
        <v>萬成事業</v>
      </c>
      <c r="F896" s="13" t="s">
        <v>1607</v>
      </c>
      <c r="G896" s="16" t="str">
        <f>VLOOKUP($F896,產品資料!$A$2:$G$51,5,FALSE)</f>
        <v>40吋LED液晶顯示器</v>
      </c>
      <c r="H896" s="13" t="str">
        <f>VLOOKUP(訂單銷售明細!$F896,產品資料!$A$1:$G$51,2,FALSE)</f>
        <v>生活家電</v>
      </c>
      <c r="I896" s="13">
        <v>25</v>
      </c>
      <c r="J896" s="13">
        <f>VLOOKUP($F896,產品資料!$A$2:$G$51,6,FALSE)</f>
        <v>7490</v>
      </c>
      <c r="K896" s="17">
        <f t="shared" si="13"/>
        <v>187250</v>
      </c>
    </row>
    <row r="897" spans="1:11" x14ac:dyDescent="0.35">
      <c r="A897" s="8" t="s">
        <v>913</v>
      </c>
      <c r="B897" s="9">
        <v>43593</v>
      </c>
      <c r="C897" s="10" t="str">
        <f>VLOOKUP(訂單銷售明細!$D897,廠商資料!$A$2:$E$12,5,FALSE)</f>
        <v>郭立新</v>
      </c>
      <c r="D897" s="8" t="s">
        <v>26</v>
      </c>
      <c r="E897" s="8" t="str">
        <f>VLOOKUP(D897,廠商資料!$A$2:$E$12,2,FALSE)</f>
        <v>華佳貿易</v>
      </c>
      <c r="F897" s="8" t="s">
        <v>1603</v>
      </c>
      <c r="G897" s="11" t="str">
        <f>VLOOKUP($F897,產品資料!$A$2:$G$51,5,FALSE)</f>
        <v>奈米水離子吹風機-桃紅</v>
      </c>
      <c r="H897" s="8" t="str">
        <f>VLOOKUP(訂單銷售明細!$F897,產品資料!$A$1:$G$51,2,FALSE)</f>
        <v>美容家電</v>
      </c>
      <c r="I897" s="8">
        <v>25</v>
      </c>
      <c r="J897" s="8">
        <f>VLOOKUP($F897,產品資料!$A$2:$G$51,6,FALSE)</f>
        <v>5990</v>
      </c>
      <c r="K897" s="12">
        <f t="shared" si="13"/>
        <v>149750</v>
      </c>
    </row>
    <row r="898" spans="1:11" x14ac:dyDescent="0.35">
      <c r="A898" s="13" t="s">
        <v>914</v>
      </c>
      <c r="B898" s="14">
        <v>43593</v>
      </c>
      <c r="C898" s="15" t="str">
        <f>VLOOKUP(訂單銷售明細!$D898,廠商資料!$A$2:$E$12,5,FALSE)</f>
        <v>賴惠雯</v>
      </c>
      <c r="D898" s="13" t="s">
        <v>41</v>
      </c>
      <c r="E898" s="13" t="str">
        <f>VLOOKUP(D898,廠商資料!$A$2:$E$12,2,FALSE)</f>
        <v>欣榮貿易</v>
      </c>
      <c r="F898" s="13" t="s">
        <v>1607</v>
      </c>
      <c r="G898" s="16" t="str">
        <f>VLOOKUP($F898,產品資料!$A$2:$G$51,5,FALSE)</f>
        <v>40吋LED液晶顯示器</v>
      </c>
      <c r="H898" s="13" t="str">
        <f>VLOOKUP(訂單銷售明細!$F898,產品資料!$A$1:$G$51,2,FALSE)</f>
        <v>生活家電</v>
      </c>
      <c r="I898" s="13">
        <v>25</v>
      </c>
      <c r="J898" s="13">
        <f>VLOOKUP($F898,產品資料!$A$2:$G$51,6,FALSE)</f>
        <v>7490</v>
      </c>
      <c r="K898" s="17">
        <f t="shared" si="13"/>
        <v>187250</v>
      </c>
    </row>
    <row r="899" spans="1:11" x14ac:dyDescent="0.35">
      <c r="A899" s="8" t="s">
        <v>915</v>
      </c>
      <c r="B899" s="9">
        <v>43593</v>
      </c>
      <c r="C899" s="10" t="str">
        <f>VLOOKUP(訂單銷售明細!$D899,廠商資料!$A$2:$E$12,5,FALSE)</f>
        <v>蔡俊宏</v>
      </c>
      <c r="D899" s="8" t="s">
        <v>47</v>
      </c>
      <c r="E899" s="8" t="str">
        <f>VLOOKUP(D899,廠商資料!$A$2:$E$12,2,FALSE)</f>
        <v>信通事業</v>
      </c>
      <c r="F899" s="8" t="s">
        <v>1607</v>
      </c>
      <c r="G899" s="11" t="str">
        <f>VLOOKUP($F899,產品資料!$A$2:$G$51,5,FALSE)</f>
        <v>40吋LED液晶顯示器</v>
      </c>
      <c r="H899" s="8" t="str">
        <f>VLOOKUP(訂單銷售明細!$F899,產品資料!$A$1:$G$51,2,FALSE)</f>
        <v>生活家電</v>
      </c>
      <c r="I899" s="8">
        <v>25</v>
      </c>
      <c r="J899" s="8">
        <f>VLOOKUP($F899,產品資料!$A$2:$G$51,6,FALSE)</f>
        <v>7490</v>
      </c>
      <c r="K899" s="12">
        <f t="shared" ref="K899:K962" si="14">I899*J899</f>
        <v>187250</v>
      </c>
    </row>
    <row r="900" spans="1:11" x14ac:dyDescent="0.35">
      <c r="A900" s="13" t="s">
        <v>916</v>
      </c>
      <c r="B900" s="14">
        <v>43593</v>
      </c>
      <c r="C900" s="15" t="str">
        <f>VLOOKUP(訂單銷售明細!$D900,廠商資料!$A$2:$E$12,5,FALSE)</f>
        <v>郭立新</v>
      </c>
      <c r="D900" s="13" t="s">
        <v>26</v>
      </c>
      <c r="E900" s="13" t="str">
        <f>VLOOKUP(D900,廠商資料!$A$2:$E$12,2,FALSE)</f>
        <v>華佳貿易</v>
      </c>
      <c r="F900" s="13" t="s">
        <v>1608</v>
      </c>
      <c r="G900" s="16" t="str">
        <f>VLOOKUP($F900,產品資料!$A$2:$G$51,5,FALSE)</f>
        <v>奈米水離子吹風機-粉金</v>
      </c>
      <c r="H900" s="13" t="str">
        <f>VLOOKUP(訂單銷售明細!$F900,產品資料!$A$1:$G$51,2,FALSE)</f>
        <v>美容家電</v>
      </c>
      <c r="I900" s="13">
        <v>35</v>
      </c>
      <c r="J900" s="13">
        <f>VLOOKUP($F900,產品資料!$A$2:$G$51,6,FALSE)</f>
        <v>5990</v>
      </c>
      <c r="K900" s="17">
        <f t="shared" si="14"/>
        <v>209650</v>
      </c>
    </row>
    <row r="901" spans="1:11" x14ac:dyDescent="0.35">
      <c r="A901" s="8" t="s">
        <v>917</v>
      </c>
      <c r="B901" s="9">
        <v>43593</v>
      </c>
      <c r="C901" s="10" t="str">
        <f>VLOOKUP(訂單銷售明細!$D901,廠商資料!$A$2:$E$12,5,FALSE)</f>
        <v>賴惠雯</v>
      </c>
      <c r="D901" s="8" t="s">
        <v>41</v>
      </c>
      <c r="E901" s="8" t="str">
        <f>VLOOKUP(D901,廠商資料!$A$2:$E$12,2,FALSE)</f>
        <v>欣榮貿易</v>
      </c>
      <c r="F901" s="8" t="s">
        <v>1608</v>
      </c>
      <c r="G901" s="11" t="str">
        <f>VLOOKUP($F901,產品資料!$A$2:$G$51,5,FALSE)</f>
        <v>奈米水離子吹風機-粉金</v>
      </c>
      <c r="H901" s="8" t="str">
        <f>VLOOKUP(訂單銷售明細!$F901,產品資料!$A$1:$G$51,2,FALSE)</f>
        <v>美容家電</v>
      </c>
      <c r="I901" s="8">
        <v>35</v>
      </c>
      <c r="J901" s="8">
        <f>VLOOKUP($F901,產品資料!$A$2:$G$51,6,FALSE)</f>
        <v>5990</v>
      </c>
      <c r="K901" s="12">
        <f t="shared" si="14"/>
        <v>209650</v>
      </c>
    </row>
    <row r="902" spans="1:11" x14ac:dyDescent="0.35">
      <c r="A902" s="13" t="s">
        <v>918</v>
      </c>
      <c r="B902" s="14">
        <v>43593</v>
      </c>
      <c r="C902" s="15" t="str">
        <f>VLOOKUP(訂單銷售明細!$D902,廠商資料!$A$2:$E$12,5,FALSE)</f>
        <v>蔡俊宏</v>
      </c>
      <c r="D902" s="13" t="s">
        <v>47</v>
      </c>
      <c r="E902" s="13" t="str">
        <f>VLOOKUP(D902,廠商資料!$A$2:$E$12,2,FALSE)</f>
        <v>信通事業</v>
      </c>
      <c r="F902" s="13" t="s">
        <v>1608</v>
      </c>
      <c r="G902" s="16" t="str">
        <f>VLOOKUP($F902,產品資料!$A$2:$G$51,5,FALSE)</f>
        <v>奈米水離子吹風機-粉金</v>
      </c>
      <c r="H902" s="13" t="str">
        <f>VLOOKUP(訂單銷售明細!$F902,產品資料!$A$1:$G$51,2,FALSE)</f>
        <v>美容家電</v>
      </c>
      <c r="I902" s="13">
        <v>35</v>
      </c>
      <c r="J902" s="13">
        <f>VLOOKUP($F902,產品資料!$A$2:$G$51,6,FALSE)</f>
        <v>5990</v>
      </c>
      <c r="K902" s="17">
        <f t="shared" si="14"/>
        <v>209650</v>
      </c>
    </row>
    <row r="903" spans="1:11" x14ac:dyDescent="0.35">
      <c r="A903" s="8" t="s">
        <v>919</v>
      </c>
      <c r="B903" s="9">
        <v>43593</v>
      </c>
      <c r="C903" s="10" t="str">
        <f>VLOOKUP(訂單銷售明細!$D903,廠商資料!$A$2:$E$12,5,FALSE)</f>
        <v>賴惠雯</v>
      </c>
      <c r="D903" s="8" t="s">
        <v>49</v>
      </c>
      <c r="E903" s="8" t="str">
        <f>VLOOKUP(D903,廠商資料!$A$2:$E$12,2,FALSE)</f>
        <v>大亨事業</v>
      </c>
      <c r="F903" s="8" t="s">
        <v>1608</v>
      </c>
      <c r="G903" s="11" t="str">
        <f>VLOOKUP($F903,產品資料!$A$2:$G$51,5,FALSE)</f>
        <v>奈米水離子吹風機-粉金</v>
      </c>
      <c r="H903" s="8" t="str">
        <f>VLOOKUP(訂單銷售明細!$F903,產品資料!$A$1:$G$51,2,FALSE)</f>
        <v>美容家電</v>
      </c>
      <c r="I903" s="8">
        <v>35</v>
      </c>
      <c r="J903" s="8">
        <f>VLOOKUP($F903,產品資料!$A$2:$G$51,6,FALSE)</f>
        <v>5990</v>
      </c>
      <c r="K903" s="12">
        <f t="shared" si="14"/>
        <v>209650</v>
      </c>
    </row>
    <row r="904" spans="1:11" x14ac:dyDescent="0.35">
      <c r="A904" s="13" t="s">
        <v>920</v>
      </c>
      <c r="B904" s="14">
        <v>43593</v>
      </c>
      <c r="C904" s="15" t="str">
        <f>VLOOKUP(訂單銷售明細!$D904,廠商資料!$A$2:$E$12,5,FALSE)</f>
        <v>涂佩芳</v>
      </c>
      <c r="D904" s="13" t="s">
        <v>12</v>
      </c>
      <c r="E904" s="13" t="str">
        <f>VLOOKUP(D904,廠商資料!$A$2:$E$12,2,FALSE)</f>
        <v>洪盛貿易</v>
      </c>
      <c r="F904" s="13" t="s">
        <v>1615</v>
      </c>
      <c r="G904" s="16" t="str">
        <f>VLOOKUP($F904,產品資料!$A$2:$G$51,5,FALSE)</f>
        <v>迷你淨顏潔膚儀-送刷頭</v>
      </c>
      <c r="H904" s="13" t="str">
        <f>VLOOKUP(訂單銷售明細!$F904,產品資料!$A$1:$G$51,2,FALSE)</f>
        <v>美容家電</v>
      </c>
      <c r="I904" s="13">
        <v>25</v>
      </c>
      <c r="J904" s="13">
        <f>VLOOKUP($F904,產品資料!$A$2:$G$51,6,FALSE)</f>
        <v>2600</v>
      </c>
      <c r="K904" s="17">
        <f t="shared" si="14"/>
        <v>65000</v>
      </c>
    </row>
    <row r="905" spans="1:11" x14ac:dyDescent="0.35">
      <c r="A905" s="8" t="s">
        <v>921</v>
      </c>
      <c r="B905" s="9">
        <v>43593</v>
      </c>
      <c r="C905" s="10" t="str">
        <f>VLOOKUP(訂單銷售明細!$D905,廠商資料!$A$2:$E$12,5,FALSE)</f>
        <v>陳欣怡</v>
      </c>
      <c r="D905" s="8" t="s">
        <v>14</v>
      </c>
      <c r="E905" s="8" t="str">
        <f>VLOOKUP(D905,廠商資料!$A$2:$E$12,2,FALSE)</f>
        <v>捷福事業</v>
      </c>
      <c r="F905" s="8" t="s">
        <v>1600</v>
      </c>
      <c r="G905" s="11" t="str">
        <f>VLOOKUP($F905,產品資料!$A$2:$G$51,5,FALSE)</f>
        <v>蒸氣電熨斗</v>
      </c>
      <c r="H905" s="8" t="str">
        <f>VLOOKUP(訂單銷售明細!$F905,產品資料!$A$1:$G$51,2,FALSE)</f>
        <v>生活家電</v>
      </c>
      <c r="I905" s="8">
        <v>25</v>
      </c>
      <c r="J905" s="8">
        <f>VLOOKUP($F905,產品資料!$A$2:$G$51,6,FALSE)</f>
        <v>665</v>
      </c>
      <c r="K905" s="12">
        <f t="shared" si="14"/>
        <v>16625</v>
      </c>
    </row>
    <row r="906" spans="1:11" x14ac:dyDescent="0.35">
      <c r="A906" s="13" t="s">
        <v>922</v>
      </c>
      <c r="B906" s="14">
        <v>43593</v>
      </c>
      <c r="C906" s="15" t="str">
        <f>VLOOKUP(訂單銷售明細!$D906,廠商資料!$A$2:$E$12,5,FALSE)</f>
        <v>陳欣怡</v>
      </c>
      <c r="D906" s="13" t="s">
        <v>18</v>
      </c>
      <c r="E906" s="13" t="str">
        <f>VLOOKUP(D906,廠商資料!$A$2:$E$12,2,FALSE)</f>
        <v>興泰貿易</v>
      </c>
      <c r="F906" s="13" t="s">
        <v>1602</v>
      </c>
      <c r="G906" s="16" t="str">
        <f>VLOOKUP($F906,產品資料!$A$2:$G$51,5,FALSE)</f>
        <v>日本原裝變頻六門冰箱</v>
      </c>
      <c r="H906" s="13" t="str">
        <f>VLOOKUP(訂單銷售明細!$F906,產品資料!$A$1:$G$51,2,FALSE)</f>
        <v>廚房家電</v>
      </c>
      <c r="I906" s="13">
        <v>25</v>
      </c>
      <c r="J906" s="13">
        <f>VLOOKUP($F906,產品資料!$A$2:$G$51,6,FALSE)</f>
        <v>69210</v>
      </c>
      <c r="K906" s="17">
        <f t="shared" si="14"/>
        <v>1730250</v>
      </c>
    </row>
    <row r="907" spans="1:11" x14ac:dyDescent="0.35">
      <c r="A907" s="8" t="s">
        <v>923</v>
      </c>
      <c r="B907" s="9">
        <v>43593</v>
      </c>
      <c r="C907" s="10" t="str">
        <f>VLOOKUP(訂單銷售明細!$D907,廠商資料!$A$2:$E$12,5,FALSE)</f>
        <v>王家銘</v>
      </c>
      <c r="D907" s="8" t="s">
        <v>21</v>
      </c>
      <c r="E907" s="8" t="str">
        <f>VLOOKUP(D907,廠商資料!$A$2:$E$12,2,FALSE)</f>
        <v>裕發事業</v>
      </c>
      <c r="F907" s="8" t="s">
        <v>1607</v>
      </c>
      <c r="G907" s="11" t="str">
        <f>VLOOKUP($F907,產品資料!$A$2:$G$51,5,FALSE)</f>
        <v>40吋LED液晶顯示器</v>
      </c>
      <c r="H907" s="8" t="str">
        <f>VLOOKUP(訂單銷售明細!$F907,產品資料!$A$1:$G$51,2,FALSE)</f>
        <v>生活家電</v>
      </c>
      <c r="I907" s="8">
        <v>25</v>
      </c>
      <c r="J907" s="8">
        <f>VLOOKUP($F907,產品資料!$A$2:$G$51,6,FALSE)</f>
        <v>7490</v>
      </c>
      <c r="K907" s="12">
        <f t="shared" si="14"/>
        <v>187250</v>
      </c>
    </row>
    <row r="908" spans="1:11" x14ac:dyDescent="0.35">
      <c r="A908" s="13" t="s">
        <v>924</v>
      </c>
      <c r="B908" s="14">
        <v>43593</v>
      </c>
      <c r="C908" s="15" t="str">
        <f>VLOOKUP(訂單銷售明細!$D908,廠商資料!$A$2:$E$12,5,FALSE)</f>
        <v>王家銘</v>
      </c>
      <c r="D908" s="13" t="s">
        <v>24</v>
      </c>
      <c r="E908" s="13" t="str">
        <f>VLOOKUP(D908,廠商資料!$A$2:$E$12,2,FALSE)</f>
        <v>萬成事業</v>
      </c>
      <c r="F908" s="13" t="s">
        <v>1603</v>
      </c>
      <c r="G908" s="16" t="str">
        <f>VLOOKUP($F908,產品資料!$A$2:$G$51,5,FALSE)</f>
        <v>奈米水離子吹風機-桃紅</v>
      </c>
      <c r="H908" s="13" t="str">
        <f>VLOOKUP(訂單銷售明細!$F908,產品資料!$A$1:$G$51,2,FALSE)</f>
        <v>美容家電</v>
      </c>
      <c r="I908" s="13">
        <v>25</v>
      </c>
      <c r="J908" s="13">
        <f>VLOOKUP($F908,產品資料!$A$2:$G$51,6,FALSE)</f>
        <v>5990</v>
      </c>
      <c r="K908" s="17">
        <f t="shared" si="14"/>
        <v>149750</v>
      </c>
    </row>
    <row r="909" spans="1:11" x14ac:dyDescent="0.35">
      <c r="A909" s="8" t="s">
        <v>925</v>
      </c>
      <c r="B909" s="9">
        <v>43593</v>
      </c>
      <c r="C909" s="10" t="str">
        <f>VLOOKUP(訂單銷售明細!$D909,廠商資料!$A$2:$E$12,5,FALSE)</f>
        <v>郭立新</v>
      </c>
      <c r="D909" s="8" t="s">
        <v>26</v>
      </c>
      <c r="E909" s="8" t="str">
        <f>VLOOKUP(D909,廠商資料!$A$2:$E$12,2,FALSE)</f>
        <v>華佳貿易</v>
      </c>
      <c r="F909" s="8" t="s">
        <v>1607</v>
      </c>
      <c r="G909" s="11" t="str">
        <f>VLOOKUP($F909,產品資料!$A$2:$G$51,5,FALSE)</f>
        <v>40吋LED液晶顯示器</v>
      </c>
      <c r="H909" s="8" t="str">
        <f>VLOOKUP(訂單銷售明細!$F909,產品資料!$A$1:$G$51,2,FALSE)</f>
        <v>生活家電</v>
      </c>
      <c r="I909" s="8">
        <v>25</v>
      </c>
      <c r="J909" s="8">
        <f>VLOOKUP($F909,產品資料!$A$2:$G$51,6,FALSE)</f>
        <v>7490</v>
      </c>
      <c r="K909" s="12">
        <f t="shared" si="14"/>
        <v>187250</v>
      </c>
    </row>
    <row r="910" spans="1:11" x14ac:dyDescent="0.35">
      <c r="A910" s="13" t="s">
        <v>926</v>
      </c>
      <c r="B910" s="14">
        <v>43593</v>
      </c>
      <c r="C910" s="15" t="str">
        <f>VLOOKUP(訂單銷售明細!$D910,廠商資料!$A$2:$E$12,5,FALSE)</f>
        <v>賴惠雯</v>
      </c>
      <c r="D910" s="13" t="s">
        <v>41</v>
      </c>
      <c r="E910" s="13" t="str">
        <f>VLOOKUP(D910,廠商資料!$A$2:$E$12,2,FALSE)</f>
        <v>欣榮貿易</v>
      </c>
      <c r="F910" s="13" t="s">
        <v>1607</v>
      </c>
      <c r="G910" s="16" t="str">
        <f>VLOOKUP($F910,產品資料!$A$2:$G$51,5,FALSE)</f>
        <v>40吋LED液晶顯示器</v>
      </c>
      <c r="H910" s="13" t="str">
        <f>VLOOKUP(訂單銷售明細!$F910,產品資料!$A$1:$G$51,2,FALSE)</f>
        <v>生活家電</v>
      </c>
      <c r="I910" s="13">
        <v>25</v>
      </c>
      <c r="J910" s="13">
        <f>VLOOKUP($F910,產品資料!$A$2:$G$51,6,FALSE)</f>
        <v>7490</v>
      </c>
      <c r="K910" s="17">
        <f t="shared" si="14"/>
        <v>187250</v>
      </c>
    </row>
    <row r="911" spans="1:11" x14ac:dyDescent="0.35">
      <c r="A911" s="8" t="s">
        <v>927</v>
      </c>
      <c r="B911" s="9">
        <v>43593</v>
      </c>
      <c r="C911" s="10" t="str">
        <f>VLOOKUP(訂單銷售明細!$D911,廠商資料!$A$2:$E$12,5,FALSE)</f>
        <v>涂佩芳</v>
      </c>
      <c r="D911" s="8" t="s">
        <v>12</v>
      </c>
      <c r="E911" s="8" t="str">
        <f>VLOOKUP(D911,廠商資料!$A$2:$E$12,2,FALSE)</f>
        <v>洪盛貿易</v>
      </c>
      <c r="F911" s="8" t="s">
        <v>1608</v>
      </c>
      <c r="G911" s="11" t="str">
        <f>VLOOKUP($F911,產品資料!$A$2:$G$51,5,FALSE)</f>
        <v>奈米水離子吹風機-粉金</v>
      </c>
      <c r="H911" s="8" t="str">
        <f>VLOOKUP(訂單銷售明細!$F911,產品資料!$A$1:$G$51,2,FALSE)</f>
        <v>美容家電</v>
      </c>
      <c r="I911" s="8">
        <v>35</v>
      </c>
      <c r="J911" s="8">
        <f>VLOOKUP($F911,產品資料!$A$2:$G$51,6,FALSE)</f>
        <v>5990</v>
      </c>
      <c r="K911" s="12">
        <f t="shared" si="14"/>
        <v>209650</v>
      </c>
    </row>
    <row r="912" spans="1:11" x14ac:dyDescent="0.35">
      <c r="A912" s="13" t="s">
        <v>928</v>
      </c>
      <c r="B912" s="14">
        <v>43593</v>
      </c>
      <c r="C912" s="15" t="str">
        <f>VLOOKUP(訂單銷售明細!$D912,廠商資料!$A$2:$E$12,5,FALSE)</f>
        <v>陳欣怡</v>
      </c>
      <c r="D912" s="13" t="s">
        <v>8</v>
      </c>
      <c r="E912" s="13" t="str">
        <f>VLOOKUP(D912,廠商資料!$A$2:$E$12,2,FALSE)</f>
        <v>高宏事業</v>
      </c>
      <c r="F912" s="13" t="s">
        <v>1608</v>
      </c>
      <c r="G912" s="16" t="str">
        <f>VLOOKUP($F912,產品資料!$A$2:$G$51,5,FALSE)</f>
        <v>奈米水離子吹風機-粉金</v>
      </c>
      <c r="H912" s="13" t="str">
        <f>VLOOKUP(訂單銷售明細!$F912,產品資料!$A$1:$G$51,2,FALSE)</f>
        <v>美容家電</v>
      </c>
      <c r="I912" s="13">
        <v>35</v>
      </c>
      <c r="J912" s="13">
        <f>VLOOKUP($F912,產品資料!$A$2:$G$51,6,FALSE)</f>
        <v>5990</v>
      </c>
      <c r="K912" s="17">
        <f t="shared" si="14"/>
        <v>209650</v>
      </c>
    </row>
    <row r="913" spans="1:11" x14ac:dyDescent="0.35">
      <c r="A913" s="8" t="s">
        <v>929</v>
      </c>
      <c r="B913" s="9">
        <v>43593</v>
      </c>
      <c r="C913" s="10" t="str">
        <f>VLOOKUP(訂單銷售明細!$D913,廠商資料!$A$2:$E$12,5,FALSE)</f>
        <v>陳欣怡</v>
      </c>
      <c r="D913" s="8" t="s">
        <v>14</v>
      </c>
      <c r="E913" s="8" t="str">
        <f>VLOOKUP(D913,廠商資料!$A$2:$E$12,2,FALSE)</f>
        <v>捷福事業</v>
      </c>
      <c r="F913" s="8" t="s">
        <v>1608</v>
      </c>
      <c r="G913" s="11" t="str">
        <f>VLOOKUP($F913,產品資料!$A$2:$G$51,5,FALSE)</f>
        <v>奈米水離子吹風機-粉金</v>
      </c>
      <c r="H913" s="8" t="str">
        <f>VLOOKUP(訂單銷售明細!$F913,產品資料!$A$1:$G$51,2,FALSE)</f>
        <v>美容家電</v>
      </c>
      <c r="I913" s="8">
        <v>35</v>
      </c>
      <c r="J913" s="8">
        <f>VLOOKUP($F913,產品資料!$A$2:$G$51,6,FALSE)</f>
        <v>5990</v>
      </c>
      <c r="K913" s="12">
        <f t="shared" si="14"/>
        <v>209650</v>
      </c>
    </row>
    <row r="914" spans="1:11" x14ac:dyDescent="0.35">
      <c r="A914" s="13" t="s">
        <v>930</v>
      </c>
      <c r="B914" s="14">
        <v>43593</v>
      </c>
      <c r="C914" s="15" t="str">
        <f>VLOOKUP(訂單銷售明細!$D914,廠商資料!$A$2:$E$12,5,FALSE)</f>
        <v>陳欣怡</v>
      </c>
      <c r="D914" s="13" t="s">
        <v>18</v>
      </c>
      <c r="E914" s="13" t="str">
        <f>VLOOKUP(D914,廠商資料!$A$2:$E$12,2,FALSE)</f>
        <v>興泰貿易</v>
      </c>
      <c r="F914" s="13" t="s">
        <v>1608</v>
      </c>
      <c r="G914" s="16" t="str">
        <f>VLOOKUP($F914,產品資料!$A$2:$G$51,5,FALSE)</f>
        <v>奈米水離子吹風機-粉金</v>
      </c>
      <c r="H914" s="13" t="str">
        <f>VLOOKUP(訂單銷售明細!$F914,產品資料!$A$1:$G$51,2,FALSE)</f>
        <v>美容家電</v>
      </c>
      <c r="I914" s="13">
        <v>35</v>
      </c>
      <c r="J914" s="13">
        <f>VLOOKUP($F914,產品資料!$A$2:$G$51,6,FALSE)</f>
        <v>5990</v>
      </c>
      <c r="K914" s="17">
        <f t="shared" si="14"/>
        <v>209650</v>
      </c>
    </row>
    <row r="915" spans="1:11" x14ac:dyDescent="0.35">
      <c r="A915" s="8" t="s">
        <v>931</v>
      </c>
      <c r="B915" s="9">
        <v>43593</v>
      </c>
      <c r="C915" s="10" t="str">
        <f>VLOOKUP(訂單銷售明細!$D915,廠商資料!$A$2:$E$12,5,FALSE)</f>
        <v>涂佩芳</v>
      </c>
      <c r="D915" s="8" t="s">
        <v>12</v>
      </c>
      <c r="E915" s="8" t="str">
        <f>VLOOKUP(D915,廠商資料!$A$2:$E$12,2,FALSE)</f>
        <v>洪盛貿易</v>
      </c>
      <c r="F915" s="8" t="s">
        <v>1615</v>
      </c>
      <c r="G915" s="11" t="str">
        <f>VLOOKUP($F915,產品資料!$A$2:$G$51,5,FALSE)</f>
        <v>迷你淨顏潔膚儀-送刷頭</v>
      </c>
      <c r="H915" s="8" t="str">
        <f>VLOOKUP(訂單銷售明細!$F915,產品資料!$A$1:$G$51,2,FALSE)</f>
        <v>美容家電</v>
      </c>
      <c r="I915" s="8">
        <v>25</v>
      </c>
      <c r="J915" s="8">
        <f>VLOOKUP($F915,產品資料!$A$2:$G$51,6,FALSE)</f>
        <v>2600</v>
      </c>
      <c r="K915" s="12">
        <f t="shared" si="14"/>
        <v>65000</v>
      </c>
    </row>
    <row r="916" spans="1:11" x14ac:dyDescent="0.35">
      <c r="A916" s="13" t="s">
        <v>932</v>
      </c>
      <c r="B916" s="14">
        <v>43593</v>
      </c>
      <c r="C916" s="15" t="str">
        <f>VLOOKUP(訂單銷售明細!$D916,廠商資料!$A$2:$E$12,5,FALSE)</f>
        <v>陳欣怡</v>
      </c>
      <c r="D916" s="13" t="s">
        <v>8</v>
      </c>
      <c r="E916" s="13" t="str">
        <f>VLOOKUP(D916,廠商資料!$A$2:$E$12,2,FALSE)</f>
        <v>高宏事業</v>
      </c>
      <c r="F916" s="13" t="s">
        <v>1600</v>
      </c>
      <c r="G916" s="16" t="str">
        <f>VLOOKUP($F916,產品資料!$A$2:$G$51,5,FALSE)</f>
        <v>蒸氣電熨斗</v>
      </c>
      <c r="H916" s="13" t="str">
        <f>VLOOKUP(訂單銷售明細!$F916,產品資料!$A$1:$G$51,2,FALSE)</f>
        <v>生活家電</v>
      </c>
      <c r="I916" s="13">
        <v>25</v>
      </c>
      <c r="J916" s="13">
        <f>VLOOKUP($F916,產品資料!$A$2:$G$51,6,FALSE)</f>
        <v>665</v>
      </c>
      <c r="K916" s="17">
        <f t="shared" si="14"/>
        <v>16625</v>
      </c>
    </row>
    <row r="917" spans="1:11" x14ac:dyDescent="0.35">
      <c r="A917" s="8" t="s">
        <v>933</v>
      </c>
      <c r="B917" s="9">
        <v>43593</v>
      </c>
      <c r="C917" s="10" t="str">
        <f>VLOOKUP(訂單銷售明細!$D917,廠商資料!$A$2:$E$12,5,FALSE)</f>
        <v>陳欣怡</v>
      </c>
      <c r="D917" s="8" t="s">
        <v>14</v>
      </c>
      <c r="E917" s="8" t="str">
        <f>VLOOKUP(D917,廠商資料!$A$2:$E$12,2,FALSE)</f>
        <v>捷福事業</v>
      </c>
      <c r="F917" s="8" t="s">
        <v>1602</v>
      </c>
      <c r="G917" s="11" t="str">
        <f>VLOOKUP($F917,產品資料!$A$2:$G$51,5,FALSE)</f>
        <v>日本原裝變頻六門冰箱</v>
      </c>
      <c r="H917" s="8" t="str">
        <f>VLOOKUP(訂單銷售明細!$F917,產品資料!$A$1:$G$51,2,FALSE)</f>
        <v>廚房家電</v>
      </c>
      <c r="I917" s="8">
        <v>25</v>
      </c>
      <c r="J917" s="8">
        <f>VLOOKUP($F917,產品資料!$A$2:$G$51,6,FALSE)</f>
        <v>69210</v>
      </c>
      <c r="K917" s="12">
        <f t="shared" si="14"/>
        <v>1730250</v>
      </c>
    </row>
    <row r="918" spans="1:11" x14ac:dyDescent="0.35">
      <c r="A918" s="13" t="s">
        <v>934</v>
      </c>
      <c r="B918" s="14">
        <v>43593</v>
      </c>
      <c r="C918" s="15" t="str">
        <f>VLOOKUP(訂單銷售明細!$D918,廠商資料!$A$2:$E$12,5,FALSE)</f>
        <v>陳欣怡</v>
      </c>
      <c r="D918" s="13" t="s">
        <v>18</v>
      </c>
      <c r="E918" s="13" t="str">
        <f>VLOOKUP(D918,廠商資料!$A$2:$E$12,2,FALSE)</f>
        <v>興泰貿易</v>
      </c>
      <c r="F918" s="13" t="s">
        <v>1607</v>
      </c>
      <c r="G918" s="16" t="str">
        <f>VLOOKUP($F918,產品資料!$A$2:$G$51,5,FALSE)</f>
        <v>40吋LED液晶顯示器</v>
      </c>
      <c r="H918" s="13" t="str">
        <f>VLOOKUP(訂單銷售明細!$F918,產品資料!$A$1:$G$51,2,FALSE)</f>
        <v>生活家電</v>
      </c>
      <c r="I918" s="13">
        <v>25</v>
      </c>
      <c r="J918" s="13">
        <f>VLOOKUP($F918,產品資料!$A$2:$G$51,6,FALSE)</f>
        <v>7490</v>
      </c>
      <c r="K918" s="17">
        <f t="shared" si="14"/>
        <v>187250</v>
      </c>
    </row>
    <row r="919" spans="1:11" x14ac:dyDescent="0.35">
      <c r="A919" s="8" t="s">
        <v>935</v>
      </c>
      <c r="B919" s="9">
        <v>43593</v>
      </c>
      <c r="C919" s="10" t="str">
        <f>VLOOKUP(訂單銷售明細!$D919,廠商資料!$A$2:$E$12,5,FALSE)</f>
        <v>王家銘</v>
      </c>
      <c r="D919" s="8" t="s">
        <v>24</v>
      </c>
      <c r="E919" s="8" t="str">
        <f>VLOOKUP(D919,廠商資料!$A$2:$E$12,2,FALSE)</f>
        <v>萬成事業</v>
      </c>
      <c r="F919" s="8" t="s">
        <v>1603</v>
      </c>
      <c r="G919" s="11" t="str">
        <f>VLOOKUP($F919,產品資料!$A$2:$G$51,5,FALSE)</f>
        <v>奈米水離子吹風機-桃紅</v>
      </c>
      <c r="H919" s="8" t="str">
        <f>VLOOKUP(訂單銷售明細!$F919,產品資料!$A$1:$G$51,2,FALSE)</f>
        <v>美容家電</v>
      </c>
      <c r="I919" s="8">
        <v>35</v>
      </c>
      <c r="J919" s="8">
        <f>VLOOKUP($F919,產品資料!$A$2:$G$51,6,FALSE)</f>
        <v>5990</v>
      </c>
      <c r="K919" s="12">
        <f t="shared" si="14"/>
        <v>209650</v>
      </c>
    </row>
    <row r="920" spans="1:11" x14ac:dyDescent="0.35">
      <c r="A920" s="13" t="s">
        <v>936</v>
      </c>
      <c r="B920" s="14">
        <v>43593</v>
      </c>
      <c r="C920" s="15" t="str">
        <f>VLOOKUP(訂單銷售明細!$D920,廠商資料!$A$2:$E$12,5,FALSE)</f>
        <v>王家銘</v>
      </c>
      <c r="D920" s="13" t="s">
        <v>21</v>
      </c>
      <c r="E920" s="13" t="str">
        <f>VLOOKUP(D920,廠商資料!$A$2:$E$12,2,FALSE)</f>
        <v>裕發事業</v>
      </c>
      <c r="F920" s="13" t="s">
        <v>1607</v>
      </c>
      <c r="G920" s="16" t="str">
        <f>VLOOKUP($F920,產品資料!$A$2:$G$51,5,FALSE)</f>
        <v>40吋LED液晶顯示器</v>
      </c>
      <c r="H920" s="13" t="str">
        <f>VLOOKUP(訂單銷售明細!$F920,產品資料!$A$1:$G$51,2,FALSE)</f>
        <v>生活家電</v>
      </c>
      <c r="I920" s="13">
        <v>25</v>
      </c>
      <c r="J920" s="13">
        <f>VLOOKUP($F920,產品資料!$A$2:$G$51,6,FALSE)</f>
        <v>7490</v>
      </c>
      <c r="K920" s="17">
        <f t="shared" si="14"/>
        <v>187250</v>
      </c>
    </row>
    <row r="921" spans="1:11" x14ac:dyDescent="0.35">
      <c r="A921" s="8" t="s">
        <v>937</v>
      </c>
      <c r="B921" s="9">
        <v>43593</v>
      </c>
      <c r="C921" s="10" t="str">
        <f>VLOOKUP(訂單銷售明細!$D921,廠商資料!$A$2:$E$12,5,FALSE)</f>
        <v>王家銘</v>
      </c>
      <c r="D921" s="8" t="s">
        <v>24</v>
      </c>
      <c r="E921" s="8" t="str">
        <f>VLOOKUP(D921,廠商資料!$A$2:$E$12,2,FALSE)</f>
        <v>萬成事業</v>
      </c>
      <c r="F921" s="8" t="s">
        <v>1607</v>
      </c>
      <c r="G921" s="11" t="str">
        <f>VLOOKUP($F921,產品資料!$A$2:$G$51,5,FALSE)</f>
        <v>40吋LED液晶顯示器</v>
      </c>
      <c r="H921" s="8" t="str">
        <f>VLOOKUP(訂單銷售明細!$F921,產品資料!$A$1:$G$51,2,FALSE)</f>
        <v>生活家電</v>
      </c>
      <c r="I921" s="8">
        <v>25</v>
      </c>
      <c r="J921" s="8">
        <f>VLOOKUP($F921,產品資料!$A$2:$G$51,6,FALSE)</f>
        <v>7490</v>
      </c>
      <c r="K921" s="12">
        <f t="shared" si="14"/>
        <v>187250</v>
      </c>
    </row>
    <row r="922" spans="1:11" x14ac:dyDescent="0.35">
      <c r="A922" s="13" t="s">
        <v>938</v>
      </c>
      <c r="B922" s="14">
        <v>43593</v>
      </c>
      <c r="C922" s="15" t="str">
        <f>VLOOKUP(訂單銷售明細!$D922,廠商資料!$A$2:$E$12,5,FALSE)</f>
        <v>郭立新</v>
      </c>
      <c r="D922" s="13" t="s">
        <v>26</v>
      </c>
      <c r="E922" s="13" t="str">
        <f>VLOOKUP(D922,廠商資料!$A$2:$E$12,2,FALSE)</f>
        <v>華佳貿易</v>
      </c>
      <c r="F922" s="13" t="s">
        <v>1640</v>
      </c>
      <c r="G922" s="16" t="str">
        <f>VLOOKUP($F922,產品資料!$A$2:$G$51,5,FALSE)</f>
        <v>迷你隨身空氣負離子清淨機-白</v>
      </c>
      <c r="H922" s="13" t="str">
        <f>VLOOKUP(訂單銷售明細!$F922,產品資料!$A$1:$G$51,2,FALSE)</f>
        <v>清靜除溼</v>
      </c>
      <c r="I922" s="13">
        <v>25</v>
      </c>
      <c r="J922" s="13">
        <f>VLOOKUP($F922,產品資料!$A$2:$G$51,6,FALSE)</f>
        <v>999</v>
      </c>
      <c r="K922" s="17">
        <f t="shared" si="14"/>
        <v>24975</v>
      </c>
    </row>
    <row r="923" spans="1:11" x14ac:dyDescent="0.35">
      <c r="A923" s="8" t="s">
        <v>939</v>
      </c>
      <c r="B923" s="9">
        <v>43593</v>
      </c>
      <c r="C923" s="10" t="str">
        <f>VLOOKUP(訂單銷售明細!$D923,廠商資料!$A$2:$E$12,5,FALSE)</f>
        <v>涂佩芳</v>
      </c>
      <c r="D923" s="8" t="s">
        <v>10</v>
      </c>
      <c r="E923" s="8" t="str">
        <f>VLOOKUP(D923,廠商資料!$A$2:$E$12,2,FALSE)</f>
        <v>永進事業</v>
      </c>
      <c r="F923" s="8" t="s">
        <v>1632</v>
      </c>
      <c r="G923" s="11" t="str">
        <f>VLOOKUP($F923,產品資料!$A$2:$G$51,5,FALSE)</f>
        <v>蒸氣掛燙烘衣架</v>
      </c>
      <c r="H923" s="8" t="str">
        <f>VLOOKUP(訂單銷售明細!$F923,產品資料!$A$1:$G$51,2,FALSE)</f>
        <v>清靜除溼</v>
      </c>
      <c r="I923" s="8">
        <v>25</v>
      </c>
      <c r="J923" s="8">
        <f>VLOOKUP($F923,產品資料!$A$2:$G$51,6,FALSE)</f>
        <v>4280</v>
      </c>
      <c r="K923" s="12">
        <f t="shared" si="14"/>
        <v>107000</v>
      </c>
    </row>
    <row r="924" spans="1:11" x14ac:dyDescent="0.35">
      <c r="A924" s="13" t="s">
        <v>940</v>
      </c>
      <c r="B924" s="14">
        <v>43593</v>
      </c>
      <c r="C924" s="15" t="str">
        <f>VLOOKUP(訂單銷售明細!$D924,廠商資料!$A$2:$E$12,5,FALSE)</f>
        <v>涂佩芳</v>
      </c>
      <c r="D924" s="13" t="s">
        <v>12</v>
      </c>
      <c r="E924" s="13" t="str">
        <f>VLOOKUP(D924,廠商資料!$A$2:$E$12,2,FALSE)</f>
        <v>洪盛貿易</v>
      </c>
      <c r="F924" s="13" t="s">
        <v>1609</v>
      </c>
      <c r="G924" s="16" t="str">
        <f>VLOOKUP($F924,產品資料!$A$2:$G$51,5,FALSE)</f>
        <v>手持按摩器</v>
      </c>
      <c r="H924" s="13" t="str">
        <f>VLOOKUP(訂單銷售明細!$F924,產品資料!$A$1:$G$51,2,FALSE)</f>
        <v>按摩家電</v>
      </c>
      <c r="I924" s="13">
        <v>25</v>
      </c>
      <c r="J924" s="13">
        <f>VLOOKUP($F924,產品資料!$A$2:$G$51,6,FALSE)</f>
        <v>2980</v>
      </c>
      <c r="K924" s="17">
        <f t="shared" si="14"/>
        <v>74500</v>
      </c>
    </row>
    <row r="925" spans="1:11" x14ac:dyDescent="0.35">
      <c r="A925" s="8" t="s">
        <v>941</v>
      </c>
      <c r="B925" s="9">
        <v>43593</v>
      </c>
      <c r="C925" s="10" t="str">
        <f>VLOOKUP(訂單銷售明細!$D925,廠商資料!$A$2:$E$12,5,FALSE)</f>
        <v>陳欣怡</v>
      </c>
      <c r="D925" s="8" t="s">
        <v>8</v>
      </c>
      <c r="E925" s="8" t="str">
        <f>VLOOKUP(D925,廠商資料!$A$2:$E$12,2,FALSE)</f>
        <v>高宏事業</v>
      </c>
      <c r="F925" s="8" t="s">
        <v>1600</v>
      </c>
      <c r="G925" s="11" t="str">
        <f>VLOOKUP($F925,產品資料!$A$2:$G$51,5,FALSE)</f>
        <v>蒸氣電熨斗</v>
      </c>
      <c r="H925" s="8" t="str">
        <f>VLOOKUP(訂單銷售明細!$F925,產品資料!$A$1:$G$51,2,FALSE)</f>
        <v>生活家電</v>
      </c>
      <c r="I925" s="8">
        <v>25</v>
      </c>
      <c r="J925" s="8">
        <f>VLOOKUP($F925,產品資料!$A$2:$G$51,6,FALSE)</f>
        <v>665</v>
      </c>
      <c r="K925" s="12">
        <f t="shared" si="14"/>
        <v>16625</v>
      </c>
    </row>
    <row r="926" spans="1:11" x14ac:dyDescent="0.35">
      <c r="A926" s="13" t="s">
        <v>942</v>
      </c>
      <c r="B926" s="14">
        <v>43593</v>
      </c>
      <c r="C926" s="15" t="str">
        <f>VLOOKUP(訂單銷售明細!$D926,廠商資料!$A$2:$E$12,5,FALSE)</f>
        <v>陳欣怡</v>
      </c>
      <c r="D926" s="13" t="s">
        <v>14</v>
      </c>
      <c r="E926" s="13" t="str">
        <f>VLOOKUP(D926,廠商資料!$A$2:$E$12,2,FALSE)</f>
        <v>捷福事業</v>
      </c>
      <c r="F926" s="13" t="s">
        <v>1602</v>
      </c>
      <c r="G926" s="16" t="str">
        <f>VLOOKUP($F926,產品資料!$A$2:$G$51,5,FALSE)</f>
        <v>日本原裝變頻六門冰箱</v>
      </c>
      <c r="H926" s="13" t="str">
        <f>VLOOKUP(訂單銷售明細!$F926,產品資料!$A$1:$G$51,2,FALSE)</f>
        <v>廚房家電</v>
      </c>
      <c r="I926" s="13">
        <v>25</v>
      </c>
      <c r="J926" s="13">
        <f>VLOOKUP($F926,產品資料!$A$2:$G$51,6,FALSE)</f>
        <v>69210</v>
      </c>
      <c r="K926" s="17">
        <f t="shared" si="14"/>
        <v>1730250</v>
      </c>
    </row>
    <row r="927" spans="1:11" x14ac:dyDescent="0.35">
      <c r="A927" s="8" t="s">
        <v>943</v>
      </c>
      <c r="B927" s="9">
        <v>43593</v>
      </c>
      <c r="C927" s="10" t="str">
        <f>VLOOKUP(訂單銷售明細!$D927,廠商資料!$A$2:$E$12,5,FALSE)</f>
        <v>陳欣怡</v>
      </c>
      <c r="D927" s="8" t="s">
        <v>18</v>
      </c>
      <c r="E927" s="8" t="str">
        <f>VLOOKUP(D927,廠商資料!$A$2:$E$12,2,FALSE)</f>
        <v>興泰貿易</v>
      </c>
      <c r="F927" s="8" t="s">
        <v>1607</v>
      </c>
      <c r="G927" s="11" t="str">
        <f>VLOOKUP($F927,產品資料!$A$2:$G$51,5,FALSE)</f>
        <v>40吋LED液晶顯示器</v>
      </c>
      <c r="H927" s="8" t="str">
        <f>VLOOKUP(訂單銷售明細!$F927,產品資料!$A$1:$G$51,2,FALSE)</f>
        <v>生活家電</v>
      </c>
      <c r="I927" s="8">
        <v>25</v>
      </c>
      <c r="J927" s="8">
        <f>VLOOKUP($F927,產品資料!$A$2:$G$51,6,FALSE)</f>
        <v>7490</v>
      </c>
      <c r="K927" s="12">
        <f t="shared" si="14"/>
        <v>187250</v>
      </c>
    </row>
    <row r="928" spans="1:11" x14ac:dyDescent="0.35">
      <c r="A928" s="13" t="s">
        <v>944</v>
      </c>
      <c r="B928" s="14">
        <v>43593</v>
      </c>
      <c r="C928" s="15" t="str">
        <f>VLOOKUP(訂單銷售明細!$D928,廠商資料!$A$2:$E$12,5,FALSE)</f>
        <v>王家銘</v>
      </c>
      <c r="D928" s="13" t="s">
        <v>21</v>
      </c>
      <c r="E928" s="13" t="str">
        <f>VLOOKUP(D928,廠商資料!$A$2:$E$12,2,FALSE)</f>
        <v>裕發事業</v>
      </c>
      <c r="F928" s="13" t="s">
        <v>1603</v>
      </c>
      <c r="G928" s="16" t="str">
        <f>VLOOKUP($F928,產品資料!$A$2:$G$51,5,FALSE)</f>
        <v>奈米水離子吹風機-桃紅</v>
      </c>
      <c r="H928" s="13" t="str">
        <f>VLOOKUP(訂單銷售明細!$F928,產品資料!$A$1:$G$51,2,FALSE)</f>
        <v>美容家電</v>
      </c>
      <c r="I928" s="13">
        <v>25</v>
      </c>
      <c r="J928" s="13">
        <f>VLOOKUP($F928,產品資料!$A$2:$G$51,6,FALSE)</f>
        <v>5990</v>
      </c>
      <c r="K928" s="17">
        <f t="shared" si="14"/>
        <v>149750</v>
      </c>
    </row>
    <row r="929" spans="1:11" x14ac:dyDescent="0.35">
      <c r="A929" s="8" t="s">
        <v>945</v>
      </c>
      <c r="B929" s="9">
        <v>43593</v>
      </c>
      <c r="C929" s="10" t="str">
        <f>VLOOKUP(訂單銷售明細!$D929,廠商資料!$A$2:$E$12,5,FALSE)</f>
        <v>王家銘</v>
      </c>
      <c r="D929" s="8" t="s">
        <v>24</v>
      </c>
      <c r="E929" s="8" t="str">
        <f>VLOOKUP(D929,廠商資料!$A$2:$E$12,2,FALSE)</f>
        <v>萬成事業</v>
      </c>
      <c r="F929" s="8" t="s">
        <v>1607</v>
      </c>
      <c r="G929" s="11" t="str">
        <f>VLOOKUP($F929,產品資料!$A$2:$G$51,5,FALSE)</f>
        <v>40吋LED液晶顯示器</v>
      </c>
      <c r="H929" s="8" t="str">
        <f>VLOOKUP(訂單銷售明細!$F929,產品資料!$A$1:$G$51,2,FALSE)</f>
        <v>生活家電</v>
      </c>
      <c r="I929" s="8">
        <v>25</v>
      </c>
      <c r="J929" s="8">
        <f>VLOOKUP($F929,產品資料!$A$2:$G$51,6,FALSE)</f>
        <v>7490</v>
      </c>
      <c r="K929" s="12">
        <f t="shared" si="14"/>
        <v>187250</v>
      </c>
    </row>
    <row r="930" spans="1:11" x14ac:dyDescent="0.35">
      <c r="A930" s="13" t="s">
        <v>946</v>
      </c>
      <c r="B930" s="14">
        <v>43593</v>
      </c>
      <c r="C930" s="15" t="str">
        <f>VLOOKUP(訂單銷售明細!$D930,廠商資料!$A$2:$E$12,5,FALSE)</f>
        <v>郭立新</v>
      </c>
      <c r="D930" s="13" t="s">
        <v>26</v>
      </c>
      <c r="E930" s="13" t="str">
        <f>VLOOKUP(D930,廠商資料!$A$2:$E$12,2,FALSE)</f>
        <v>華佳貿易</v>
      </c>
      <c r="F930" s="13" t="s">
        <v>1607</v>
      </c>
      <c r="G930" s="16" t="str">
        <f>VLOOKUP($F930,產品資料!$A$2:$G$51,5,FALSE)</f>
        <v>40吋LED液晶顯示器</v>
      </c>
      <c r="H930" s="13" t="str">
        <f>VLOOKUP(訂單銷售明細!$F930,產品資料!$A$1:$G$51,2,FALSE)</f>
        <v>生活家電</v>
      </c>
      <c r="I930" s="13">
        <v>25</v>
      </c>
      <c r="J930" s="13">
        <f>VLOOKUP($F930,產品資料!$A$2:$G$51,6,FALSE)</f>
        <v>7490</v>
      </c>
      <c r="K930" s="17">
        <f t="shared" si="14"/>
        <v>187250</v>
      </c>
    </row>
    <row r="931" spans="1:11" x14ac:dyDescent="0.35">
      <c r="A931" s="8" t="s">
        <v>947</v>
      </c>
      <c r="B931" s="9">
        <v>43593</v>
      </c>
      <c r="C931" s="10" t="str">
        <f>VLOOKUP(訂單銷售明細!$D931,廠商資料!$A$2:$E$12,5,FALSE)</f>
        <v>賴惠雯</v>
      </c>
      <c r="D931" s="8" t="s">
        <v>41</v>
      </c>
      <c r="E931" s="8" t="str">
        <f>VLOOKUP(D931,廠商資料!$A$2:$E$12,2,FALSE)</f>
        <v>欣榮貿易</v>
      </c>
      <c r="F931" s="8" t="s">
        <v>1640</v>
      </c>
      <c r="G931" s="11" t="str">
        <f>VLOOKUP($F931,產品資料!$A$2:$G$51,5,FALSE)</f>
        <v>迷你隨身空氣負離子清淨機-白</v>
      </c>
      <c r="H931" s="8" t="str">
        <f>VLOOKUP(訂單銷售明細!$F931,產品資料!$A$1:$G$51,2,FALSE)</f>
        <v>清靜除溼</v>
      </c>
      <c r="I931" s="8">
        <v>25</v>
      </c>
      <c r="J931" s="8">
        <f>VLOOKUP($F931,產品資料!$A$2:$G$51,6,FALSE)</f>
        <v>999</v>
      </c>
      <c r="K931" s="12">
        <f t="shared" si="14"/>
        <v>24975</v>
      </c>
    </row>
    <row r="932" spans="1:11" x14ac:dyDescent="0.35">
      <c r="A932" s="13" t="s">
        <v>948</v>
      </c>
      <c r="B932" s="14">
        <v>43593</v>
      </c>
      <c r="C932" s="15" t="str">
        <f>VLOOKUP(訂單銷售明細!$D932,廠商資料!$A$2:$E$12,5,FALSE)</f>
        <v>蔡俊宏</v>
      </c>
      <c r="D932" s="13" t="s">
        <v>47</v>
      </c>
      <c r="E932" s="13" t="str">
        <f>VLOOKUP(D932,廠商資料!$A$2:$E$12,2,FALSE)</f>
        <v>信通事業</v>
      </c>
      <c r="F932" s="13" t="s">
        <v>1609</v>
      </c>
      <c r="G932" s="16" t="str">
        <f>VLOOKUP($F932,產品資料!$A$2:$G$51,5,FALSE)</f>
        <v>手持按摩器</v>
      </c>
      <c r="H932" s="13" t="str">
        <f>VLOOKUP(訂單銷售明細!$F932,產品資料!$A$1:$G$51,2,FALSE)</f>
        <v>按摩家電</v>
      </c>
      <c r="I932" s="13">
        <v>25</v>
      </c>
      <c r="J932" s="13">
        <f>VLOOKUP($F932,產品資料!$A$2:$G$51,6,FALSE)</f>
        <v>2980</v>
      </c>
      <c r="K932" s="17">
        <f t="shared" si="14"/>
        <v>74500</v>
      </c>
    </row>
    <row r="933" spans="1:11" x14ac:dyDescent="0.35">
      <c r="A933" s="8" t="s">
        <v>949</v>
      </c>
      <c r="B933" s="9">
        <v>43593</v>
      </c>
      <c r="C933" s="10" t="str">
        <f>VLOOKUP(訂單銷售明細!$D933,廠商資料!$A$2:$E$12,5,FALSE)</f>
        <v>賴惠雯</v>
      </c>
      <c r="D933" s="8" t="s">
        <v>49</v>
      </c>
      <c r="E933" s="8" t="str">
        <f>VLOOKUP(D933,廠商資料!$A$2:$E$12,2,FALSE)</f>
        <v>大亨事業</v>
      </c>
      <c r="F933" s="8" t="s">
        <v>1609</v>
      </c>
      <c r="G933" s="11" t="str">
        <f>VLOOKUP($F933,產品資料!$A$2:$G$51,5,FALSE)</f>
        <v>手持按摩器</v>
      </c>
      <c r="H933" s="8" t="str">
        <f>VLOOKUP(訂單銷售明細!$F933,產品資料!$A$1:$G$51,2,FALSE)</f>
        <v>按摩家電</v>
      </c>
      <c r="I933" s="8">
        <v>25</v>
      </c>
      <c r="J933" s="8">
        <f>VLOOKUP($F933,產品資料!$A$2:$G$51,6,FALSE)</f>
        <v>2980</v>
      </c>
      <c r="K933" s="12">
        <f t="shared" si="14"/>
        <v>74500</v>
      </c>
    </row>
    <row r="934" spans="1:11" x14ac:dyDescent="0.35">
      <c r="A934" s="13" t="s">
        <v>950</v>
      </c>
      <c r="B934" s="14">
        <v>43593</v>
      </c>
      <c r="C934" s="15" t="str">
        <f>VLOOKUP(訂單銷售明細!$D934,廠商資料!$A$2:$E$12,5,FALSE)</f>
        <v>涂佩芳</v>
      </c>
      <c r="D934" s="13" t="s">
        <v>10</v>
      </c>
      <c r="E934" s="13" t="str">
        <f>VLOOKUP(D934,廠商資料!$A$2:$E$12,2,FALSE)</f>
        <v>永進事業</v>
      </c>
      <c r="F934" s="13" t="s">
        <v>1609</v>
      </c>
      <c r="G934" s="16" t="str">
        <f>VLOOKUP($F934,產品資料!$A$2:$G$51,5,FALSE)</f>
        <v>手持按摩器</v>
      </c>
      <c r="H934" s="13" t="str">
        <f>VLOOKUP(訂單銷售明細!$F934,產品資料!$A$1:$G$51,2,FALSE)</f>
        <v>按摩家電</v>
      </c>
      <c r="I934" s="13">
        <v>25</v>
      </c>
      <c r="J934" s="13">
        <f>VLOOKUP($F934,產品資料!$A$2:$G$51,6,FALSE)</f>
        <v>2980</v>
      </c>
      <c r="K934" s="17">
        <f t="shared" si="14"/>
        <v>74500</v>
      </c>
    </row>
    <row r="935" spans="1:11" x14ac:dyDescent="0.35">
      <c r="A935" s="8" t="s">
        <v>951</v>
      </c>
      <c r="B935" s="9">
        <v>43593</v>
      </c>
      <c r="C935" s="10" t="str">
        <f>VLOOKUP(訂單銷售明細!$D935,廠商資料!$A$2:$E$12,5,FALSE)</f>
        <v>涂佩芳</v>
      </c>
      <c r="D935" s="8" t="s">
        <v>10</v>
      </c>
      <c r="E935" s="8" t="str">
        <f>VLOOKUP(D935,廠商資料!$A$2:$E$12,2,FALSE)</f>
        <v>永進事業</v>
      </c>
      <c r="F935" s="8" t="s">
        <v>1608</v>
      </c>
      <c r="G935" s="11" t="str">
        <f>VLOOKUP($F935,產品資料!$A$2:$G$51,5,FALSE)</f>
        <v>奈米水離子吹風機-粉金</v>
      </c>
      <c r="H935" s="8" t="str">
        <f>VLOOKUP(訂單銷售明細!$F935,產品資料!$A$1:$G$51,2,FALSE)</f>
        <v>美容家電</v>
      </c>
      <c r="I935" s="8">
        <v>35</v>
      </c>
      <c r="J935" s="8">
        <f>VLOOKUP($F935,產品資料!$A$2:$G$51,6,FALSE)</f>
        <v>5990</v>
      </c>
      <c r="K935" s="12">
        <f t="shared" si="14"/>
        <v>209650</v>
      </c>
    </row>
    <row r="936" spans="1:11" x14ac:dyDescent="0.35">
      <c r="A936" s="13" t="s">
        <v>952</v>
      </c>
      <c r="B936" s="14">
        <v>43593</v>
      </c>
      <c r="C936" s="15" t="str">
        <f>VLOOKUP(訂單銷售明細!$D936,廠商資料!$A$2:$E$12,5,FALSE)</f>
        <v>涂佩芳</v>
      </c>
      <c r="D936" s="13" t="s">
        <v>12</v>
      </c>
      <c r="E936" s="13" t="str">
        <f>VLOOKUP(D936,廠商資料!$A$2:$E$12,2,FALSE)</f>
        <v>洪盛貿易</v>
      </c>
      <c r="F936" s="13" t="s">
        <v>1608</v>
      </c>
      <c r="G936" s="16" t="str">
        <f>VLOOKUP($F936,產品資料!$A$2:$G$51,5,FALSE)</f>
        <v>奈米水離子吹風機-粉金</v>
      </c>
      <c r="H936" s="13" t="str">
        <f>VLOOKUP(訂單銷售明細!$F936,產品資料!$A$1:$G$51,2,FALSE)</f>
        <v>美容家電</v>
      </c>
      <c r="I936" s="13">
        <v>35</v>
      </c>
      <c r="J936" s="13">
        <f>VLOOKUP($F936,產品資料!$A$2:$G$51,6,FALSE)</f>
        <v>5990</v>
      </c>
      <c r="K936" s="17">
        <f t="shared" si="14"/>
        <v>209650</v>
      </c>
    </row>
    <row r="937" spans="1:11" x14ac:dyDescent="0.35">
      <c r="A937" s="8" t="s">
        <v>953</v>
      </c>
      <c r="B937" s="9">
        <v>43593</v>
      </c>
      <c r="C937" s="10" t="str">
        <f>VLOOKUP(訂單銷售明細!$D937,廠商資料!$A$2:$E$12,5,FALSE)</f>
        <v>陳欣怡</v>
      </c>
      <c r="D937" s="8" t="s">
        <v>8</v>
      </c>
      <c r="E937" s="8" t="str">
        <f>VLOOKUP(D937,廠商資料!$A$2:$E$12,2,FALSE)</f>
        <v>高宏事業</v>
      </c>
      <c r="F937" s="8" t="s">
        <v>1608</v>
      </c>
      <c r="G937" s="11" t="str">
        <f>VLOOKUP($F937,產品資料!$A$2:$G$51,5,FALSE)</f>
        <v>奈米水離子吹風機-粉金</v>
      </c>
      <c r="H937" s="8" t="str">
        <f>VLOOKUP(訂單銷售明細!$F937,產品資料!$A$1:$G$51,2,FALSE)</f>
        <v>美容家電</v>
      </c>
      <c r="I937" s="8">
        <v>35</v>
      </c>
      <c r="J937" s="8">
        <f>VLOOKUP($F937,產品資料!$A$2:$G$51,6,FALSE)</f>
        <v>5990</v>
      </c>
      <c r="K937" s="12">
        <f t="shared" si="14"/>
        <v>209650</v>
      </c>
    </row>
    <row r="938" spans="1:11" x14ac:dyDescent="0.35">
      <c r="A938" s="13" t="s">
        <v>954</v>
      </c>
      <c r="B938" s="14">
        <v>43593</v>
      </c>
      <c r="C938" s="15" t="str">
        <f>VLOOKUP(訂單銷售明細!$D938,廠商資料!$A$2:$E$12,5,FALSE)</f>
        <v>陳欣怡</v>
      </c>
      <c r="D938" s="13" t="s">
        <v>14</v>
      </c>
      <c r="E938" s="13" t="str">
        <f>VLOOKUP(D938,廠商資料!$A$2:$E$12,2,FALSE)</f>
        <v>捷福事業</v>
      </c>
      <c r="F938" s="13" t="s">
        <v>1608</v>
      </c>
      <c r="G938" s="16" t="str">
        <f>VLOOKUP($F938,產品資料!$A$2:$G$51,5,FALSE)</f>
        <v>奈米水離子吹風機-粉金</v>
      </c>
      <c r="H938" s="13" t="str">
        <f>VLOOKUP(訂單銷售明細!$F938,產品資料!$A$1:$G$51,2,FALSE)</f>
        <v>美容家電</v>
      </c>
      <c r="I938" s="13">
        <v>35</v>
      </c>
      <c r="J938" s="13">
        <f>VLOOKUP($F938,產品資料!$A$2:$G$51,6,FALSE)</f>
        <v>5990</v>
      </c>
      <c r="K938" s="17">
        <f t="shared" si="14"/>
        <v>209650</v>
      </c>
    </row>
    <row r="939" spans="1:11" x14ac:dyDescent="0.35">
      <c r="A939" s="8" t="s">
        <v>955</v>
      </c>
      <c r="B939" s="9">
        <v>43593</v>
      </c>
      <c r="C939" s="10" t="str">
        <f>VLOOKUP(訂單銷售明細!$D939,廠商資料!$A$2:$E$12,5,FALSE)</f>
        <v>陳欣怡</v>
      </c>
      <c r="D939" s="8" t="s">
        <v>18</v>
      </c>
      <c r="E939" s="8" t="str">
        <f>VLOOKUP(D939,廠商資料!$A$2:$E$12,2,FALSE)</f>
        <v>興泰貿易</v>
      </c>
      <c r="F939" s="8" t="s">
        <v>1609</v>
      </c>
      <c r="G939" s="11" t="str">
        <f>VLOOKUP($F939,產品資料!$A$2:$G$51,5,FALSE)</f>
        <v>手持按摩器</v>
      </c>
      <c r="H939" s="8" t="str">
        <f>VLOOKUP(訂單銷售明細!$F939,產品資料!$A$1:$G$51,2,FALSE)</f>
        <v>按摩家電</v>
      </c>
      <c r="I939" s="8">
        <v>25</v>
      </c>
      <c r="J939" s="8">
        <f>VLOOKUP($F939,產品資料!$A$2:$G$51,6,FALSE)</f>
        <v>2980</v>
      </c>
      <c r="K939" s="12">
        <f t="shared" si="14"/>
        <v>74500</v>
      </c>
    </row>
    <row r="940" spans="1:11" x14ac:dyDescent="0.35">
      <c r="A940" s="13" t="s">
        <v>956</v>
      </c>
      <c r="B940" s="14">
        <v>43593</v>
      </c>
      <c r="C940" s="15" t="str">
        <f>VLOOKUP(訂單銷售明細!$D940,廠商資料!$A$2:$E$12,5,FALSE)</f>
        <v>王家銘</v>
      </c>
      <c r="D940" s="13" t="s">
        <v>21</v>
      </c>
      <c r="E940" s="13" t="str">
        <f>VLOOKUP(D940,廠商資料!$A$2:$E$12,2,FALSE)</f>
        <v>裕發事業</v>
      </c>
      <c r="F940" s="13" t="s">
        <v>1640</v>
      </c>
      <c r="G940" s="16" t="str">
        <f>VLOOKUP($F940,產品資料!$A$2:$G$51,5,FALSE)</f>
        <v>迷你隨身空氣負離子清淨機-白</v>
      </c>
      <c r="H940" s="13" t="str">
        <f>VLOOKUP(訂單銷售明細!$F940,產品資料!$A$1:$G$51,2,FALSE)</f>
        <v>清靜除溼</v>
      </c>
      <c r="I940" s="13">
        <v>25</v>
      </c>
      <c r="J940" s="13">
        <f>VLOOKUP($F940,產品資料!$A$2:$G$51,6,FALSE)</f>
        <v>999</v>
      </c>
      <c r="K940" s="17">
        <f t="shared" si="14"/>
        <v>24975</v>
      </c>
    </row>
    <row r="941" spans="1:11" x14ac:dyDescent="0.35">
      <c r="A941" s="8" t="s">
        <v>957</v>
      </c>
      <c r="B941" s="9">
        <v>43593</v>
      </c>
      <c r="C941" s="10" t="str">
        <f>VLOOKUP(訂單銷售明細!$D941,廠商資料!$A$2:$E$12,5,FALSE)</f>
        <v>王家銘</v>
      </c>
      <c r="D941" s="8" t="s">
        <v>24</v>
      </c>
      <c r="E941" s="8" t="str">
        <f>VLOOKUP(D941,廠商資料!$A$2:$E$12,2,FALSE)</f>
        <v>萬成事業</v>
      </c>
      <c r="F941" s="8" t="s">
        <v>1609</v>
      </c>
      <c r="G941" s="11" t="str">
        <f>VLOOKUP($F941,產品資料!$A$2:$G$51,5,FALSE)</f>
        <v>手持按摩器</v>
      </c>
      <c r="H941" s="8" t="str">
        <f>VLOOKUP(訂單銷售明細!$F941,產品資料!$A$1:$G$51,2,FALSE)</f>
        <v>按摩家電</v>
      </c>
      <c r="I941" s="8">
        <v>25</v>
      </c>
      <c r="J941" s="8">
        <f>VLOOKUP($F941,產品資料!$A$2:$G$51,6,FALSE)</f>
        <v>2980</v>
      </c>
      <c r="K941" s="12">
        <f t="shared" si="14"/>
        <v>74500</v>
      </c>
    </row>
    <row r="942" spans="1:11" x14ac:dyDescent="0.35">
      <c r="A942" s="13" t="s">
        <v>958</v>
      </c>
      <c r="B942" s="14">
        <v>43593</v>
      </c>
      <c r="C942" s="15" t="str">
        <f>VLOOKUP(訂單銷售明細!$D942,廠商資料!$A$2:$E$12,5,FALSE)</f>
        <v>郭立新</v>
      </c>
      <c r="D942" s="13" t="s">
        <v>26</v>
      </c>
      <c r="E942" s="13" t="str">
        <f>VLOOKUP(D942,廠商資料!$A$2:$E$12,2,FALSE)</f>
        <v>華佳貿易</v>
      </c>
      <c r="F942" s="13" t="s">
        <v>1609</v>
      </c>
      <c r="G942" s="16" t="str">
        <f>VLOOKUP($F942,產品資料!$A$2:$G$51,5,FALSE)</f>
        <v>手持按摩器</v>
      </c>
      <c r="H942" s="13" t="str">
        <f>VLOOKUP(訂單銷售明細!$F942,產品資料!$A$1:$G$51,2,FALSE)</f>
        <v>按摩家電</v>
      </c>
      <c r="I942" s="13">
        <v>25</v>
      </c>
      <c r="J942" s="13">
        <f>VLOOKUP($F942,產品資料!$A$2:$G$51,6,FALSE)</f>
        <v>2980</v>
      </c>
      <c r="K942" s="17">
        <f t="shared" si="14"/>
        <v>74500</v>
      </c>
    </row>
    <row r="943" spans="1:11" x14ac:dyDescent="0.35">
      <c r="A943" s="8" t="s">
        <v>959</v>
      </c>
      <c r="B943" s="9">
        <v>43593</v>
      </c>
      <c r="C943" s="10" t="str">
        <f>VLOOKUP(訂單銷售明細!$D943,廠商資料!$A$2:$E$12,5,FALSE)</f>
        <v>涂佩芳</v>
      </c>
      <c r="D943" s="8" t="s">
        <v>10</v>
      </c>
      <c r="E943" s="8" t="str">
        <f>VLOOKUP(D943,廠商資料!$A$2:$E$12,2,FALSE)</f>
        <v>永進事業</v>
      </c>
      <c r="F943" s="8" t="s">
        <v>1609</v>
      </c>
      <c r="G943" s="11" t="str">
        <f>VLOOKUP($F943,產品資料!$A$2:$G$51,5,FALSE)</f>
        <v>手持按摩器</v>
      </c>
      <c r="H943" s="8" t="str">
        <f>VLOOKUP(訂單銷售明細!$F943,產品資料!$A$1:$G$51,2,FALSE)</f>
        <v>按摩家電</v>
      </c>
      <c r="I943" s="8">
        <v>25</v>
      </c>
      <c r="J943" s="8">
        <f>VLOOKUP($F943,產品資料!$A$2:$G$51,6,FALSE)</f>
        <v>2980</v>
      </c>
      <c r="K943" s="12">
        <f t="shared" si="14"/>
        <v>74500</v>
      </c>
    </row>
    <row r="944" spans="1:11" x14ac:dyDescent="0.35">
      <c r="A944" s="13" t="s">
        <v>960</v>
      </c>
      <c r="B944" s="14">
        <v>43593</v>
      </c>
      <c r="C944" s="15" t="str">
        <f>VLOOKUP(訂單銷售明細!$D944,廠商資料!$A$2:$E$12,5,FALSE)</f>
        <v>涂佩芳</v>
      </c>
      <c r="D944" s="13" t="s">
        <v>12</v>
      </c>
      <c r="E944" s="13" t="str">
        <f>VLOOKUP(D944,廠商資料!$A$2:$E$12,2,FALSE)</f>
        <v>洪盛貿易</v>
      </c>
      <c r="F944" s="13" t="s">
        <v>1609</v>
      </c>
      <c r="G944" s="16" t="str">
        <f>VLOOKUP($F944,產品資料!$A$2:$G$51,5,FALSE)</f>
        <v>手持按摩器</v>
      </c>
      <c r="H944" s="13" t="str">
        <f>VLOOKUP(訂單銷售明細!$F944,產品資料!$A$1:$G$51,2,FALSE)</f>
        <v>按摩家電</v>
      </c>
      <c r="I944" s="13">
        <v>25</v>
      </c>
      <c r="J944" s="13">
        <f>VLOOKUP($F944,產品資料!$A$2:$G$51,6,FALSE)</f>
        <v>2980</v>
      </c>
      <c r="K944" s="17">
        <f t="shared" si="14"/>
        <v>74500</v>
      </c>
    </row>
    <row r="945" spans="1:11" x14ac:dyDescent="0.35">
      <c r="A945" s="8" t="s">
        <v>961</v>
      </c>
      <c r="B945" s="9">
        <v>43593</v>
      </c>
      <c r="C945" s="10" t="str">
        <f>VLOOKUP(訂單銷售明細!$D945,廠商資料!$A$2:$E$12,5,FALSE)</f>
        <v>陳欣怡</v>
      </c>
      <c r="D945" s="8" t="s">
        <v>8</v>
      </c>
      <c r="E945" s="8" t="str">
        <f>VLOOKUP(D945,廠商資料!$A$2:$E$12,2,FALSE)</f>
        <v>高宏事業</v>
      </c>
      <c r="F945" s="8" t="s">
        <v>1640</v>
      </c>
      <c r="G945" s="11" t="str">
        <f>VLOOKUP($F945,產品資料!$A$2:$G$51,5,FALSE)</f>
        <v>迷你隨身空氣負離子清淨機-白</v>
      </c>
      <c r="H945" s="8" t="str">
        <f>VLOOKUP(訂單銷售明細!$F945,產品資料!$A$1:$G$51,2,FALSE)</f>
        <v>清靜除溼</v>
      </c>
      <c r="I945" s="8">
        <v>25</v>
      </c>
      <c r="J945" s="8">
        <f>VLOOKUP($F945,產品資料!$A$2:$G$51,6,FALSE)</f>
        <v>999</v>
      </c>
      <c r="K945" s="12">
        <f t="shared" si="14"/>
        <v>24975</v>
      </c>
    </row>
    <row r="946" spans="1:11" x14ac:dyDescent="0.35">
      <c r="A946" s="13" t="s">
        <v>962</v>
      </c>
      <c r="B946" s="14">
        <v>43593</v>
      </c>
      <c r="C946" s="15" t="str">
        <f>VLOOKUP(訂單銷售明細!$D946,廠商資料!$A$2:$E$12,5,FALSE)</f>
        <v>陳欣怡</v>
      </c>
      <c r="D946" s="13" t="s">
        <v>14</v>
      </c>
      <c r="E946" s="13" t="str">
        <f>VLOOKUP(D946,廠商資料!$A$2:$E$12,2,FALSE)</f>
        <v>捷福事業</v>
      </c>
      <c r="F946" s="13" t="s">
        <v>1609</v>
      </c>
      <c r="G946" s="16" t="str">
        <f>VLOOKUP($F946,產品資料!$A$2:$G$51,5,FALSE)</f>
        <v>手持按摩器</v>
      </c>
      <c r="H946" s="13" t="str">
        <f>VLOOKUP(訂單銷售明細!$F946,產品資料!$A$1:$G$51,2,FALSE)</f>
        <v>按摩家電</v>
      </c>
      <c r="I946" s="13">
        <v>25</v>
      </c>
      <c r="J946" s="13">
        <f>VLOOKUP($F946,產品資料!$A$2:$G$51,6,FALSE)</f>
        <v>2980</v>
      </c>
      <c r="K946" s="17">
        <f t="shared" si="14"/>
        <v>74500</v>
      </c>
    </row>
    <row r="947" spans="1:11" x14ac:dyDescent="0.35">
      <c r="A947" s="8" t="s">
        <v>963</v>
      </c>
      <c r="B947" s="9">
        <v>43593</v>
      </c>
      <c r="C947" s="10" t="str">
        <f>VLOOKUP(訂單銷售明細!$D947,廠商資料!$A$2:$E$12,5,FALSE)</f>
        <v>郭立新</v>
      </c>
      <c r="D947" s="8" t="s">
        <v>26</v>
      </c>
      <c r="E947" s="8" t="str">
        <f>VLOOKUP(D947,廠商資料!$A$2:$E$12,2,FALSE)</f>
        <v>華佳貿易</v>
      </c>
      <c r="F947" s="8" t="s">
        <v>1609</v>
      </c>
      <c r="G947" s="11" t="str">
        <f>VLOOKUP($F947,產品資料!$A$2:$G$51,5,FALSE)</f>
        <v>手持按摩器</v>
      </c>
      <c r="H947" s="8" t="str">
        <f>VLOOKUP(訂單銷售明細!$F947,產品資料!$A$1:$G$51,2,FALSE)</f>
        <v>按摩家電</v>
      </c>
      <c r="I947" s="8">
        <v>25</v>
      </c>
      <c r="J947" s="8">
        <f>VLOOKUP($F947,產品資料!$A$2:$G$51,6,FALSE)</f>
        <v>2980</v>
      </c>
      <c r="K947" s="12">
        <f t="shared" si="14"/>
        <v>74500</v>
      </c>
    </row>
    <row r="948" spans="1:11" x14ac:dyDescent="0.35">
      <c r="A948" s="13" t="s">
        <v>964</v>
      </c>
      <c r="B948" s="14">
        <v>43593</v>
      </c>
      <c r="C948" s="15" t="str">
        <f>VLOOKUP(訂單銷售明細!$D948,廠商資料!$A$2:$E$12,5,FALSE)</f>
        <v>賴惠雯</v>
      </c>
      <c r="D948" s="13" t="s">
        <v>41</v>
      </c>
      <c r="E948" s="13" t="str">
        <f>VLOOKUP(D948,廠商資料!$A$2:$E$12,2,FALSE)</f>
        <v>欣榮貿易</v>
      </c>
      <c r="F948" s="13" t="s">
        <v>1609</v>
      </c>
      <c r="G948" s="16" t="str">
        <f>VLOOKUP($F948,產品資料!$A$2:$G$51,5,FALSE)</f>
        <v>手持按摩器</v>
      </c>
      <c r="H948" s="13" t="str">
        <f>VLOOKUP(訂單銷售明細!$F948,產品資料!$A$1:$G$51,2,FALSE)</f>
        <v>按摩家電</v>
      </c>
      <c r="I948" s="13">
        <v>25</v>
      </c>
      <c r="J948" s="13">
        <f>VLOOKUP($F948,產品資料!$A$2:$G$51,6,FALSE)</f>
        <v>2980</v>
      </c>
      <c r="K948" s="17">
        <f t="shared" si="14"/>
        <v>74500</v>
      </c>
    </row>
    <row r="949" spans="1:11" x14ac:dyDescent="0.35">
      <c r="A949" s="8" t="s">
        <v>965</v>
      </c>
      <c r="B949" s="9">
        <v>43593</v>
      </c>
      <c r="C949" s="10" t="str">
        <f>VLOOKUP(訂單銷售明細!$D949,廠商資料!$A$2:$E$12,5,FALSE)</f>
        <v>蔡俊宏</v>
      </c>
      <c r="D949" s="8" t="s">
        <v>47</v>
      </c>
      <c r="E949" s="8" t="str">
        <f>VLOOKUP(D949,廠商資料!$A$2:$E$12,2,FALSE)</f>
        <v>信通事業</v>
      </c>
      <c r="F949" s="8" t="s">
        <v>1609</v>
      </c>
      <c r="G949" s="11" t="str">
        <f>VLOOKUP($F949,產品資料!$A$2:$G$51,5,FALSE)</f>
        <v>手持按摩器</v>
      </c>
      <c r="H949" s="8" t="str">
        <f>VLOOKUP(訂單銷售明細!$F949,產品資料!$A$1:$G$51,2,FALSE)</f>
        <v>按摩家電</v>
      </c>
      <c r="I949" s="8">
        <v>25</v>
      </c>
      <c r="J949" s="8">
        <f>VLOOKUP($F949,產品資料!$A$2:$G$51,6,FALSE)</f>
        <v>2980</v>
      </c>
      <c r="K949" s="12">
        <f t="shared" si="14"/>
        <v>74500</v>
      </c>
    </row>
    <row r="950" spans="1:11" x14ac:dyDescent="0.35">
      <c r="A950" s="13" t="s">
        <v>966</v>
      </c>
      <c r="B950" s="14">
        <v>43593</v>
      </c>
      <c r="C950" s="15" t="str">
        <f>VLOOKUP(訂單銷售明細!$D950,廠商資料!$A$2:$E$12,5,FALSE)</f>
        <v>賴惠雯</v>
      </c>
      <c r="D950" s="13" t="s">
        <v>49</v>
      </c>
      <c r="E950" s="13" t="str">
        <f>VLOOKUP(D950,廠商資料!$A$2:$E$12,2,FALSE)</f>
        <v>大亨事業</v>
      </c>
      <c r="F950" s="13" t="s">
        <v>1615</v>
      </c>
      <c r="G950" s="16" t="str">
        <f>VLOOKUP($F950,產品資料!$A$2:$G$51,5,FALSE)</f>
        <v>迷你淨顏潔膚儀-送刷頭</v>
      </c>
      <c r="H950" s="13" t="str">
        <f>VLOOKUP(訂單銷售明細!$F950,產品資料!$A$1:$G$51,2,FALSE)</f>
        <v>美容家電</v>
      </c>
      <c r="I950" s="13">
        <v>25</v>
      </c>
      <c r="J950" s="13">
        <f>VLOOKUP($F950,產品資料!$A$2:$G$51,6,FALSE)</f>
        <v>2600</v>
      </c>
      <c r="K950" s="17">
        <f t="shared" si="14"/>
        <v>65000</v>
      </c>
    </row>
    <row r="951" spans="1:11" x14ac:dyDescent="0.35">
      <c r="A951" s="8" t="s">
        <v>967</v>
      </c>
      <c r="B951" s="9">
        <v>43593</v>
      </c>
      <c r="C951" s="10" t="str">
        <f>VLOOKUP(訂單銷售明細!$D951,廠商資料!$A$2:$E$12,5,FALSE)</f>
        <v>陳欣怡</v>
      </c>
      <c r="D951" s="8" t="s">
        <v>14</v>
      </c>
      <c r="E951" s="8" t="str">
        <f>VLOOKUP(D951,廠商資料!$A$2:$E$12,2,FALSE)</f>
        <v>捷福事業</v>
      </c>
      <c r="F951" s="8" t="s">
        <v>1609</v>
      </c>
      <c r="G951" s="11" t="str">
        <f>VLOOKUP($F951,產品資料!$A$2:$G$51,5,FALSE)</f>
        <v>手持按摩器</v>
      </c>
      <c r="H951" s="8" t="str">
        <f>VLOOKUP(訂單銷售明細!$F951,產品資料!$A$1:$G$51,2,FALSE)</f>
        <v>按摩家電</v>
      </c>
      <c r="I951" s="8">
        <v>25</v>
      </c>
      <c r="J951" s="8">
        <f>VLOOKUP($F951,產品資料!$A$2:$G$51,6,FALSE)</f>
        <v>2980</v>
      </c>
      <c r="K951" s="12">
        <f t="shared" si="14"/>
        <v>74500</v>
      </c>
    </row>
    <row r="952" spans="1:11" x14ac:dyDescent="0.35">
      <c r="A952" s="13" t="s">
        <v>968</v>
      </c>
      <c r="B952" s="14">
        <v>43593</v>
      </c>
      <c r="C952" s="15" t="str">
        <f>VLOOKUP(訂單銷售明細!$D952,廠商資料!$A$2:$E$12,5,FALSE)</f>
        <v>陳欣怡</v>
      </c>
      <c r="D952" s="13" t="s">
        <v>18</v>
      </c>
      <c r="E952" s="13" t="str">
        <f>VLOOKUP(D952,廠商資料!$A$2:$E$12,2,FALSE)</f>
        <v>興泰貿易</v>
      </c>
      <c r="F952" s="13" t="s">
        <v>1609</v>
      </c>
      <c r="G952" s="16" t="str">
        <f>VLOOKUP($F952,產品資料!$A$2:$G$51,5,FALSE)</f>
        <v>手持按摩器</v>
      </c>
      <c r="H952" s="13" t="str">
        <f>VLOOKUP(訂單銷售明細!$F952,產品資料!$A$1:$G$51,2,FALSE)</f>
        <v>按摩家電</v>
      </c>
      <c r="I952" s="13">
        <v>25</v>
      </c>
      <c r="J952" s="13">
        <f>VLOOKUP($F952,產品資料!$A$2:$G$51,6,FALSE)</f>
        <v>2980</v>
      </c>
      <c r="K952" s="17">
        <f t="shared" si="14"/>
        <v>74500</v>
      </c>
    </row>
    <row r="953" spans="1:11" x14ac:dyDescent="0.35">
      <c r="A953" s="8" t="s">
        <v>969</v>
      </c>
      <c r="B953" s="9">
        <v>43593</v>
      </c>
      <c r="C953" s="10" t="str">
        <f>VLOOKUP(訂單銷售明細!$D953,廠商資料!$A$2:$E$12,5,FALSE)</f>
        <v>王家銘</v>
      </c>
      <c r="D953" s="8" t="s">
        <v>21</v>
      </c>
      <c r="E953" s="8" t="str">
        <f>VLOOKUP(D953,廠商資料!$A$2:$E$12,2,FALSE)</f>
        <v>裕發事業</v>
      </c>
      <c r="F953" s="8" t="s">
        <v>1609</v>
      </c>
      <c r="G953" s="11" t="str">
        <f>VLOOKUP($F953,產品資料!$A$2:$G$51,5,FALSE)</f>
        <v>手持按摩器</v>
      </c>
      <c r="H953" s="8" t="str">
        <f>VLOOKUP(訂單銷售明細!$F953,產品資料!$A$1:$G$51,2,FALSE)</f>
        <v>按摩家電</v>
      </c>
      <c r="I953" s="8">
        <v>25</v>
      </c>
      <c r="J953" s="8">
        <f>VLOOKUP($F953,產品資料!$A$2:$G$51,6,FALSE)</f>
        <v>2980</v>
      </c>
      <c r="K953" s="12">
        <f t="shared" si="14"/>
        <v>74500</v>
      </c>
    </row>
    <row r="954" spans="1:11" x14ac:dyDescent="0.35">
      <c r="A954" s="13" t="s">
        <v>970</v>
      </c>
      <c r="B954" s="14">
        <v>43593</v>
      </c>
      <c r="C954" s="15" t="str">
        <f>VLOOKUP(訂單銷售明細!$D954,廠商資料!$A$2:$E$12,5,FALSE)</f>
        <v>王家銘</v>
      </c>
      <c r="D954" s="13" t="s">
        <v>24</v>
      </c>
      <c r="E954" s="13" t="str">
        <f>VLOOKUP(D954,廠商資料!$A$2:$E$12,2,FALSE)</f>
        <v>萬成事業</v>
      </c>
      <c r="F954" s="13" t="s">
        <v>1609</v>
      </c>
      <c r="G954" s="16" t="str">
        <f>VLOOKUP($F954,產品資料!$A$2:$G$51,5,FALSE)</f>
        <v>手持按摩器</v>
      </c>
      <c r="H954" s="13" t="str">
        <f>VLOOKUP(訂單銷售明細!$F954,產品資料!$A$1:$G$51,2,FALSE)</f>
        <v>按摩家電</v>
      </c>
      <c r="I954" s="13">
        <v>25</v>
      </c>
      <c r="J954" s="13">
        <f>VLOOKUP($F954,產品資料!$A$2:$G$51,6,FALSE)</f>
        <v>2980</v>
      </c>
      <c r="K954" s="17">
        <f t="shared" si="14"/>
        <v>74500</v>
      </c>
    </row>
    <row r="955" spans="1:11" x14ac:dyDescent="0.35">
      <c r="A955" s="8" t="s">
        <v>971</v>
      </c>
      <c r="B955" s="9">
        <v>43622</v>
      </c>
      <c r="C955" s="10" t="str">
        <f>VLOOKUP(訂單銷售明細!$D955,廠商資料!$A$2:$E$12,5,FALSE)</f>
        <v>陳欣怡</v>
      </c>
      <c r="D955" s="8" t="s">
        <v>18</v>
      </c>
      <c r="E955" s="8" t="str">
        <f>VLOOKUP(D955,廠商資料!$A$2:$E$12,2,FALSE)</f>
        <v>興泰貿易</v>
      </c>
      <c r="F955" s="8" t="s">
        <v>1608</v>
      </c>
      <c r="G955" s="11" t="str">
        <f>VLOOKUP($F955,產品資料!$A$2:$G$51,5,FALSE)</f>
        <v>奈米水離子吹風機-粉金</v>
      </c>
      <c r="H955" s="8" t="str">
        <f>VLOOKUP(訂單銷售明細!$F955,產品資料!$A$1:$G$51,2,FALSE)</f>
        <v>美容家電</v>
      </c>
      <c r="I955" s="8">
        <v>35</v>
      </c>
      <c r="J955" s="8">
        <f>VLOOKUP($F955,產品資料!$A$2:$G$51,6,FALSE)</f>
        <v>5990</v>
      </c>
      <c r="K955" s="12">
        <f t="shared" si="14"/>
        <v>209650</v>
      </c>
    </row>
    <row r="956" spans="1:11" x14ac:dyDescent="0.35">
      <c r="A956" s="13" t="s">
        <v>972</v>
      </c>
      <c r="B956" s="14">
        <v>43622</v>
      </c>
      <c r="C956" s="15" t="str">
        <f>VLOOKUP(訂單銷售明細!$D956,廠商資料!$A$2:$E$12,5,FALSE)</f>
        <v>王家銘</v>
      </c>
      <c r="D956" s="13" t="s">
        <v>21</v>
      </c>
      <c r="E956" s="13" t="str">
        <f>VLOOKUP(D956,廠商資料!$A$2:$E$12,2,FALSE)</f>
        <v>裕發事業</v>
      </c>
      <c r="F956" s="13" t="s">
        <v>1611</v>
      </c>
      <c r="G956" s="16" t="str">
        <f>VLOOKUP($F956,產品資料!$A$2:$G$51,5,FALSE)</f>
        <v>美白電動牙刷-美白刷頭+多動向交叉刷頭</v>
      </c>
      <c r="H956" s="13" t="str">
        <f>VLOOKUP(訂單銷售明細!$F956,產品資料!$A$1:$G$51,2,FALSE)</f>
        <v>美容家電</v>
      </c>
      <c r="I956" s="13">
        <v>35</v>
      </c>
      <c r="J956" s="13">
        <f>VLOOKUP($F956,產品資料!$A$2:$G$51,6,FALSE)</f>
        <v>1200</v>
      </c>
      <c r="K956" s="17">
        <f t="shared" si="14"/>
        <v>42000</v>
      </c>
    </row>
    <row r="957" spans="1:11" x14ac:dyDescent="0.35">
      <c r="A957" s="8" t="s">
        <v>973</v>
      </c>
      <c r="B957" s="9">
        <v>43622</v>
      </c>
      <c r="C957" s="10" t="str">
        <f>VLOOKUP(訂單銷售明細!$D957,廠商資料!$A$2:$E$12,5,FALSE)</f>
        <v>陳欣怡</v>
      </c>
      <c r="D957" s="8" t="s">
        <v>14</v>
      </c>
      <c r="E957" s="8" t="str">
        <f>VLOOKUP(D957,廠商資料!$A$2:$E$12,2,FALSE)</f>
        <v>捷福事業</v>
      </c>
      <c r="F957" s="8" t="s">
        <v>1611</v>
      </c>
      <c r="G957" s="11" t="str">
        <f>VLOOKUP($F957,產品資料!$A$2:$G$51,5,FALSE)</f>
        <v>美白電動牙刷-美白刷頭+多動向交叉刷頭</v>
      </c>
      <c r="H957" s="8" t="str">
        <f>VLOOKUP(訂單銷售明細!$F957,產品資料!$A$1:$G$51,2,FALSE)</f>
        <v>美容家電</v>
      </c>
      <c r="I957" s="8">
        <v>35</v>
      </c>
      <c r="J957" s="8">
        <f>VLOOKUP($F957,產品資料!$A$2:$G$51,6,FALSE)</f>
        <v>1200</v>
      </c>
      <c r="K957" s="12">
        <f t="shared" si="14"/>
        <v>42000</v>
      </c>
    </row>
    <row r="958" spans="1:11" x14ac:dyDescent="0.35">
      <c r="A958" s="13" t="s">
        <v>974</v>
      </c>
      <c r="B958" s="14">
        <v>43622</v>
      </c>
      <c r="C958" s="15" t="str">
        <f>VLOOKUP(訂單銷售明細!$D958,廠商資料!$A$2:$E$12,5,FALSE)</f>
        <v>陳欣怡</v>
      </c>
      <c r="D958" s="13" t="s">
        <v>18</v>
      </c>
      <c r="E958" s="13" t="str">
        <f>VLOOKUP(D958,廠商資料!$A$2:$E$12,2,FALSE)</f>
        <v>興泰貿易</v>
      </c>
      <c r="F958" s="13" t="s">
        <v>1611</v>
      </c>
      <c r="G958" s="16" t="str">
        <f>VLOOKUP($F958,產品資料!$A$2:$G$51,5,FALSE)</f>
        <v>美白電動牙刷-美白刷頭+多動向交叉刷頭</v>
      </c>
      <c r="H958" s="13" t="str">
        <f>VLOOKUP(訂單銷售明細!$F958,產品資料!$A$1:$G$51,2,FALSE)</f>
        <v>美容家電</v>
      </c>
      <c r="I958" s="13">
        <v>35</v>
      </c>
      <c r="J958" s="13">
        <f>VLOOKUP($F958,產品資料!$A$2:$G$51,6,FALSE)</f>
        <v>1200</v>
      </c>
      <c r="K958" s="17">
        <f t="shared" si="14"/>
        <v>42000</v>
      </c>
    </row>
    <row r="959" spans="1:11" x14ac:dyDescent="0.35">
      <c r="A959" s="8" t="s">
        <v>975</v>
      </c>
      <c r="B959" s="9">
        <v>43622</v>
      </c>
      <c r="C959" s="10" t="str">
        <f>VLOOKUP(訂單銷售明細!$D959,廠商資料!$A$2:$E$12,5,FALSE)</f>
        <v>王家銘</v>
      </c>
      <c r="D959" s="8" t="s">
        <v>21</v>
      </c>
      <c r="E959" s="8" t="str">
        <f>VLOOKUP(D959,廠商資料!$A$2:$E$12,2,FALSE)</f>
        <v>裕發事業</v>
      </c>
      <c r="F959" s="8" t="s">
        <v>1632</v>
      </c>
      <c r="G959" s="11" t="str">
        <f>VLOOKUP($F959,產品資料!$A$2:$G$51,5,FALSE)</f>
        <v>蒸氣掛燙烘衣架</v>
      </c>
      <c r="H959" s="8" t="str">
        <f>VLOOKUP(訂單銷售明細!$F959,產品資料!$A$1:$G$51,2,FALSE)</f>
        <v>清靜除溼</v>
      </c>
      <c r="I959" s="8">
        <v>85</v>
      </c>
      <c r="J959" s="8">
        <f>VLOOKUP($F959,產品資料!$A$2:$G$51,6,FALSE)</f>
        <v>4280</v>
      </c>
      <c r="K959" s="12">
        <f t="shared" si="14"/>
        <v>363800</v>
      </c>
    </row>
    <row r="960" spans="1:11" x14ac:dyDescent="0.35">
      <c r="A960" s="13" t="s">
        <v>976</v>
      </c>
      <c r="B960" s="14">
        <v>43622</v>
      </c>
      <c r="C960" s="15" t="str">
        <f>VLOOKUP(訂單銷售明細!$D960,廠商資料!$A$2:$E$12,5,FALSE)</f>
        <v>王家銘</v>
      </c>
      <c r="D960" s="13" t="s">
        <v>21</v>
      </c>
      <c r="E960" s="13" t="str">
        <f>VLOOKUP(D960,廠商資料!$A$2:$E$12,2,FALSE)</f>
        <v>裕發事業</v>
      </c>
      <c r="F960" s="13" t="s">
        <v>1608</v>
      </c>
      <c r="G960" s="16" t="str">
        <f>VLOOKUP($F960,產品資料!$A$2:$G$51,5,FALSE)</f>
        <v>奈米水離子吹風機-粉金</v>
      </c>
      <c r="H960" s="13" t="str">
        <f>VLOOKUP(訂單銷售明細!$F960,產品資料!$A$1:$G$51,2,FALSE)</f>
        <v>美容家電</v>
      </c>
      <c r="I960" s="13">
        <v>35</v>
      </c>
      <c r="J960" s="13">
        <f>VLOOKUP($F960,產品資料!$A$2:$G$51,6,FALSE)</f>
        <v>5990</v>
      </c>
      <c r="K960" s="17">
        <f t="shared" si="14"/>
        <v>209650</v>
      </c>
    </row>
    <row r="961" spans="1:11" x14ac:dyDescent="0.35">
      <c r="A961" s="8" t="s">
        <v>977</v>
      </c>
      <c r="B961" s="9">
        <v>43622</v>
      </c>
      <c r="C961" s="10" t="str">
        <f>VLOOKUP(訂單銷售明細!$D961,廠商資料!$A$2:$E$12,5,FALSE)</f>
        <v>王家銘</v>
      </c>
      <c r="D961" s="8" t="s">
        <v>24</v>
      </c>
      <c r="E961" s="8" t="str">
        <f>VLOOKUP(D961,廠商資料!$A$2:$E$12,2,FALSE)</f>
        <v>萬成事業</v>
      </c>
      <c r="F961" s="8" t="s">
        <v>1611</v>
      </c>
      <c r="G961" s="11" t="str">
        <f>VLOOKUP($F961,產品資料!$A$2:$G$51,5,FALSE)</f>
        <v>美白電動牙刷-美白刷頭+多動向交叉刷頭</v>
      </c>
      <c r="H961" s="8" t="str">
        <f>VLOOKUP(訂單銷售明細!$F961,產品資料!$A$1:$G$51,2,FALSE)</f>
        <v>美容家電</v>
      </c>
      <c r="I961" s="8">
        <v>35</v>
      </c>
      <c r="J961" s="8">
        <f>VLOOKUP($F961,產品資料!$A$2:$G$51,6,FALSE)</f>
        <v>1200</v>
      </c>
      <c r="K961" s="12">
        <f t="shared" si="14"/>
        <v>42000</v>
      </c>
    </row>
    <row r="962" spans="1:11" x14ac:dyDescent="0.35">
      <c r="A962" s="13" t="s">
        <v>978</v>
      </c>
      <c r="B962" s="14">
        <v>43622</v>
      </c>
      <c r="C962" s="15" t="str">
        <f>VLOOKUP(訂單銷售明細!$D962,廠商資料!$A$2:$E$12,5,FALSE)</f>
        <v>郭立新</v>
      </c>
      <c r="D962" s="13" t="s">
        <v>26</v>
      </c>
      <c r="E962" s="13" t="str">
        <f>VLOOKUP(D962,廠商資料!$A$2:$E$12,2,FALSE)</f>
        <v>華佳貿易</v>
      </c>
      <c r="F962" s="13" t="s">
        <v>1611</v>
      </c>
      <c r="G962" s="16" t="str">
        <f>VLOOKUP($F962,產品資料!$A$2:$G$51,5,FALSE)</f>
        <v>美白電動牙刷-美白刷頭+多動向交叉刷頭</v>
      </c>
      <c r="H962" s="13" t="str">
        <f>VLOOKUP(訂單銷售明細!$F962,產品資料!$A$1:$G$51,2,FALSE)</f>
        <v>美容家電</v>
      </c>
      <c r="I962" s="13">
        <v>35</v>
      </c>
      <c r="J962" s="13">
        <f>VLOOKUP($F962,產品資料!$A$2:$G$51,6,FALSE)</f>
        <v>1200</v>
      </c>
      <c r="K962" s="17">
        <f t="shared" si="14"/>
        <v>42000</v>
      </c>
    </row>
    <row r="963" spans="1:11" x14ac:dyDescent="0.35">
      <c r="A963" s="8" t="s">
        <v>979</v>
      </c>
      <c r="B963" s="9">
        <v>43622</v>
      </c>
      <c r="C963" s="10" t="str">
        <f>VLOOKUP(訂單銷售明細!$D963,廠商資料!$A$2:$E$12,5,FALSE)</f>
        <v>王家銘</v>
      </c>
      <c r="D963" s="8" t="s">
        <v>24</v>
      </c>
      <c r="E963" s="8" t="str">
        <f>VLOOKUP(D963,廠商資料!$A$2:$E$12,2,FALSE)</f>
        <v>萬成事業</v>
      </c>
      <c r="F963" s="8" t="s">
        <v>1632</v>
      </c>
      <c r="G963" s="11" t="str">
        <f>VLOOKUP($F963,產品資料!$A$2:$G$51,5,FALSE)</f>
        <v>蒸氣掛燙烘衣架</v>
      </c>
      <c r="H963" s="8" t="str">
        <f>VLOOKUP(訂單銷售明細!$F963,產品資料!$A$1:$G$51,2,FALSE)</f>
        <v>清靜除溼</v>
      </c>
      <c r="I963" s="8">
        <v>85</v>
      </c>
      <c r="J963" s="8">
        <f>VLOOKUP($F963,產品資料!$A$2:$G$51,6,FALSE)</f>
        <v>4280</v>
      </c>
      <c r="K963" s="12">
        <f t="shared" ref="K963:K1026" si="15">I963*J963</f>
        <v>363800</v>
      </c>
    </row>
    <row r="964" spans="1:11" x14ac:dyDescent="0.35">
      <c r="A964" s="13" t="s">
        <v>980</v>
      </c>
      <c r="B964" s="14">
        <v>43631</v>
      </c>
      <c r="C964" s="15" t="str">
        <f>VLOOKUP(訂單銷售明細!$D964,廠商資料!$A$2:$E$12,5,FALSE)</f>
        <v>涂佩芳</v>
      </c>
      <c r="D964" s="13" t="s">
        <v>12</v>
      </c>
      <c r="E964" s="13" t="str">
        <f>VLOOKUP(D964,廠商資料!$A$2:$E$12,2,FALSE)</f>
        <v>洪盛貿易</v>
      </c>
      <c r="F964" s="13" t="s">
        <v>1600</v>
      </c>
      <c r="G964" s="16" t="str">
        <f>VLOOKUP($F964,產品資料!$A$2:$G$51,5,FALSE)</f>
        <v>蒸氣電熨斗</v>
      </c>
      <c r="H964" s="13" t="str">
        <f>VLOOKUP(訂單銷售明細!$F964,產品資料!$A$1:$G$51,2,FALSE)</f>
        <v>生活家電</v>
      </c>
      <c r="I964" s="13">
        <v>25</v>
      </c>
      <c r="J964" s="13">
        <f>VLOOKUP($F964,產品資料!$A$2:$G$51,6,FALSE)</f>
        <v>665</v>
      </c>
      <c r="K964" s="17">
        <f t="shared" si="15"/>
        <v>16625</v>
      </c>
    </row>
    <row r="965" spans="1:11" x14ac:dyDescent="0.35">
      <c r="A965" s="8" t="s">
        <v>981</v>
      </c>
      <c r="B965" s="9">
        <v>43631</v>
      </c>
      <c r="C965" s="10" t="str">
        <f>VLOOKUP(訂單銷售明細!$D965,廠商資料!$A$2:$E$12,5,FALSE)</f>
        <v>陳欣怡</v>
      </c>
      <c r="D965" s="8" t="s">
        <v>8</v>
      </c>
      <c r="E965" s="8" t="str">
        <f>VLOOKUP(D965,廠商資料!$A$2:$E$12,2,FALSE)</f>
        <v>高宏事業</v>
      </c>
      <c r="F965" s="8" t="s">
        <v>1607</v>
      </c>
      <c r="G965" s="11" t="str">
        <f>VLOOKUP($F965,產品資料!$A$2:$G$51,5,FALSE)</f>
        <v>40吋LED液晶顯示器</v>
      </c>
      <c r="H965" s="8" t="str">
        <f>VLOOKUP(訂單銷售明細!$F965,產品資料!$A$1:$G$51,2,FALSE)</f>
        <v>生活家電</v>
      </c>
      <c r="I965" s="8">
        <v>25</v>
      </c>
      <c r="J965" s="8">
        <f>VLOOKUP($F965,產品資料!$A$2:$G$51,6,FALSE)</f>
        <v>7490</v>
      </c>
      <c r="K965" s="12">
        <f t="shared" si="15"/>
        <v>187250</v>
      </c>
    </row>
    <row r="966" spans="1:11" x14ac:dyDescent="0.35">
      <c r="A966" s="13" t="s">
        <v>982</v>
      </c>
      <c r="B966" s="14">
        <v>43631</v>
      </c>
      <c r="C966" s="15" t="str">
        <f>VLOOKUP(訂單銷售明細!$D966,廠商資料!$A$2:$E$12,5,FALSE)</f>
        <v>陳欣怡</v>
      </c>
      <c r="D966" s="13" t="s">
        <v>14</v>
      </c>
      <c r="E966" s="13" t="str">
        <f>VLOOKUP(D966,廠商資料!$A$2:$E$12,2,FALSE)</f>
        <v>捷福事業</v>
      </c>
      <c r="F966" s="13" t="s">
        <v>1611</v>
      </c>
      <c r="G966" s="16" t="str">
        <f>VLOOKUP($F966,產品資料!$A$2:$G$51,5,FALSE)</f>
        <v>美白電動牙刷-美白刷頭+多動向交叉刷頭</v>
      </c>
      <c r="H966" s="13" t="str">
        <f>VLOOKUP(訂單銷售明細!$F966,產品資料!$A$1:$G$51,2,FALSE)</f>
        <v>美容家電</v>
      </c>
      <c r="I966" s="13">
        <v>25</v>
      </c>
      <c r="J966" s="13">
        <f>VLOOKUP($F966,產品資料!$A$2:$G$51,6,FALSE)</f>
        <v>1200</v>
      </c>
      <c r="K966" s="17">
        <f t="shared" si="15"/>
        <v>30000</v>
      </c>
    </row>
    <row r="967" spans="1:11" x14ac:dyDescent="0.35">
      <c r="A967" s="8" t="s">
        <v>983</v>
      </c>
      <c r="B967" s="9">
        <v>43631</v>
      </c>
      <c r="C967" s="10" t="str">
        <f>VLOOKUP(訂單銷售明細!$D967,廠商資料!$A$2:$E$12,5,FALSE)</f>
        <v>賴惠雯</v>
      </c>
      <c r="D967" s="8" t="s">
        <v>41</v>
      </c>
      <c r="E967" s="8" t="str">
        <f>VLOOKUP(D967,廠商資料!$A$2:$E$12,2,FALSE)</f>
        <v>欣榮貿易</v>
      </c>
      <c r="F967" s="8" t="s">
        <v>1632</v>
      </c>
      <c r="G967" s="11" t="str">
        <f>VLOOKUP($F967,產品資料!$A$2:$G$51,5,FALSE)</f>
        <v>蒸氣掛燙烘衣架</v>
      </c>
      <c r="H967" s="8" t="str">
        <f>VLOOKUP(訂單銷售明細!$F967,產品資料!$A$1:$G$51,2,FALSE)</f>
        <v>清靜除溼</v>
      </c>
      <c r="I967" s="8">
        <v>25</v>
      </c>
      <c r="J967" s="8">
        <f>VLOOKUP($F967,產品資料!$A$2:$G$51,6,FALSE)</f>
        <v>4280</v>
      </c>
      <c r="K967" s="12">
        <f t="shared" si="15"/>
        <v>107000</v>
      </c>
    </row>
    <row r="968" spans="1:11" x14ac:dyDescent="0.35">
      <c r="A968" s="13" t="s">
        <v>984</v>
      </c>
      <c r="B968" s="14">
        <v>43631</v>
      </c>
      <c r="C968" s="15" t="str">
        <f>VLOOKUP(訂單銷售明細!$D968,廠商資料!$A$2:$E$12,5,FALSE)</f>
        <v>蔡俊宏</v>
      </c>
      <c r="D968" s="13" t="s">
        <v>47</v>
      </c>
      <c r="E968" s="13" t="str">
        <f>VLOOKUP(D968,廠商資料!$A$2:$E$12,2,FALSE)</f>
        <v>信通事業</v>
      </c>
      <c r="F968" s="13" t="s">
        <v>1607</v>
      </c>
      <c r="G968" s="16" t="str">
        <f>VLOOKUP($F968,產品資料!$A$2:$G$51,5,FALSE)</f>
        <v>40吋LED液晶顯示器</v>
      </c>
      <c r="H968" s="13" t="str">
        <f>VLOOKUP(訂單銷售明細!$F968,產品資料!$A$1:$G$51,2,FALSE)</f>
        <v>生活家電</v>
      </c>
      <c r="I968" s="13">
        <v>25</v>
      </c>
      <c r="J968" s="13">
        <f>VLOOKUP($F968,產品資料!$A$2:$G$51,6,FALSE)</f>
        <v>7490</v>
      </c>
      <c r="K968" s="17">
        <f t="shared" si="15"/>
        <v>187250</v>
      </c>
    </row>
    <row r="969" spans="1:11" x14ac:dyDescent="0.35">
      <c r="A969" s="8" t="s">
        <v>985</v>
      </c>
      <c r="B969" s="9">
        <v>43631</v>
      </c>
      <c r="C969" s="10" t="str">
        <f>VLOOKUP(訂單銷售明細!$D969,廠商資料!$A$2:$E$12,5,FALSE)</f>
        <v>賴惠雯</v>
      </c>
      <c r="D969" s="8" t="s">
        <v>49</v>
      </c>
      <c r="E969" s="8" t="str">
        <f>VLOOKUP(D969,廠商資料!$A$2:$E$12,2,FALSE)</f>
        <v>大亨事業</v>
      </c>
      <c r="F969" s="8" t="s">
        <v>1611</v>
      </c>
      <c r="G969" s="11" t="str">
        <f>VLOOKUP($F969,產品資料!$A$2:$G$51,5,FALSE)</f>
        <v>美白電動牙刷-美白刷頭+多動向交叉刷頭</v>
      </c>
      <c r="H969" s="8" t="str">
        <f>VLOOKUP(訂單銷售明細!$F969,產品資料!$A$1:$G$51,2,FALSE)</f>
        <v>美容家電</v>
      </c>
      <c r="I969" s="8">
        <v>25</v>
      </c>
      <c r="J969" s="8">
        <f>VLOOKUP($F969,產品資料!$A$2:$G$51,6,FALSE)</f>
        <v>1200</v>
      </c>
      <c r="K969" s="12">
        <f t="shared" si="15"/>
        <v>30000</v>
      </c>
    </row>
    <row r="970" spans="1:11" x14ac:dyDescent="0.35">
      <c r="A970" s="13" t="s">
        <v>986</v>
      </c>
      <c r="B970" s="14">
        <v>43631</v>
      </c>
      <c r="C970" s="15" t="str">
        <f>VLOOKUP(訂單銷售明細!$D970,廠商資料!$A$2:$E$12,5,FALSE)</f>
        <v>陳欣怡</v>
      </c>
      <c r="D970" s="13" t="s">
        <v>18</v>
      </c>
      <c r="E970" s="13" t="str">
        <f>VLOOKUP(D970,廠商資料!$A$2:$E$12,2,FALSE)</f>
        <v>興泰貿易</v>
      </c>
      <c r="F970" s="13" t="s">
        <v>1632</v>
      </c>
      <c r="G970" s="16" t="str">
        <f>VLOOKUP($F970,產品資料!$A$2:$G$51,5,FALSE)</f>
        <v>蒸氣掛燙烘衣架</v>
      </c>
      <c r="H970" s="13" t="str">
        <f>VLOOKUP(訂單銷售明細!$F970,產品資料!$A$1:$G$51,2,FALSE)</f>
        <v>清靜除溼</v>
      </c>
      <c r="I970" s="13">
        <v>25</v>
      </c>
      <c r="J970" s="13">
        <f>VLOOKUP($F970,產品資料!$A$2:$G$51,6,FALSE)</f>
        <v>4280</v>
      </c>
      <c r="K970" s="17">
        <f t="shared" si="15"/>
        <v>107000</v>
      </c>
    </row>
    <row r="971" spans="1:11" x14ac:dyDescent="0.35">
      <c r="A971" s="8" t="s">
        <v>987</v>
      </c>
      <c r="B971" s="9">
        <v>43631</v>
      </c>
      <c r="C971" s="10" t="str">
        <f>VLOOKUP(訂單銷售明細!$D971,廠商資料!$A$2:$E$12,5,FALSE)</f>
        <v>王家銘</v>
      </c>
      <c r="D971" s="8" t="s">
        <v>21</v>
      </c>
      <c r="E971" s="8" t="str">
        <f>VLOOKUP(D971,廠商資料!$A$2:$E$12,2,FALSE)</f>
        <v>裕發事業</v>
      </c>
      <c r="F971" s="8" t="s">
        <v>1607</v>
      </c>
      <c r="G971" s="11" t="str">
        <f>VLOOKUP($F971,產品資料!$A$2:$G$51,5,FALSE)</f>
        <v>40吋LED液晶顯示器</v>
      </c>
      <c r="H971" s="8" t="str">
        <f>VLOOKUP(訂單銷售明細!$F971,產品資料!$A$1:$G$51,2,FALSE)</f>
        <v>生活家電</v>
      </c>
      <c r="I971" s="8">
        <v>25</v>
      </c>
      <c r="J971" s="8">
        <f>VLOOKUP($F971,產品資料!$A$2:$G$51,6,FALSE)</f>
        <v>7490</v>
      </c>
      <c r="K971" s="12">
        <f t="shared" si="15"/>
        <v>187250</v>
      </c>
    </row>
    <row r="972" spans="1:11" x14ac:dyDescent="0.35">
      <c r="A972" s="13" t="s">
        <v>988</v>
      </c>
      <c r="B972" s="14">
        <v>43631</v>
      </c>
      <c r="C972" s="15" t="str">
        <f>VLOOKUP(訂單銷售明細!$D972,廠商資料!$A$2:$E$12,5,FALSE)</f>
        <v>王家銘</v>
      </c>
      <c r="D972" s="13" t="s">
        <v>24</v>
      </c>
      <c r="E972" s="13" t="str">
        <f>VLOOKUP(D972,廠商資料!$A$2:$E$12,2,FALSE)</f>
        <v>萬成事業</v>
      </c>
      <c r="F972" s="13" t="s">
        <v>1611</v>
      </c>
      <c r="G972" s="16" t="str">
        <f>VLOOKUP($F972,產品資料!$A$2:$G$51,5,FALSE)</f>
        <v>美白電動牙刷-美白刷頭+多動向交叉刷頭</v>
      </c>
      <c r="H972" s="13" t="str">
        <f>VLOOKUP(訂單銷售明細!$F972,產品資料!$A$1:$G$51,2,FALSE)</f>
        <v>美容家電</v>
      </c>
      <c r="I972" s="13">
        <v>25</v>
      </c>
      <c r="J972" s="13">
        <f>VLOOKUP($F972,產品資料!$A$2:$G$51,6,FALSE)</f>
        <v>1200</v>
      </c>
      <c r="K972" s="17">
        <f t="shared" si="15"/>
        <v>30000</v>
      </c>
    </row>
    <row r="973" spans="1:11" x14ac:dyDescent="0.35">
      <c r="A973" s="8" t="s">
        <v>989</v>
      </c>
      <c r="B973" s="9">
        <v>43631</v>
      </c>
      <c r="C973" s="10" t="str">
        <f>VLOOKUP(訂單銷售明細!$D973,廠商資料!$A$2:$E$12,5,FALSE)</f>
        <v>涂佩芳</v>
      </c>
      <c r="D973" s="8" t="s">
        <v>10</v>
      </c>
      <c r="E973" s="8" t="str">
        <f>VLOOKUP(D973,廠商資料!$A$2:$E$12,2,FALSE)</f>
        <v>永進事業</v>
      </c>
      <c r="F973" s="8" t="s">
        <v>1632</v>
      </c>
      <c r="G973" s="11" t="str">
        <f>VLOOKUP($F973,產品資料!$A$2:$G$51,5,FALSE)</f>
        <v>蒸氣掛燙烘衣架</v>
      </c>
      <c r="H973" s="8" t="str">
        <f>VLOOKUP(訂單銷售明細!$F973,產品資料!$A$1:$G$51,2,FALSE)</f>
        <v>清靜除溼</v>
      </c>
      <c r="I973" s="8">
        <v>25</v>
      </c>
      <c r="J973" s="8">
        <f>VLOOKUP($F973,產品資料!$A$2:$G$51,6,FALSE)</f>
        <v>4280</v>
      </c>
      <c r="K973" s="12">
        <f t="shared" si="15"/>
        <v>107000</v>
      </c>
    </row>
    <row r="974" spans="1:11" x14ac:dyDescent="0.35">
      <c r="A974" s="13" t="s">
        <v>990</v>
      </c>
      <c r="B974" s="14">
        <v>43631</v>
      </c>
      <c r="C974" s="15" t="str">
        <f>VLOOKUP(訂單銷售明細!$D974,廠商資料!$A$2:$E$12,5,FALSE)</f>
        <v>涂佩芳</v>
      </c>
      <c r="D974" s="13" t="s">
        <v>12</v>
      </c>
      <c r="E974" s="13" t="str">
        <f>VLOOKUP(D974,廠商資料!$A$2:$E$12,2,FALSE)</f>
        <v>洪盛貿易</v>
      </c>
      <c r="F974" s="13" t="s">
        <v>1607</v>
      </c>
      <c r="G974" s="16" t="str">
        <f>VLOOKUP($F974,產品資料!$A$2:$G$51,5,FALSE)</f>
        <v>40吋LED液晶顯示器</v>
      </c>
      <c r="H974" s="13" t="str">
        <f>VLOOKUP(訂單銷售明細!$F974,產品資料!$A$1:$G$51,2,FALSE)</f>
        <v>生活家電</v>
      </c>
      <c r="I974" s="13">
        <v>25</v>
      </c>
      <c r="J974" s="13">
        <f>VLOOKUP($F974,產品資料!$A$2:$G$51,6,FALSE)</f>
        <v>7490</v>
      </c>
      <c r="K974" s="17">
        <f t="shared" si="15"/>
        <v>187250</v>
      </c>
    </row>
    <row r="975" spans="1:11" x14ac:dyDescent="0.35">
      <c r="A975" s="8" t="s">
        <v>991</v>
      </c>
      <c r="B975" s="9">
        <v>43631</v>
      </c>
      <c r="C975" s="10" t="str">
        <f>VLOOKUP(訂單銷售明細!$D975,廠商資料!$A$2:$E$12,5,FALSE)</f>
        <v>陳欣怡</v>
      </c>
      <c r="D975" s="8" t="s">
        <v>8</v>
      </c>
      <c r="E975" s="8" t="str">
        <f>VLOOKUP(D975,廠商資料!$A$2:$E$12,2,FALSE)</f>
        <v>高宏事業</v>
      </c>
      <c r="F975" s="8" t="s">
        <v>1611</v>
      </c>
      <c r="G975" s="11" t="str">
        <f>VLOOKUP($F975,產品資料!$A$2:$G$51,5,FALSE)</f>
        <v>美白電動牙刷-美白刷頭+多動向交叉刷頭</v>
      </c>
      <c r="H975" s="8" t="str">
        <f>VLOOKUP(訂單銷售明細!$F975,產品資料!$A$1:$G$51,2,FALSE)</f>
        <v>美容家電</v>
      </c>
      <c r="I975" s="8">
        <v>25</v>
      </c>
      <c r="J975" s="8">
        <f>VLOOKUP($F975,產品資料!$A$2:$G$51,6,FALSE)</f>
        <v>1200</v>
      </c>
      <c r="K975" s="12">
        <f t="shared" si="15"/>
        <v>30000</v>
      </c>
    </row>
    <row r="976" spans="1:11" x14ac:dyDescent="0.35">
      <c r="A976" s="13" t="s">
        <v>992</v>
      </c>
      <c r="B976" s="14">
        <v>43631</v>
      </c>
      <c r="C976" s="15" t="str">
        <f>VLOOKUP(訂單銷售明細!$D976,廠商資料!$A$2:$E$12,5,FALSE)</f>
        <v>郭立新</v>
      </c>
      <c r="D976" s="13" t="s">
        <v>26</v>
      </c>
      <c r="E976" s="13" t="str">
        <f>VLOOKUP(D976,廠商資料!$A$2:$E$12,2,FALSE)</f>
        <v>華佳貿易</v>
      </c>
      <c r="F976" s="13" t="s">
        <v>1632</v>
      </c>
      <c r="G976" s="16" t="str">
        <f>VLOOKUP($F976,產品資料!$A$2:$G$51,5,FALSE)</f>
        <v>蒸氣掛燙烘衣架</v>
      </c>
      <c r="H976" s="13" t="str">
        <f>VLOOKUP(訂單銷售明細!$F976,產品資料!$A$1:$G$51,2,FALSE)</f>
        <v>清靜除溼</v>
      </c>
      <c r="I976" s="13">
        <v>25</v>
      </c>
      <c r="J976" s="13">
        <f>VLOOKUP($F976,產品資料!$A$2:$G$51,6,FALSE)</f>
        <v>4280</v>
      </c>
      <c r="K976" s="17">
        <f t="shared" si="15"/>
        <v>107000</v>
      </c>
    </row>
    <row r="977" spans="1:11" x14ac:dyDescent="0.35">
      <c r="A977" s="8" t="s">
        <v>993</v>
      </c>
      <c r="B977" s="9">
        <v>43631</v>
      </c>
      <c r="C977" s="10" t="str">
        <f>VLOOKUP(訂單銷售明細!$D977,廠商資料!$A$2:$E$12,5,FALSE)</f>
        <v>賴惠雯</v>
      </c>
      <c r="D977" s="8" t="s">
        <v>41</v>
      </c>
      <c r="E977" s="8" t="str">
        <f>VLOOKUP(D977,廠商資料!$A$2:$E$12,2,FALSE)</f>
        <v>欣榮貿易</v>
      </c>
      <c r="F977" s="8" t="s">
        <v>1607</v>
      </c>
      <c r="G977" s="11" t="str">
        <f>VLOOKUP($F977,產品資料!$A$2:$G$51,5,FALSE)</f>
        <v>40吋LED液晶顯示器</v>
      </c>
      <c r="H977" s="8" t="str">
        <f>VLOOKUP(訂單銷售明細!$F977,產品資料!$A$1:$G$51,2,FALSE)</f>
        <v>生活家電</v>
      </c>
      <c r="I977" s="8">
        <v>25</v>
      </c>
      <c r="J977" s="8">
        <f>VLOOKUP($F977,產品資料!$A$2:$G$51,6,FALSE)</f>
        <v>7490</v>
      </c>
      <c r="K977" s="12">
        <f t="shared" si="15"/>
        <v>187250</v>
      </c>
    </row>
    <row r="978" spans="1:11" x14ac:dyDescent="0.35">
      <c r="A978" s="13" t="s">
        <v>994</v>
      </c>
      <c r="B978" s="14">
        <v>43631</v>
      </c>
      <c r="C978" s="15" t="str">
        <f>VLOOKUP(訂單銷售明細!$D978,廠商資料!$A$2:$E$12,5,FALSE)</f>
        <v>蔡俊宏</v>
      </c>
      <c r="D978" s="13" t="s">
        <v>47</v>
      </c>
      <c r="E978" s="13" t="str">
        <f>VLOOKUP(D978,廠商資料!$A$2:$E$12,2,FALSE)</f>
        <v>信通事業</v>
      </c>
      <c r="F978" s="13" t="s">
        <v>1611</v>
      </c>
      <c r="G978" s="16" t="str">
        <f>VLOOKUP($F978,產品資料!$A$2:$G$51,5,FALSE)</f>
        <v>美白電動牙刷-美白刷頭+多動向交叉刷頭</v>
      </c>
      <c r="H978" s="13" t="str">
        <f>VLOOKUP(訂單銷售明細!$F978,產品資料!$A$1:$G$51,2,FALSE)</f>
        <v>美容家電</v>
      </c>
      <c r="I978" s="13">
        <v>25</v>
      </c>
      <c r="J978" s="13">
        <f>VLOOKUP($F978,產品資料!$A$2:$G$51,6,FALSE)</f>
        <v>1200</v>
      </c>
      <c r="K978" s="17">
        <f t="shared" si="15"/>
        <v>30000</v>
      </c>
    </row>
    <row r="979" spans="1:11" x14ac:dyDescent="0.35">
      <c r="A979" s="8" t="s">
        <v>995</v>
      </c>
      <c r="B979" s="9">
        <v>43631</v>
      </c>
      <c r="C979" s="10" t="str">
        <f>VLOOKUP(訂單銷售明細!$D979,廠商資料!$A$2:$E$12,5,FALSE)</f>
        <v>賴惠雯</v>
      </c>
      <c r="D979" s="8" t="s">
        <v>49</v>
      </c>
      <c r="E979" s="8" t="str">
        <f>VLOOKUP(D979,廠商資料!$A$2:$E$12,2,FALSE)</f>
        <v>大亨事業</v>
      </c>
      <c r="F979" s="8" t="s">
        <v>1614</v>
      </c>
      <c r="G979" s="11" t="str">
        <f>VLOOKUP($F979,產品資料!$A$2:$G$51,5,FALSE)</f>
        <v>43吋LED液晶顯示器</v>
      </c>
      <c r="H979" s="8" t="str">
        <f>VLOOKUP(訂單銷售明細!$F979,產品資料!$A$1:$G$51,2,FALSE)</f>
        <v>生活家電</v>
      </c>
      <c r="I979" s="8">
        <v>25</v>
      </c>
      <c r="J979" s="8">
        <f>VLOOKUP($F979,產品資料!$A$2:$G$51,6,FALSE)</f>
        <v>10900</v>
      </c>
      <c r="K979" s="12">
        <f t="shared" si="15"/>
        <v>272500</v>
      </c>
    </row>
    <row r="980" spans="1:11" x14ac:dyDescent="0.35">
      <c r="A980" s="13" t="s">
        <v>996</v>
      </c>
      <c r="B980" s="14">
        <v>43631</v>
      </c>
      <c r="C980" s="15" t="str">
        <f>VLOOKUP(訂單銷售明細!$D980,廠商資料!$A$2:$E$12,5,FALSE)</f>
        <v>賴惠雯</v>
      </c>
      <c r="D980" s="13" t="s">
        <v>41</v>
      </c>
      <c r="E980" s="13" t="str">
        <f>VLOOKUP(D980,廠商資料!$A$2:$E$12,2,FALSE)</f>
        <v>欣榮貿易</v>
      </c>
      <c r="F980" s="13" t="s">
        <v>1604</v>
      </c>
      <c r="G980" s="16" t="str">
        <f>VLOOKUP($F980,產品資料!$A$2:$G$51,5,FALSE)</f>
        <v>渦輪氣旋健康氣炸鍋</v>
      </c>
      <c r="H980" s="13" t="str">
        <f>VLOOKUP(訂單銷售明細!$F980,產品資料!$A$1:$G$51,2,FALSE)</f>
        <v>廚房家電</v>
      </c>
      <c r="I980" s="13">
        <v>35</v>
      </c>
      <c r="J980" s="13">
        <f>VLOOKUP($F980,產品資料!$A$2:$G$51,6,FALSE)</f>
        <v>8990</v>
      </c>
      <c r="K980" s="17">
        <f t="shared" si="15"/>
        <v>314650</v>
      </c>
    </row>
    <row r="981" spans="1:11" x14ac:dyDescent="0.35">
      <c r="A981" s="8" t="s">
        <v>997</v>
      </c>
      <c r="B981" s="9">
        <v>43631</v>
      </c>
      <c r="C981" s="10" t="str">
        <f>VLOOKUP(訂單銷售明細!$D981,廠商資料!$A$2:$E$12,5,FALSE)</f>
        <v>蔡俊宏</v>
      </c>
      <c r="D981" s="8" t="s">
        <v>47</v>
      </c>
      <c r="E981" s="8" t="str">
        <f>VLOOKUP(D981,廠商資料!$A$2:$E$12,2,FALSE)</f>
        <v>信通事業</v>
      </c>
      <c r="F981" s="8" t="s">
        <v>1624</v>
      </c>
      <c r="G981" s="11" t="str">
        <f>VLOOKUP($F981,產品資料!$A$2:$G$51,5,FALSE)</f>
        <v>11L 1級ECONAVI清淨除濕機</v>
      </c>
      <c r="H981" s="8" t="str">
        <f>VLOOKUP(訂單銷售明細!$F981,產品資料!$A$1:$G$51,2,FALSE)</f>
        <v>清靜除溼</v>
      </c>
      <c r="I981" s="8">
        <v>35</v>
      </c>
      <c r="J981" s="8">
        <f>VLOOKUP($F981,產品資料!$A$2:$G$51,6,FALSE)</f>
        <v>8990</v>
      </c>
      <c r="K981" s="12">
        <f t="shared" si="15"/>
        <v>314650</v>
      </c>
    </row>
    <row r="982" spans="1:11" x14ac:dyDescent="0.35">
      <c r="A982" s="13" t="s">
        <v>998</v>
      </c>
      <c r="B982" s="14">
        <v>43631</v>
      </c>
      <c r="C982" s="15" t="str">
        <f>VLOOKUP(訂單銷售明細!$D982,廠商資料!$A$2:$E$12,5,FALSE)</f>
        <v>賴惠雯</v>
      </c>
      <c r="D982" s="13" t="s">
        <v>49</v>
      </c>
      <c r="E982" s="13" t="str">
        <f>VLOOKUP(D982,廠商資料!$A$2:$E$12,2,FALSE)</f>
        <v>大亨事業</v>
      </c>
      <c r="F982" s="13" t="s">
        <v>1600</v>
      </c>
      <c r="G982" s="16" t="str">
        <f>VLOOKUP($F982,產品資料!$A$2:$G$51,5,FALSE)</f>
        <v>蒸氣電熨斗</v>
      </c>
      <c r="H982" s="13" t="str">
        <f>VLOOKUP(訂單銷售明細!$F982,產品資料!$A$1:$G$51,2,FALSE)</f>
        <v>生活家電</v>
      </c>
      <c r="I982" s="13">
        <v>35</v>
      </c>
      <c r="J982" s="13">
        <f>VLOOKUP($F982,產品資料!$A$2:$G$51,6,FALSE)</f>
        <v>665</v>
      </c>
      <c r="K982" s="17">
        <f t="shared" si="15"/>
        <v>23275</v>
      </c>
    </row>
    <row r="983" spans="1:11" x14ac:dyDescent="0.35">
      <c r="A983" s="8" t="s">
        <v>999</v>
      </c>
      <c r="B983" s="9">
        <v>43631</v>
      </c>
      <c r="C983" s="10" t="str">
        <f>VLOOKUP(訂單銷售明細!$D983,廠商資料!$A$2:$E$12,5,FALSE)</f>
        <v>涂佩芳</v>
      </c>
      <c r="D983" s="8" t="s">
        <v>12</v>
      </c>
      <c r="E983" s="8" t="str">
        <f>VLOOKUP(D983,廠商資料!$A$2:$E$12,2,FALSE)</f>
        <v>洪盛貿易</v>
      </c>
      <c r="F983" s="8" t="s">
        <v>1614</v>
      </c>
      <c r="G983" s="11" t="str">
        <f>VLOOKUP($F983,產品資料!$A$2:$G$51,5,FALSE)</f>
        <v>43吋LED液晶顯示器</v>
      </c>
      <c r="H983" s="8" t="str">
        <f>VLOOKUP(訂單銷售明細!$F983,產品資料!$A$1:$G$51,2,FALSE)</f>
        <v>生活家電</v>
      </c>
      <c r="I983" s="8">
        <v>25</v>
      </c>
      <c r="J983" s="8">
        <f>VLOOKUP($F983,產品資料!$A$2:$G$51,6,FALSE)</f>
        <v>10900</v>
      </c>
      <c r="K983" s="12">
        <f t="shared" si="15"/>
        <v>272500</v>
      </c>
    </row>
    <row r="984" spans="1:11" x14ac:dyDescent="0.35">
      <c r="A984" s="13" t="s">
        <v>1000</v>
      </c>
      <c r="B984" s="14">
        <v>43631</v>
      </c>
      <c r="C984" s="15" t="str">
        <f>VLOOKUP(訂單銷售明細!$D984,廠商資料!$A$2:$E$12,5,FALSE)</f>
        <v>涂佩芳</v>
      </c>
      <c r="D984" s="13" t="s">
        <v>10</v>
      </c>
      <c r="E984" s="13" t="str">
        <f>VLOOKUP(D984,廠商資料!$A$2:$E$12,2,FALSE)</f>
        <v>永進事業</v>
      </c>
      <c r="F984" s="13" t="s">
        <v>1604</v>
      </c>
      <c r="G984" s="16" t="str">
        <f>VLOOKUP($F984,產品資料!$A$2:$G$51,5,FALSE)</f>
        <v>渦輪氣旋健康氣炸鍋</v>
      </c>
      <c r="H984" s="13" t="str">
        <f>VLOOKUP(訂單銷售明細!$F984,產品資料!$A$1:$G$51,2,FALSE)</f>
        <v>廚房家電</v>
      </c>
      <c r="I984" s="13">
        <v>35</v>
      </c>
      <c r="J984" s="13">
        <f>VLOOKUP($F984,產品資料!$A$2:$G$51,6,FALSE)</f>
        <v>8990</v>
      </c>
      <c r="K984" s="17">
        <f t="shared" si="15"/>
        <v>314650</v>
      </c>
    </row>
    <row r="985" spans="1:11" x14ac:dyDescent="0.35">
      <c r="A985" s="8" t="s">
        <v>1001</v>
      </c>
      <c r="B985" s="9">
        <v>43631</v>
      </c>
      <c r="C985" s="10" t="str">
        <f>VLOOKUP(訂單銷售明細!$D985,廠商資料!$A$2:$E$12,5,FALSE)</f>
        <v>涂佩芳</v>
      </c>
      <c r="D985" s="8" t="s">
        <v>12</v>
      </c>
      <c r="E985" s="8" t="str">
        <f>VLOOKUP(D985,廠商資料!$A$2:$E$12,2,FALSE)</f>
        <v>洪盛貿易</v>
      </c>
      <c r="F985" s="8" t="s">
        <v>1600</v>
      </c>
      <c r="G985" s="11" t="str">
        <f>VLOOKUP($F985,產品資料!$A$2:$G$51,5,FALSE)</f>
        <v>蒸氣電熨斗</v>
      </c>
      <c r="H985" s="8" t="str">
        <f>VLOOKUP(訂單銷售明細!$F985,產品資料!$A$1:$G$51,2,FALSE)</f>
        <v>生活家電</v>
      </c>
      <c r="I985" s="8">
        <v>35</v>
      </c>
      <c r="J985" s="8">
        <f>VLOOKUP($F985,產品資料!$A$2:$G$51,6,FALSE)</f>
        <v>665</v>
      </c>
      <c r="K985" s="12">
        <f t="shared" si="15"/>
        <v>23275</v>
      </c>
    </row>
    <row r="986" spans="1:11" x14ac:dyDescent="0.35">
      <c r="A986" s="13" t="s">
        <v>1002</v>
      </c>
      <c r="B986" s="14">
        <v>43631</v>
      </c>
      <c r="C986" s="15" t="str">
        <f>VLOOKUP(訂單銷售明細!$D986,廠商資料!$A$2:$E$12,5,FALSE)</f>
        <v>陳欣怡</v>
      </c>
      <c r="D986" s="13" t="s">
        <v>8</v>
      </c>
      <c r="E986" s="13" t="str">
        <f>VLOOKUP(D986,廠商資料!$A$2:$E$12,2,FALSE)</f>
        <v>高宏事業</v>
      </c>
      <c r="F986" s="13" t="s">
        <v>1624</v>
      </c>
      <c r="G986" s="16" t="str">
        <f>VLOOKUP($F986,產品資料!$A$2:$G$51,5,FALSE)</f>
        <v>11L 1級ECONAVI清淨除濕機</v>
      </c>
      <c r="H986" s="13" t="str">
        <f>VLOOKUP(訂單銷售明細!$F986,產品資料!$A$1:$G$51,2,FALSE)</f>
        <v>清靜除溼</v>
      </c>
      <c r="I986" s="13">
        <v>35</v>
      </c>
      <c r="J986" s="13">
        <f>VLOOKUP($F986,產品資料!$A$2:$G$51,6,FALSE)</f>
        <v>8990</v>
      </c>
      <c r="K986" s="17">
        <f t="shared" si="15"/>
        <v>314650</v>
      </c>
    </row>
    <row r="987" spans="1:11" x14ac:dyDescent="0.35">
      <c r="A987" s="8" t="s">
        <v>1003</v>
      </c>
      <c r="B987" s="9">
        <v>43631</v>
      </c>
      <c r="C987" s="10" t="str">
        <f>VLOOKUP(訂單銷售明細!$D987,廠商資料!$A$2:$E$12,5,FALSE)</f>
        <v>陳欣怡</v>
      </c>
      <c r="D987" s="8" t="s">
        <v>8</v>
      </c>
      <c r="E987" s="8" t="str">
        <f>VLOOKUP(D987,廠商資料!$A$2:$E$12,2,FALSE)</f>
        <v>高宏事業</v>
      </c>
      <c r="F987" s="8" t="s">
        <v>1614</v>
      </c>
      <c r="G987" s="11" t="str">
        <f>VLOOKUP($F987,產品資料!$A$2:$G$51,5,FALSE)</f>
        <v>43吋LED液晶顯示器</v>
      </c>
      <c r="H987" s="8" t="str">
        <f>VLOOKUP(訂單銷售明細!$F987,產品資料!$A$1:$G$51,2,FALSE)</f>
        <v>生活家電</v>
      </c>
      <c r="I987" s="8">
        <v>25</v>
      </c>
      <c r="J987" s="8">
        <f>VLOOKUP($F987,產品資料!$A$2:$G$51,6,FALSE)</f>
        <v>10900</v>
      </c>
      <c r="K987" s="12">
        <f t="shared" si="15"/>
        <v>272500</v>
      </c>
    </row>
    <row r="988" spans="1:11" x14ac:dyDescent="0.35">
      <c r="A988" s="13" t="s">
        <v>1004</v>
      </c>
      <c r="B988" s="14">
        <v>43631</v>
      </c>
      <c r="C988" s="15" t="str">
        <f>VLOOKUP(訂單銷售明細!$D988,廠商資料!$A$2:$E$12,5,FALSE)</f>
        <v>陳欣怡</v>
      </c>
      <c r="D988" s="13" t="s">
        <v>18</v>
      </c>
      <c r="E988" s="13" t="str">
        <f>VLOOKUP(D988,廠商資料!$A$2:$E$12,2,FALSE)</f>
        <v>興泰貿易</v>
      </c>
      <c r="F988" s="13" t="s">
        <v>1604</v>
      </c>
      <c r="G988" s="16" t="str">
        <f>VLOOKUP($F988,產品資料!$A$2:$G$51,5,FALSE)</f>
        <v>渦輪氣旋健康氣炸鍋</v>
      </c>
      <c r="H988" s="13" t="str">
        <f>VLOOKUP(訂單銷售明細!$F988,產品資料!$A$1:$G$51,2,FALSE)</f>
        <v>廚房家電</v>
      </c>
      <c r="I988" s="13">
        <v>35</v>
      </c>
      <c r="J988" s="13">
        <f>VLOOKUP($F988,產品資料!$A$2:$G$51,6,FALSE)</f>
        <v>8990</v>
      </c>
      <c r="K988" s="17">
        <f t="shared" si="15"/>
        <v>314650</v>
      </c>
    </row>
    <row r="989" spans="1:11" x14ac:dyDescent="0.35">
      <c r="A989" s="8" t="s">
        <v>1005</v>
      </c>
      <c r="B989" s="9">
        <v>43631</v>
      </c>
      <c r="C989" s="10" t="str">
        <f>VLOOKUP(訂單銷售明細!$D989,廠商資料!$A$2:$E$12,5,FALSE)</f>
        <v>王家銘</v>
      </c>
      <c r="D989" s="8" t="s">
        <v>21</v>
      </c>
      <c r="E989" s="8" t="str">
        <f>VLOOKUP(D989,廠商資料!$A$2:$E$12,2,FALSE)</f>
        <v>裕發事業</v>
      </c>
      <c r="F989" s="8" t="s">
        <v>1624</v>
      </c>
      <c r="G989" s="11" t="str">
        <f>VLOOKUP($F989,產品資料!$A$2:$G$51,5,FALSE)</f>
        <v>11L 1級ECONAVI清淨除濕機</v>
      </c>
      <c r="H989" s="8" t="str">
        <f>VLOOKUP(訂單銷售明細!$F989,產品資料!$A$1:$G$51,2,FALSE)</f>
        <v>清靜除溼</v>
      </c>
      <c r="I989" s="8">
        <v>35</v>
      </c>
      <c r="J989" s="8">
        <f>VLOOKUP($F989,產品資料!$A$2:$G$51,6,FALSE)</f>
        <v>8990</v>
      </c>
      <c r="K989" s="12">
        <f t="shared" si="15"/>
        <v>314650</v>
      </c>
    </row>
    <row r="990" spans="1:11" x14ac:dyDescent="0.35">
      <c r="A990" s="13" t="s">
        <v>1006</v>
      </c>
      <c r="B990" s="14">
        <v>43631</v>
      </c>
      <c r="C990" s="15" t="str">
        <f>VLOOKUP(訂單銷售明細!$D990,廠商資料!$A$2:$E$12,5,FALSE)</f>
        <v>王家銘</v>
      </c>
      <c r="D990" s="13" t="s">
        <v>24</v>
      </c>
      <c r="E990" s="13" t="str">
        <f>VLOOKUP(D990,廠商資料!$A$2:$E$12,2,FALSE)</f>
        <v>萬成事業</v>
      </c>
      <c r="F990" s="13" t="s">
        <v>1624</v>
      </c>
      <c r="G990" s="16" t="str">
        <f>VLOOKUP($F990,產品資料!$A$2:$G$51,5,FALSE)</f>
        <v>11L 1級ECONAVI清淨除濕機</v>
      </c>
      <c r="H990" s="13" t="str">
        <f>VLOOKUP(訂單銷售明細!$F990,產品資料!$A$1:$G$51,2,FALSE)</f>
        <v>清靜除溼</v>
      </c>
      <c r="I990" s="13">
        <v>35</v>
      </c>
      <c r="J990" s="13">
        <f>VLOOKUP($F990,產品資料!$A$2:$G$51,6,FALSE)</f>
        <v>8990</v>
      </c>
      <c r="K990" s="17">
        <f t="shared" si="15"/>
        <v>314650</v>
      </c>
    </row>
    <row r="991" spans="1:11" x14ac:dyDescent="0.35">
      <c r="A991" s="8" t="s">
        <v>1007</v>
      </c>
      <c r="B991" s="9">
        <v>43631</v>
      </c>
      <c r="C991" s="10" t="str">
        <f>VLOOKUP(訂單銷售明細!$D991,廠商資料!$A$2:$E$12,5,FALSE)</f>
        <v>郭立新</v>
      </c>
      <c r="D991" s="8" t="s">
        <v>26</v>
      </c>
      <c r="E991" s="8" t="str">
        <f>VLOOKUP(D991,廠商資料!$A$2:$E$12,2,FALSE)</f>
        <v>華佳貿易</v>
      </c>
      <c r="F991" s="8" t="s">
        <v>1614</v>
      </c>
      <c r="G991" s="11" t="str">
        <f>VLOOKUP($F991,產品資料!$A$2:$G$51,5,FALSE)</f>
        <v>43吋LED液晶顯示器</v>
      </c>
      <c r="H991" s="8" t="str">
        <f>VLOOKUP(訂單銷售明細!$F991,產品資料!$A$1:$G$51,2,FALSE)</f>
        <v>生活家電</v>
      </c>
      <c r="I991" s="8">
        <v>25</v>
      </c>
      <c r="J991" s="8">
        <f>VLOOKUP($F991,產品資料!$A$2:$G$51,6,FALSE)</f>
        <v>10900</v>
      </c>
      <c r="K991" s="12">
        <f t="shared" si="15"/>
        <v>272500</v>
      </c>
    </row>
    <row r="992" spans="1:11" x14ac:dyDescent="0.35">
      <c r="A992" s="13" t="s">
        <v>1008</v>
      </c>
      <c r="B992" s="14">
        <v>43631</v>
      </c>
      <c r="C992" s="15" t="str">
        <f>VLOOKUP(訂單銷售明細!$D992,廠商資料!$A$2:$E$12,5,FALSE)</f>
        <v>郭立新</v>
      </c>
      <c r="D992" s="13" t="s">
        <v>26</v>
      </c>
      <c r="E992" s="13" t="str">
        <f>VLOOKUP(D992,廠商資料!$A$2:$E$12,2,FALSE)</f>
        <v>華佳貿易</v>
      </c>
      <c r="F992" s="13" t="s">
        <v>1604</v>
      </c>
      <c r="G992" s="16" t="str">
        <f>VLOOKUP($F992,產品資料!$A$2:$G$51,5,FALSE)</f>
        <v>渦輪氣旋健康氣炸鍋</v>
      </c>
      <c r="H992" s="13" t="str">
        <f>VLOOKUP(訂單銷售明細!$F992,產品資料!$A$1:$G$51,2,FALSE)</f>
        <v>廚房家電</v>
      </c>
      <c r="I992" s="13">
        <v>35</v>
      </c>
      <c r="J992" s="13">
        <f>VLOOKUP($F992,產品資料!$A$2:$G$51,6,FALSE)</f>
        <v>8990</v>
      </c>
      <c r="K992" s="17">
        <f t="shared" si="15"/>
        <v>314650</v>
      </c>
    </row>
    <row r="993" spans="1:11" x14ac:dyDescent="0.35">
      <c r="A993" s="8" t="s">
        <v>1009</v>
      </c>
      <c r="B993" s="9">
        <v>43631</v>
      </c>
      <c r="C993" s="10" t="str">
        <f>VLOOKUP(訂單銷售明細!$D993,廠商資料!$A$2:$E$12,5,FALSE)</f>
        <v>蔡俊宏</v>
      </c>
      <c r="D993" s="8" t="s">
        <v>47</v>
      </c>
      <c r="E993" s="8" t="str">
        <f>VLOOKUP(D993,廠商資料!$A$2:$E$12,2,FALSE)</f>
        <v>信通事業</v>
      </c>
      <c r="F993" s="8" t="s">
        <v>1624</v>
      </c>
      <c r="G993" s="11" t="str">
        <f>VLOOKUP($F993,產品資料!$A$2:$G$51,5,FALSE)</f>
        <v>11L 1級ECONAVI清淨除濕機</v>
      </c>
      <c r="H993" s="8" t="str">
        <f>VLOOKUP(訂單銷售明細!$F993,產品資料!$A$1:$G$51,2,FALSE)</f>
        <v>清靜除溼</v>
      </c>
      <c r="I993" s="8">
        <v>35</v>
      </c>
      <c r="J993" s="8">
        <f>VLOOKUP($F993,產品資料!$A$2:$G$51,6,FALSE)</f>
        <v>8990</v>
      </c>
      <c r="K993" s="12">
        <f t="shared" si="15"/>
        <v>314650</v>
      </c>
    </row>
    <row r="994" spans="1:11" x14ac:dyDescent="0.35">
      <c r="A994" s="13" t="s">
        <v>1010</v>
      </c>
      <c r="B994" s="14">
        <v>43631</v>
      </c>
      <c r="C994" s="15" t="str">
        <f>VLOOKUP(訂單銷售明細!$D994,廠商資料!$A$2:$E$12,5,FALSE)</f>
        <v>賴惠雯</v>
      </c>
      <c r="D994" s="13" t="s">
        <v>49</v>
      </c>
      <c r="E994" s="13" t="str">
        <f>VLOOKUP(D994,廠商資料!$A$2:$E$12,2,FALSE)</f>
        <v>大亨事業</v>
      </c>
      <c r="F994" s="13" t="s">
        <v>1600</v>
      </c>
      <c r="G994" s="16" t="str">
        <f>VLOOKUP($F994,產品資料!$A$2:$G$51,5,FALSE)</f>
        <v>蒸氣電熨斗</v>
      </c>
      <c r="H994" s="13" t="str">
        <f>VLOOKUP(訂單銷售明細!$F994,產品資料!$A$1:$G$51,2,FALSE)</f>
        <v>生活家電</v>
      </c>
      <c r="I994" s="13">
        <v>35</v>
      </c>
      <c r="J994" s="13">
        <f>VLOOKUP($F994,產品資料!$A$2:$G$51,6,FALSE)</f>
        <v>665</v>
      </c>
      <c r="K994" s="17">
        <f t="shared" si="15"/>
        <v>23275</v>
      </c>
    </row>
    <row r="995" spans="1:11" x14ac:dyDescent="0.35">
      <c r="A995" s="8" t="s">
        <v>1011</v>
      </c>
      <c r="B995" s="9">
        <v>43631</v>
      </c>
      <c r="C995" s="10" t="str">
        <f>VLOOKUP(訂單銷售明細!$D995,廠商資料!$A$2:$E$12,5,FALSE)</f>
        <v>涂佩芳</v>
      </c>
      <c r="D995" s="8" t="s">
        <v>12</v>
      </c>
      <c r="E995" s="8" t="str">
        <f>VLOOKUP(D995,廠商資料!$A$2:$E$12,2,FALSE)</f>
        <v>洪盛貿易</v>
      </c>
      <c r="F995" s="8" t="s">
        <v>1614</v>
      </c>
      <c r="G995" s="11" t="str">
        <f>VLOOKUP($F995,產品資料!$A$2:$G$51,5,FALSE)</f>
        <v>43吋LED液晶顯示器</v>
      </c>
      <c r="H995" s="8" t="str">
        <f>VLOOKUP(訂單銷售明細!$F995,產品資料!$A$1:$G$51,2,FALSE)</f>
        <v>生活家電</v>
      </c>
      <c r="I995" s="8">
        <v>25</v>
      </c>
      <c r="J995" s="8">
        <f>VLOOKUP($F995,產品資料!$A$2:$G$51,6,FALSE)</f>
        <v>10900</v>
      </c>
      <c r="K995" s="12">
        <f t="shared" si="15"/>
        <v>272500</v>
      </c>
    </row>
    <row r="996" spans="1:11" x14ac:dyDescent="0.35">
      <c r="A996" s="13" t="s">
        <v>1012</v>
      </c>
      <c r="B996" s="14">
        <v>43631</v>
      </c>
      <c r="C996" s="15" t="str">
        <f>VLOOKUP(訂單銷售明細!$D996,廠商資料!$A$2:$E$12,5,FALSE)</f>
        <v>涂佩芳</v>
      </c>
      <c r="D996" s="13" t="s">
        <v>10</v>
      </c>
      <c r="E996" s="13" t="str">
        <f>VLOOKUP(D996,廠商資料!$A$2:$E$12,2,FALSE)</f>
        <v>永進事業</v>
      </c>
      <c r="F996" s="13" t="s">
        <v>1604</v>
      </c>
      <c r="G996" s="16" t="str">
        <f>VLOOKUP($F996,產品資料!$A$2:$G$51,5,FALSE)</f>
        <v>渦輪氣旋健康氣炸鍋</v>
      </c>
      <c r="H996" s="13" t="str">
        <f>VLOOKUP(訂單銷售明細!$F996,產品資料!$A$1:$G$51,2,FALSE)</f>
        <v>廚房家電</v>
      </c>
      <c r="I996" s="13">
        <v>35</v>
      </c>
      <c r="J996" s="13">
        <f>VLOOKUP($F996,產品資料!$A$2:$G$51,6,FALSE)</f>
        <v>8990</v>
      </c>
      <c r="K996" s="17">
        <f t="shared" si="15"/>
        <v>314650</v>
      </c>
    </row>
    <row r="997" spans="1:11" x14ac:dyDescent="0.35">
      <c r="A997" s="8" t="s">
        <v>1013</v>
      </c>
      <c r="B997" s="9">
        <v>43631</v>
      </c>
      <c r="C997" s="10" t="str">
        <f>VLOOKUP(訂單銷售明細!$D997,廠商資料!$A$2:$E$12,5,FALSE)</f>
        <v>涂佩芳</v>
      </c>
      <c r="D997" s="8" t="s">
        <v>12</v>
      </c>
      <c r="E997" s="8" t="str">
        <f>VLOOKUP(D997,廠商資料!$A$2:$E$12,2,FALSE)</f>
        <v>洪盛貿易</v>
      </c>
      <c r="F997" s="8" t="s">
        <v>1600</v>
      </c>
      <c r="G997" s="11" t="str">
        <f>VLOOKUP($F997,產品資料!$A$2:$G$51,5,FALSE)</f>
        <v>蒸氣電熨斗</v>
      </c>
      <c r="H997" s="8" t="str">
        <f>VLOOKUP(訂單銷售明細!$F997,產品資料!$A$1:$G$51,2,FALSE)</f>
        <v>生活家電</v>
      </c>
      <c r="I997" s="8">
        <v>35</v>
      </c>
      <c r="J997" s="8">
        <f>VLOOKUP($F997,產品資料!$A$2:$G$51,6,FALSE)</f>
        <v>665</v>
      </c>
      <c r="K997" s="12">
        <f t="shared" si="15"/>
        <v>23275</v>
      </c>
    </row>
    <row r="998" spans="1:11" x14ac:dyDescent="0.35">
      <c r="A998" s="13" t="s">
        <v>1014</v>
      </c>
      <c r="B998" s="14">
        <v>43631</v>
      </c>
      <c r="C998" s="15" t="str">
        <f>VLOOKUP(訂單銷售明細!$D998,廠商資料!$A$2:$E$12,5,FALSE)</f>
        <v>陳欣怡</v>
      </c>
      <c r="D998" s="13" t="s">
        <v>8</v>
      </c>
      <c r="E998" s="13" t="str">
        <f>VLOOKUP(D998,廠商資料!$A$2:$E$12,2,FALSE)</f>
        <v>高宏事業</v>
      </c>
      <c r="F998" s="13" t="s">
        <v>1624</v>
      </c>
      <c r="G998" s="16" t="str">
        <f>VLOOKUP($F998,產品資料!$A$2:$G$51,5,FALSE)</f>
        <v>11L 1級ECONAVI清淨除濕機</v>
      </c>
      <c r="H998" s="13" t="str">
        <f>VLOOKUP(訂單銷售明細!$F998,產品資料!$A$1:$G$51,2,FALSE)</f>
        <v>清靜除溼</v>
      </c>
      <c r="I998" s="13">
        <v>35</v>
      </c>
      <c r="J998" s="13">
        <f>VLOOKUP($F998,產品資料!$A$2:$G$51,6,FALSE)</f>
        <v>8990</v>
      </c>
      <c r="K998" s="17">
        <f t="shared" si="15"/>
        <v>314650</v>
      </c>
    </row>
    <row r="999" spans="1:11" x14ac:dyDescent="0.35">
      <c r="A999" s="8" t="s">
        <v>1015</v>
      </c>
      <c r="B999" s="9">
        <v>43650</v>
      </c>
      <c r="C999" s="10" t="str">
        <f>VLOOKUP(訂單銷售明細!$D999,廠商資料!$A$2:$E$12,5,FALSE)</f>
        <v>涂佩芳</v>
      </c>
      <c r="D999" s="8" t="s">
        <v>10</v>
      </c>
      <c r="E999" s="8" t="str">
        <f>VLOOKUP(D999,廠商資料!$A$2:$E$12,2,FALSE)</f>
        <v>永進事業</v>
      </c>
      <c r="F999" s="8" t="s">
        <v>1602</v>
      </c>
      <c r="G999" s="11" t="str">
        <f>VLOOKUP($F999,產品資料!$A$2:$G$51,5,FALSE)</f>
        <v>日本原裝變頻六門冰箱</v>
      </c>
      <c r="H999" s="8" t="str">
        <f>VLOOKUP(訂單銷售明細!$F999,產品資料!$A$1:$G$51,2,FALSE)</f>
        <v>廚房家電</v>
      </c>
      <c r="I999" s="8">
        <v>25</v>
      </c>
      <c r="J999" s="8">
        <f>VLOOKUP($F999,產品資料!$A$2:$G$51,6,FALSE)</f>
        <v>69210</v>
      </c>
      <c r="K999" s="12">
        <f t="shared" si="15"/>
        <v>1730250</v>
      </c>
    </row>
    <row r="1000" spans="1:11" x14ac:dyDescent="0.35">
      <c r="A1000" s="13" t="s">
        <v>1016</v>
      </c>
      <c r="B1000" s="14">
        <v>43650</v>
      </c>
      <c r="C1000" s="15" t="str">
        <f>VLOOKUP(訂單銷售明細!$D1000,廠商資料!$A$2:$E$12,5,FALSE)</f>
        <v>陳欣怡</v>
      </c>
      <c r="D1000" s="13" t="s">
        <v>14</v>
      </c>
      <c r="E1000" s="13" t="str">
        <f>VLOOKUP(D1000,廠商資料!$A$2:$E$12,2,FALSE)</f>
        <v>捷福事業</v>
      </c>
      <c r="F1000" s="13" t="s">
        <v>1635</v>
      </c>
      <c r="G1000" s="16" t="str">
        <f>VLOOKUP($F1000,產品資料!$A$2:$G$51,5,FALSE)</f>
        <v>數位式無線電話-時尚黑</v>
      </c>
      <c r="H1000" s="13" t="str">
        <f>VLOOKUP(訂單銷售明細!$F1000,產品資料!$A$1:$G$51,2,FALSE)</f>
        <v>生活家電</v>
      </c>
      <c r="I1000" s="13">
        <v>35</v>
      </c>
      <c r="J1000" s="13">
        <f>VLOOKUP($F1000,產品資料!$A$2:$G$51,6,FALSE)</f>
        <v>990</v>
      </c>
      <c r="K1000" s="17">
        <f t="shared" si="15"/>
        <v>34650</v>
      </c>
    </row>
    <row r="1001" spans="1:11" x14ac:dyDescent="0.35">
      <c r="A1001" s="8" t="s">
        <v>1017</v>
      </c>
      <c r="B1001" s="9">
        <v>43650</v>
      </c>
      <c r="C1001" s="10" t="str">
        <f>VLOOKUP(訂單銷售明細!$D1001,廠商資料!$A$2:$E$12,5,FALSE)</f>
        <v>陳欣怡</v>
      </c>
      <c r="D1001" s="8" t="s">
        <v>14</v>
      </c>
      <c r="E1001" s="8" t="str">
        <f>VLOOKUP(D1001,廠商資料!$A$2:$E$12,2,FALSE)</f>
        <v>捷福事業</v>
      </c>
      <c r="F1001" s="8" t="s">
        <v>1635</v>
      </c>
      <c r="G1001" s="11" t="str">
        <f>VLOOKUP($F1001,產品資料!$A$2:$G$51,5,FALSE)</f>
        <v>數位式無線電話-時尚黑</v>
      </c>
      <c r="H1001" s="8" t="str">
        <f>VLOOKUP(訂單銷售明細!$F1001,產品資料!$A$1:$G$51,2,FALSE)</f>
        <v>生活家電</v>
      </c>
      <c r="I1001" s="8">
        <v>25</v>
      </c>
      <c r="J1001" s="8">
        <f>VLOOKUP($F1001,產品資料!$A$2:$G$51,6,FALSE)</f>
        <v>990</v>
      </c>
      <c r="K1001" s="12">
        <f t="shared" si="15"/>
        <v>24750</v>
      </c>
    </row>
    <row r="1002" spans="1:11" x14ac:dyDescent="0.35">
      <c r="A1002" s="13" t="s">
        <v>1018</v>
      </c>
      <c r="B1002" s="14">
        <v>43650</v>
      </c>
      <c r="C1002" s="15" t="str">
        <f>VLOOKUP(訂單銷售明細!$D1002,廠商資料!$A$2:$E$12,5,FALSE)</f>
        <v>陳欣怡</v>
      </c>
      <c r="D1002" s="13" t="s">
        <v>18</v>
      </c>
      <c r="E1002" s="13" t="str">
        <f>VLOOKUP(D1002,廠商資料!$A$2:$E$12,2,FALSE)</f>
        <v>興泰貿易</v>
      </c>
      <c r="F1002" s="13" t="s">
        <v>1611</v>
      </c>
      <c r="G1002" s="16" t="str">
        <f>VLOOKUP($F1002,產品資料!$A$2:$G$51,5,FALSE)</f>
        <v>美白電動牙刷-美白刷頭+多動向交叉刷頭</v>
      </c>
      <c r="H1002" s="13" t="str">
        <f>VLOOKUP(訂單銷售明細!$F1002,產品資料!$A$1:$G$51,2,FALSE)</f>
        <v>美容家電</v>
      </c>
      <c r="I1002" s="13">
        <v>25</v>
      </c>
      <c r="J1002" s="13">
        <f>VLOOKUP($F1002,產品資料!$A$2:$G$51,6,FALSE)</f>
        <v>1200</v>
      </c>
      <c r="K1002" s="17">
        <f t="shared" si="15"/>
        <v>30000</v>
      </c>
    </row>
    <row r="1003" spans="1:11" x14ac:dyDescent="0.35">
      <c r="A1003" s="8" t="s">
        <v>1019</v>
      </c>
      <c r="B1003" s="9">
        <v>43650</v>
      </c>
      <c r="C1003" s="10" t="str">
        <f>VLOOKUP(訂單銷售明細!$D1003,廠商資料!$A$2:$E$12,5,FALSE)</f>
        <v>王家銘</v>
      </c>
      <c r="D1003" s="8" t="s">
        <v>21</v>
      </c>
      <c r="E1003" s="8" t="str">
        <f>VLOOKUP(D1003,廠商資料!$A$2:$E$12,2,FALSE)</f>
        <v>裕發事業</v>
      </c>
      <c r="F1003" s="8" t="s">
        <v>1611</v>
      </c>
      <c r="G1003" s="11" t="str">
        <f>VLOOKUP($F1003,產品資料!$A$2:$G$51,5,FALSE)</f>
        <v>美白電動牙刷-美白刷頭+多動向交叉刷頭</v>
      </c>
      <c r="H1003" s="8" t="str">
        <f>VLOOKUP(訂單銷售明細!$F1003,產品資料!$A$1:$G$51,2,FALSE)</f>
        <v>美容家電</v>
      </c>
      <c r="I1003" s="8">
        <v>25</v>
      </c>
      <c r="J1003" s="8">
        <f>VLOOKUP($F1003,產品資料!$A$2:$G$51,6,FALSE)</f>
        <v>1200</v>
      </c>
      <c r="K1003" s="12">
        <f t="shared" si="15"/>
        <v>30000</v>
      </c>
    </row>
    <row r="1004" spans="1:11" x14ac:dyDescent="0.35">
      <c r="A1004" s="13" t="s">
        <v>1020</v>
      </c>
      <c r="B1004" s="14">
        <v>43650</v>
      </c>
      <c r="C1004" s="15" t="str">
        <f>VLOOKUP(訂單銷售明細!$D1004,廠商資料!$A$2:$E$12,5,FALSE)</f>
        <v>王家銘</v>
      </c>
      <c r="D1004" s="13" t="s">
        <v>24</v>
      </c>
      <c r="E1004" s="13" t="str">
        <f>VLOOKUP(D1004,廠商資料!$A$2:$E$12,2,FALSE)</f>
        <v>萬成事業</v>
      </c>
      <c r="F1004" s="13" t="s">
        <v>1602</v>
      </c>
      <c r="G1004" s="16" t="str">
        <f>VLOOKUP($F1004,產品資料!$A$2:$G$51,5,FALSE)</f>
        <v>日本原裝變頻六門冰箱</v>
      </c>
      <c r="H1004" s="13" t="str">
        <f>VLOOKUP(訂單銷售明細!$F1004,產品資料!$A$1:$G$51,2,FALSE)</f>
        <v>廚房家電</v>
      </c>
      <c r="I1004" s="13">
        <v>25</v>
      </c>
      <c r="J1004" s="13">
        <f>VLOOKUP($F1004,產品資料!$A$2:$G$51,6,FALSE)</f>
        <v>69210</v>
      </c>
      <c r="K1004" s="17">
        <f t="shared" si="15"/>
        <v>1730250</v>
      </c>
    </row>
    <row r="1005" spans="1:11" x14ac:dyDescent="0.35">
      <c r="A1005" s="8" t="s">
        <v>1021</v>
      </c>
      <c r="B1005" s="9">
        <v>43650</v>
      </c>
      <c r="C1005" s="10" t="str">
        <f>VLOOKUP(訂單銷售明細!$D1005,廠商資料!$A$2:$E$12,5,FALSE)</f>
        <v>賴惠雯</v>
      </c>
      <c r="D1005" s="8" t="s">
        <v>41</v>
      </c>
      <c r="E1005" s="8" t="str">
        <f>VLOOKUP(D1005,廠商資料!$A$2:$E$12,2,FALSE)</f>
        <v>欣榮貿易</v>
      </c>
      <c r="F1005" s="8" t="s">
        <v>1635</v>
      </c>
      <c r="G1005" s="11" t="str">
        <f>VLOOKUP($F1005,產品資料!$A$2:$G$51,5,FALSE)</f>
        <v>數位式無線電話-時尚黑</v>
      </c>
      <c r="H1005" s="8" t="str">
        <f>VLOOKUP(訂單銷售明細!$F1005,產品資料!$A$1:$G$51,2,FALSE)</f>
        <v>生活家電</v>
      </c>
      <c r="I1005" s="8">
        <v>35</v>
      </c>
      <c r="J1005" s="8">
        <f>VLOOKUP($F1005,產品資料!$A$2:$G$51,6,FALSE)</f>
        <v>990</v>
      </c>
      <c r="K1005" s="12">
        <f t="shared" si="15"/>
        <v>34650</v>
      </c>
    </row>
    <row r="1006" spans="1:11" x14ac:dyDescent="0.35">
      <c r="A1006" s="13" t="s">
        <v>1022</v>
      </c>
      <c r="B1006" s="14">
        <v>43650</v>
      </c>
      <c r="C1006" s="15" t="str">
        <f>VLOOKUP(訂單銷售明細!$D1006,廠商資料!$A$2:$E$12,5,FALSE)</f>
        <v>賴惠雯</v>
      </c>
      <c r="D1006" s="13" t="s">
        <v>41</v>
      </c>
      <c r="E1006" s="13" t="str">
        <f>VLOOKUP(D1006,廠商資料!$A$2:$E$12,2,FALSE)</f>
        <v>欣榮貿易</v>
      </c>
      <c r="F1006" s="13" t="s">
        <v>1635</v>
      </c>
      <c r="G1006" s="16" t="str">
        <f>VLOOKUP($F1006,產品資料!$A$2:$G$51,5,FALSE)</f>
        <v>數位式無線電話-時尚黑</v>
      </c>
      <c r="H1006" s="13" t="str">
        <f>VLOOKUP(訂單銷售明細!$F1006,產品資料!$A$1:$G$51,2,FALSE)</f>
        <v>生活家電</v>
      </c>
      <c r="I1006" s="13">
        <v>25</v>
      </c>
      <c r="J1006" s="13">
        <f>VLOOKUP($F1006,產品資料!$A$2:$G$51,6,FALSE)</f>
        <v>990</v>
      </c>
      <c r="K1006" s="17">
        <f t="shared" si="15"/>
        <v>24750</v>
      </c>
    </row>
    <row r="1007" spans="1:11" x14ac:dyDescent="0.35">
      <c r="A1007" s="8" t="s">
        <v>1023</v>
      </c>
      <c r="B1007" s="9">
        <v>43650</v>
      </c>
      <c r="C1007" s="10" t="str">
        <f>VLOOKUP(訂單銷售明細!$D1007,廠商資料!$A$2:$E$12,5,FALSE)</f>
        <v>蔡俊宏</v>
      </c>
      <c r="D1007" s="8" t="s">
        <v>47</v>
      </c>
      <c r="E1007" s="8" t="str">
        <f>VLOOKUP(D1007,廠商資料!$A$2:$E$12,2,FALSE)</f>
        <v>信通事業</v>
      </c>
      <c r="F1007" s="8" t="s">
        <v>1611</v>
      </c>
      <c r="G1007" s="11" t="str">
        <f>VLOOKUP($F1007,產品資料!$A$2:$G$51,5,FALSE)</f>
        <v>美白電動牙刷-美白刷頭+多動向交叉刷頭</v>
      </c>
      <c r="H1007" s="8" t="str">
        <f>VLOOKUP(訂單銷售明細!$F1007,產品資料!$A$1:$G$51,2,FALSE)</f>
        <v>美容家電</v>
      </c>
      <c r="I1007" s="8">
        <v>25</v>
      </c>
      <c r="J1007" s="8">
        <f>VLOOKUP($F1007,產品資料!$A$2:$G$51,6,FALSE)</f>
        <v>1200</v>
      </c>
      <c r="K1007" s="12">
        <f t="shared" si="15"/>
        <v>30000</v>
      </c>
    </row>
    <row r="1008" spans="1:11" x14ac:dyDescent="0.35">
      <c r="A1008" s="13" t="s">
        <v>1024</v>
      </c>
      <c r="B1008" s="14">
        <v>43650</v>
      </c>
      <c r="C1008" s="15" t="str">
        <f>VLOOKUP(訂單銷售明細!$D1008,廠商資料!$A$2:$E$12,5,FALSE)</f>
        <v>賴惠雯</v>
      </c>
      <c r="D1008" s="13" t="s">
        <v>49</v>
      </c>
      <c r="E1008" s="13" t="str">
        <f>VLOOKUP(D1008,廠商資料!$A$2:$E$12,2,FALSE)</f>
        <v>大亨事業</v>
      </c>
      <c r="F1008" s="13" t="s">
        <v>1611</v>
      </c>
      <c r="G1008" s="16" t="str">
        <f>VLOOKUP($F1008,產品資料!$A$2:$G$51,5,FALSE)</f>
        <v>美白電動牙刷-美白刷頭+多動向交叉刷頭</v>
      </c>
      <c r="H1008" s="13" t="str">
        <f>VLOOKUP(訂單銷售明細!$F1008,產品資料!$A$1:$G$51,2,FALSE)</f>
        <v>美容家電</v>
      </c>
      <c r="I1008" s="13">
        <v>25</v>
      </c>
      <c r="J1008" s="13">
        <f>VLOOKUP($F1008,產品資料!$A$2:$G$51,6,FALSE)</f>
        <v>1200</v>
      </c>
      <c r="K1008" s="17">
        <f t="shared" si="15"/>
        <v>30000</v>
      </c>
    </row>
    <row r="1009" spans="1:11" x14ac:dyDescent="0.35">
      <c r="A1009" s="8" t="s">
        <v>1025</v>
      </c>
      <c r="B1009" s="9">
        <v>43650</v>
      </c>
      <c r="C1009" s="10" t="str">
        <f>VLOOKUP(訂單銷售明細!$D1009,廠商資料!$A$2:$E$12,5,FALSE)</f>
        <v>涂佩芳</v>
      </c>
      <c r="D1009" s="8" t="s">
        <v>10</v>
      </c>
      <c r="E1009" s="8" t="str">
        <f>VLOOKUP(D1009,廠商資料!$A$2:$E$12,2,FALSE)</f>
        <v>永進事業</v>
      </c>
      <c r="F1009" s="8" t="s">
        <v>1602</v>
      </c>
      <c r="G1009" s="11" t="str">
        <f>VLOOKUP($F1009,產品資料!$A$2:$G$51,5,FALSE)</f>
        <v>日本原裝變頻六門冰箱</v>
      </c>
      <c r="H1009" s="8" t="str">
        <f>VLOOKUP(訂單銷售明細!$F1009,產品資料!$A$1:$G$51,2,FALSE)</f>
        <v>廚房家電</v>
      </c>
      <c r="I1009" s="8">
        <v>25</v>
      </c>
      <c r="J1009" s="8">
        <f>VLOOKUP($F1009,產品資料!$A$2:$G$51,6,FALSE)</f>
        <v>69210</v>
      </c>
      <c r="K1009" s="12">
        <f t="shared" si="15"/>
        <v>1730250</v>
      </c>
    </row>
    <row r="1010" spans="1:11" x14ac:dyDescent="0.35">
      <c r="A1010" s="13" t="s">
        <v>1026</v>
      </c>
      <c r="B1010" s="14">
        <v>43650</v>
      </c>
      <c r="C1010" s="15" t="str">
        <f>VLOOKUP(訂單銷售明細!$D1010,廠商資料!$A$2:$E$12,5,FALSE)</f>
        <v>陳欣怡</v>
      </c>
      <c r="D1010" s="13" t="s">
        <v>14</v>
      </c>
      <c r="E1010" s="13" t="str">
        <f>VLOOKUP(D1010,廠商資料!$A$2:$E$12,2,FALSE)</f>
        <v>捷福事業</v>
      </c>
      <c r="F1010" s="13" t="s">
        <v>1635</v>
      </c>
      <c r="G1010" s="16" t="str">
        <f>VLOOKUP($F1010,產品資料!$A$2:$G$51,5,FALSE)</f>
        <v>數位式無線電話-時尚黑</v>
      </c>
      <c r="H1010" s="13" t="str">
        <f>VLOOKUP(訂單銷售明細!$F1010,產品資料!$A$1:$G$51,2,FALSE)</f>
        <v>生活家電</v>
      </c>
      <c r="I1010" s="13">
        <v>35</v>
      </c>
      <c r="J1010" s="13">
        <f>VLOOKUP($F1010,產品資料!$A$2:$G$51,6,FALSE)</f>
        <v>990</v>
      </c>
      <c r="K1010" s="17">
        <f t="shared" si="15"/>
        <v>34650</v>
      </c>
    </row>
    <row r="1011" spans="1:11" x14ac:dyDescent="0.35">
      <c r="A1011" s="8" t="s">
        <v>1027</v>
      </c>
      <c r="B1011" s="9">
        <v>43650</v>
      </c>
      <c r="C1011" s="10" t="str">
        <f>VLOOKUP(訂單銷售明細!$D1011,廠商資料!$A$2:$E$12,5,FALSE)</f>
        <v>陳欣怡</v>
      </c>
      <c r="D1011" s="8" t="s">
        <v>8</v>
      </c>
      <c r="E1011" s="8" t="str">
        <f>VLOOKUP(D1011,廠商資料!$A$2:$E$12,2,FALSE)</f>
        <v>高宏事業</v>
      </c>
      <c r="F1011" s="8" t="s">
        <v>1604</v>
      </c>
      <c r="G1011" s="11" t="str">
        <f>VLOOKUP($F1011,產品資料!$A$2:$G$51,5,FALSE)</f>
        <v>渦輪氣旋健康氣炸鍋</v>
      </c>
      <c r="H1011" s="8" t="str">
        <f>VLOOKUP(訂單銷售明細!$F1011,產品資料!$A$1:$G$51,2,FALSE)</f>
        <v>廚房家電</v>
      </c>
      <c r="I1011" s="8">
        <v>25</v>
      </c>
      <c r="J1011" s="8">
        <f>VLOOKUP($F1011,產品資料!$A$2:$G$51,6,FALSE)</f>
        <v>8990</v>
      </c>
      <c r="K1011" s="12">
        <f t="shared" si="15"/>
        <v>224750</v>
      </c>
    </row>
    <row r="1012" spans="1:11" x14ac:dyDescent="0.35">
      <c r="A1012" s="13" t="s">
        <v>1028</v>
      </c>
      <c r="B1012" s="14">
        <v>43650</v>
      </c>
      <c r="C1012" s="15" t="str">
        <f>VLOOKUP(訂單銷售明細!$D1012,廠商資料!$A$2:$E$12,5,FALSE)</f>
        <v>陳欣怡</v>
      </c>
      <c r="D1012" s="13" t="s">
        <v>14</v>
      </c>
      <c r="E1012" s="13" t="str">
        <f>VLOOKUP(D1012,廠商資料!$A$2:$E$12,2,FALSE)</f>
        <v>捷福事業</v>
      </c>
      <c r="F1012" s="13" t="s">
        <v>1635</v>
      </c>
      <c r="G1012" s="16" t="str">
        <f>VLOOKUP($F1012,產品資料!$A$2:$G$51,5,FALSE)</f>
        <v>數位式無線電話-時尚黑</v>
      </c>
      <c r="H1012" s="13" t="str">
        <f>VLOOKUP(訂單銷售明細!$F1012,產品資料!$A$1:$G$51,2,FALSE)</f>
        <v>生活家電</v>
      </c>
      <c r="I1012" s="13">
        <v>25</v>
      </c>
      <c r="J1012" s="13">
        <f>VLOOKUP($F1012,產品資料!$A$2:$G$51,6,FALSE)</f>
        <v>990</v>
      </c>
      <c r="K1012" s="17">
        <f t="shared" si="15"/>
        <v>24750</v>
      </c>
    </row>
    <row r="1013" spans="1:11" x14ac:dyDescent="0.35">
      <c r="A1013" s="8" t="s">
        <v>1029</v>
      </c>
      <c r="B1013" s="9">
        <v>43650</v>
      </c>
      <c r="C1013" s="10" t="str">
        <f>VLOOKUP(訂單銷售明細!$D1013,廠商資料!$A$2:$E$12,5,FALSE)</f>
        <v>陳欣怡</v>
      </c>
      <c r="D1013" s="8" t="s">
        <v>18</v>
      </c>
      <c r="E1013" s="8" t="str">
        <f>VLOOKUP(D1013,廠商資料!$A$2:$E$12,2,FALSE)</f>
        <v>興泰貿易</v>
      </c>
      <c r="F1013" s="8" t="s">
        <v>1611</v>
      </c>
      <c r="G1013" s="11" t="str">
        <f>VLOOKUP($F1013,產品資料!$A$2:$G$51,5,FALSE)</f>
        <v>美白電動牙刷-美白刷頭+多動向交叉刷頭</v>
      </c>
      <c r="H1013" s="8" t="str">
        <f>VLOOKUP(訂單銷售明細!$F1013,產品資料!$A$1:$G$51,2,FALSE)</f>
        <v>美容家電</v>
      </c>
      <c r="I1013" s="8">
        <v>25</v>
      </c>
      <c r="J1013" s="8">
        <f>VLOOKUP($F1013,產品資料!$A$2:$G$51,6,FALSE)</f>
        <v>1200</v>
      </c>
      <c r="K1013" s="12">
        <f t="shared" si="15"/>
        <v>30000</v>
      </c>
    </row>
    <row r="1014" spans="1:11" x14ac:dyDescent="0.35">
      <c r="A1014" s="13" t="s">
        <v>1030</v>
      </c>
      <c r="B1014" s="14">
        <v>43650</v>
      </c>
      <c r="C1014" s="15" t="str">
        <f>VLOOKUP(訂單銷售明細!$D1014,廠商資料!$A$2:$E$12,5,FALSE)</f>
        <v>王家銘</v>
      </c>
      <c r="D1014" s="13" t="s">
        <v>21</v>
      </c>
      <c r="E1014" s="13" t="str">
        <f>VLOOKUP(D1014,廠商資料!$A$2:$E$12,2,FALSE)</f>
        <v>裕發事業</v>
      </c>
      <c r="F1014" s="13" t="s">
        <v>1611</v>
      </c>
      <c r="G1014" s="16" t="str">
        <f>VLOOKUP($F1014,產品資料!$A$2:$G$51,5,FALSE)</f>
        <v>美白電動牙刷-美白刷頭+多動向交叉刷頭</v>
      </c>
      <c r="H1014" s="13" t="str">
        <f>VLOOKUP(訂單銷售明細!$F1014,產品資料!$A$1:$G$51,2,FALSE)</f>
        <v>美容家電</v>
      </c>
      <c r="I1014" s="13">
        <v>25</v>
      </c>
      <c r="J1014" s="13">
        <f>VLOOKUP($F1014,產品資料!$A$2:$G$51,6,FALSE)</f>
        <v>1200</v>
      </c>
      <c r="K1014" s="17">
        <f t="shared" si="15"/>
        <v>30000</v>
      </c>
    </row>
    <row r="1015" spans="1:11" x14ac:dyDescent="0.35">
      <c r="A1015" s="8" t="s">
        <v>1031</v>
      </c>
      <c r="B1015" s="9">
        <v>43650</v>
      </c>
      <c r="C1015" s="10" t="str">
        <f>VLOOKUP(訂單銷售明細!$D1015,廠商資料!$A$2:$E$12,5,FALSE)</f>
        <v>陳欣怡</v>
      </c>
      <c r="D1015" s="8" t="s">
        <v>18</v>
      </c>
      <c r="E1015" s="8" t="str">
        <f>VLOOKUP(D1015,廠商資料!$A$2:$E$12,2,FALSE)</f>
        <v>興泰貿易</v>
      </c>
      <c r="F1015" s="8" t="s">
        <v>1640</v>
      </c>
      <c r="G1015" s="11" t="str">
        <f>VLOOKUP($F1015,產品資料!$A$2:$G$51,5,FALSE)</f>
        <v>迷你隨身空氣負離子清淨機-白</v>
      </c>
      <c r="H1015" s="8" t="str">
        <f>VLOOKUP(訂單銷售明細!$F1015,產品資料!$A$1:$G$51,2,FALSE)</f>
        <v>清靜除溼</v>
      </c>
      <c r="I1015" s="8">
        <v>35</v>
      </c>
      <c r="J1015" s="8">
        <f>VLOOKUP($F1015,產品資料!$A$2:$G$51,6,FALSE)</f>
        <v>999</v>
      </c>
      <c r="K1015" s="12">
        <f t="shared" si="15"/>
        <v>34965</v>
      </c>
    </row>
    <row r="1016" spans="1:11" x14ac:dyDescent="0.35">
      <c r="A1016" s="13" t="s">
        <v>1032</v>
      </c>
      <c r="B1016" s="14">
        <v>43650</v>
      </c>
      <c r="C1016" s="15" t="str">
        <f>VLOOKUP(訂單銷售明細!$D1016,廠商資料!$A$2:$E$12,5,FALSE)</f>
        <v>王家銘</v>
      </c>
      <c r="D1016" s="13" t="s">
        <v>24</v>
      </c>
      <c r="E1016" s="13" t="str">
        <f>VLOOKUP(D1016,廠商資料!$A$2:$E$12,2,FALSE)</f>
        <v>萬成事業</v>
      </c>
      <c r="F1016" s="13" t="s">
        <v>1602</v>
      </c>
      <c r="G1016" s="16" t="str">
        <f>VLOOKUP($F1016,產品資料!$A$2:$G$51,5,FALSE)</f>
        <v>日本原裝變頻六門冰箱</v>
      </c>
      <c r="H1016" s="13" t="str">
        <f>VLOOKUP(訂單銷售明細!$F1016,產品資料!$A$1:$G$51,2,FALSE)</f>
        <v>廚房家電</v>
      </c>
      <c r="I1016" s="13">
        <v>25</v>
      </c>
      <c r="J1016" s="13">
        <f>VLOOKUP($F1016,產品資料!$A$2:$G$51,6,FALSE)</f>
        <v>69210</v>
      </c>
      <c r="K1016" s="17">
        <f t="shared" si="15"/>
        <v>1730250</v>
      </c>
    </row>
    <row r="1017" spans="1:11" x14ac:dyDescent="0.35">
      <c r="A1017" s="8" t="s">
        <v>1033</v>
      </c>
      <c r="B1017" s="9">
        <v>43650</v>
      </c>
      <c r="C1017" s="10" t="str">
        <f>VLOOKUP(訂單銷售明細!$D1017,廠商資料!$A$2:$E$12,5,FALSE)</f>
        <v>郭立新</v>
      </c>
      <c r="D1017" s="8" t="s">
        <v>26</v>
      </c>
      <c r="E1017" s="8" t="str">
        <f>VLOOKUP(D1017,廠商資料!$A$2:$E$12,2,FALSE)</f>
        <v>華佳貿易</v>
      </c>
      <c r="F1017" s="8" t="s">
        <v>1623</v>
      </c>
      <c r="G1017" s="11" t="str">
        <f>VLOOKUP($F1017,產品資料!$A$2:$G$51,5,FALSE)</f>
        <v>14吋立扇/電風扇-灰</v>
      </c>
      <c r="H1017" s="8" t="str">
        <f>VLOOKUP(訂單銷售明細!$F1017,產品資料!$A$1:$G$51,2,FALSE)</f>
        <v>空調家電</v>
      </c>
      <c r="I1017" s="8">
        <v>25</v>
      </c>
      <c r="J1017" s="8">
        <f>VLOOKUP($F1017,產品資料!$A$2:$G$51,6,FALSE)</f>
        <v>980</v>
      </c>
      <c r="K1017" s="12">
        <f t="shared" si="15"/>
        <v>24500</v>
      </c>
    </row>
    <row r="1018" spans="1:11" x14ac:dyDescent="0.35">
      <c r="A1018" s="13" t="s">
        <v>1034</v>
      </c>
      <c r="B1018" s="14">
        <v>43650</v>
      </c>
      <c r="C1018" s="15" t="str">
        <f>VLOOKUP(訂單銷售明細!$D1018,廠商資料!$A$2:$E$12,5,FALSE)</f>
        <v>賴惠雯</v>
      </c>
      <c r="D1018" s="13" t="s">
        <v>41</v>
      </c>
      <c r="E1018" s="13" t="str">
        <f>VLOOKUP(D1018,廠商資料!$A$2:$E$12,2,FALSE)</f>
        <v>欣榮貿易</v>
      </c>
      <c r="F1018" s="13" t="s">
        <v>1601</v>
      </c>
      <c r="G1018" s="16" t="str">
        <f>VLOOKUP($F1018,產品資料!$A$2:$G$51,5,FALSE)</f>
        <v>14吋立扇/電風扇-白</v>
      </c>
      <c r="H1018" s="13" t="str">
        <f>VLOOKUP(訂單銷售明細!$F1018,產品資料!$A$1:$G$51,2,FALSE)</f>
        <v>空調家電</v>
      </c>
      <c r="I1018" s="13">
        <v>25</v>
      </c>
      <c r="J1018" s="13">
        <f>VLOOKUP($F1018,產品資料!$A$2:$G$51,6,FALSE)</f>
        <v>980</v>
      </c>
      <c r="K1018" s="17">
        <f t="shared" si="15"/>
        <v>24500</v>
      </c>
    </row>
    <row r="1019" spans="1:11" x14ac:dyDescent="0.35">
      <c r="A1019" s="8" t="s">
        <v>1035</v>
      </c>
      <c r="B1019" s="9">
        <v>43650</v>
      </c>
      <c r="C1019" s="10" t="str">
        <f>VLOOKUP(訂單銷售明細!$D1019,廠商資料!$A$2:$E$12,5,FALSE)</f>
        <v>蔡俊宏</v>
      </c>
      <c r="D1019" s="8" t="s">
        <v>47</v>
      </c>
      <c r="E1019" s="8" t="str">
        <f>VLOOKUP(D1019,廠商資料!$A$2:$E$12,2,FALSE)</f>
        <v>信通事業</v>
      </c>
      <c r="F1019" s="8" t="s">
        <v>1601</v>
      </c>
      <c r="G1019" s="11" t="str">
        <f>VLOOKUP($F1019,產品資料!$A$2:$G$51,5,FALSE)</f>
        <v>14吋立扇/電風扇-白</v>
      </c>
      <c r="H1019" s="8" t="str">
        <f>VLOOKUP(訂單銷售明細!$F1019,產品資料!$A$1:$G$51,2,FALSE)</f>
        <v>空調家電</v>
      </c>
      <c r="I1019" s="8">
        <v>25</v>
      </c>
      <c r="J1019" s="8">
        <f>VLOOKUP($F1019,產品資料!$A$2:$G$51,6,FALSE)</f>
        <v>980</v>
      </c>
      <c r="K1019" s="12">
        <f t="shared" si="15"/>
        <v>24500</v>
      </c>
    </row>
    <row r="1020" spans="1:11" x14ac:dyDescent="0.35">
      <c r="A1020" s="13" t="s">
        <v>1036</v>
      </c>
      <c r="B1020" s="14">
        <v>43650</v>
      </c>
      <c r="C1020" s="15" t="str">
        <f>VLOOKUP(訂單銷售明細!$D1020,廠商資料!$A$2:$E$12,5,FALSE)</f>
        <v>賴惠雯</v>
      </c>
      <c r="D1020" s="13" t="s">
        <v>49</v>
      </c>
      <c r="E1020" s="13" t="str">
        <f>VLOOKUP(D1020,廠商資料!$A$2:$E$12,2,FALSE)</f>
        <v>大亨事業</v>
      </c>
      <c r="F1020" s="13" t="s">
        <v>1623</v>
      </c>
      <c r="G1020" s="16" t="str">
        <f>VLOOKUP($F1020,產品資料!$A$2:$G$51,5,FALSE)</f>
        <v>14吋立扇/電風扇-灰</v>
      </c>
      <c r="H1020" s="13" t="str">
        <f>VLOOKUP(訂單銷售明細!$F1020,產品資料!$A$1:$G$51,2,FALSE)</f>
        <v>空調家電</v>
      </c>
      <c r="I1020" s="13">
        <v>25</v>
      </c>
      <c r="J1020" s="13">
        <f>VLOOKUP($F1020,產品資料!$A$2:$G$51,6,FALSE)</f>
        <v>980</v>
      </c>
      <c r="K1020" s="17">
        <f t="shared" si="15"/>
        <v>24500</v>
      </c>
    </row>
    <row r="1021" spans="1:11" x14ac:dyDescent="0.35">
      <c r="A1021" s="8" t="s">
        <v>1037</v>
      </c>
      <c r="B1021" s="9">
        <v>43650</v>
      </c>
      <c r="C1021" s="10" t="str">
        <f>VLOOKUP(訂單銷售明細!$D1021,廠商資料!$A$2:$E$12,5,FALSE)</f>
        <v>王家銘</v>
      </c>
      <c r="D1021" s="8" t="s">
        <v>21</v>
      </c>
      <c r="E1021" s="8" t="str">
        <f>VLOOKUP(D1021,廠商資料!$A$2:$E$12,2,FALSE)</f>
        <v>裕發事業</v>
      </c>
      <c r="F1021" s="8" t="s">
        <v>1635</v>
      </c>
      <c r="G1021" s="11" t="str">
        <f>VLOOKUP($F1021,產品資料!$A$2:$G$51,5,FALSE)</f>
        <v>數位式無線電話-時尚黑</v>
      </c>
      <c r="H1021" s="8" t="str">
        <f>VLOOKUP(訂單銷售明細!$F1021,產品資料!$A$1:$G$51,2,FALSE)</f>
        <v>生活家電</v>
      </c>
      <c r="I1021" s="8">
        <v>35</v>
      </c>
      <c r="J1021" s="8">
        <f>VLOOKUP($F1021,產品資料!$A$2:$G$51,6,FALSE)</f>
        <v>990</v>
      </c>
      <c r="K1021" s="12">
        <f t="shared" si="15"/>
        <v>34650</v>
      </c>
    </row>
    <row r="1022" spans="1:11" x14ac:dyDescent="0.35">
      <c r="A1022" s="13" t="s">
        <v>1038</v>
      </c>
      <c r="B1022" s="14">
        <v>43650</v>
      </c>
      <c r="C1022" s="15" t="str">
        <f>VLOOKUP(訂單銷售明細!$D1022,廠商資料!$A$2:$E$12,5,FALSE)</f>
        <v>涂佩芳</v>
      </c>
      <c r="D1022" s="13" t="s">
        <v>10</v>
      </c>
      <c r="E1022" s="13" t="str">
        <f>VLOOKUP(D1022,廠商資料!$A$2:$E$12,2,FALSE)</f>
        <v>永進事業</v>
      </c>
      <c r="F1022" s="13" t="s">
        <v>1604</v>
      </c>
      <c r="G1022" s="16" t="str">
        <f>VLOOKUP($F1022,產品資料!$A$2:$G$51,5,FALSE)</f>
        <v>渦輪氣旋健康氣炸鍋</v>
      </c>
      <c r="H1022" s="13" t="str">
        <f>VLOOKUP(訂單銷售明細!$F1022,產品資料!$A$1:$G$51,2,FALSE)</f>
        <v>廚房家電</v>
      </c>
      <c r="I1022" s="13">
        <v>25</v>
      </c>
      <c r="J1022" s="13">
        <f>VLOOKUP($F1022,產品資料!$A$2:$G$51,6,FALSE)</f>
        <v>8990</v>
      </c>
      <c r="K1022" s="17">
        <f t="shared" si="15"/>
        <v>224750</v>
      </c>
    </row>
    <row r="1023" spans="1:11" x14ac:dyDescent="0.35">
      <c r="A1023" s="8" t="s">
        <v>1039</v>
      </c>
      <c r="B1023" s="9">
        <v>43650</v>
      </c>
      <c r="C1023" s="10" t="str">
        <f>VLOOKUP(訂單銷售明細!$D1023,廠商資料!$A$2:$E$12,5,FALSE)</f>
        <v>涂佩芳</v>
      </c>
      <c r="D1023" s="8" t="s">
        <v>12</v>
      </c>
      <c r="E1023" s="8" t="str">
        <f>VLOOKUP(D1023,廠商資料!$A$2:$E$12,2,FALSE)</f>
        <v>洪盛貿易</v>
      </c>
      <c r="F1023" s="8" t="s">
        <v>1635</v>
      </c>
      <c r="G1023" s="11" t="str">
        <f>VLOOKUP($F1023,產品資料!$A$2:$G$51,5,FALSE)</f>
        <v>數位式無線電話-時尚黑</v>
      </c>
      <c r="H1023" s="8" t="str">
        <f>VLOOKUP(訂單銷售明細!$F1023,產品資料!$A$1:$G$51,2,FALSE)</f>
        <v>生活家電</v>
      </c>
      <c r="I1023" s="8">
        <v>25</v>
      </c>
      <c r="J1023" s="8">
        <f>VLOOKUP($F1023,產品資料!$A$2:$G$51,6,FALSE)</f>
        <v>990</v>
      </c>
      <c r="K1023" s="12">
        <f t="shared" si="15"/>
        <v>24750</v>
      </c>
    </row>
    <row r="1024" spans="1:11" x14ac:dyDescent="0.35">
      <c r="A1024" s="13" t="s">
        <v>1040</v>
      </c>
      <c r="B1024" s="14">
        <v>43650</v>
      </c>
      <c r="C1024" s="15" t="str">
        <f>VLOOKUP(訂單銷售明細!$D1024,廠商資料!$A$2:$E$12,5,FALSE)</f>
        <v>陳欣怡</v>
      </c>
      <c r="D1024" s="13" t="s">
        <v>8</v>
      </c>
      <c r="E1024" s="13" t="str">
        <f>VLOOKUP(D1024,廠商資料!$A$2:$E$12,2,FALSE)</f>
        <v>高宏事業</v>
      </c>
      <c r="F1024" s="13" t="s">
        <v>1611</v>
      </c>
      <c r="G1024" s="16" t="str">
        <f>VLOOKUP($F1024,產品資料!$A$2:$G$51,5,FALSE)</f>
        <v>美白電動牙刷-美白刷頭+多動向交叉刷頭</v>
      </c>
      <c r="H1024" s="13" t="str">
        <f>VLOOKUP(訂單銷售明細!$F1024,產品資料!$A$1:$G$51,2,FALSE)</f>
        <v>美容家電</v>
      </c>
      <c r="I1024" s="13">
        <v>25</v>
      </c>
      <c r="J1024" s="13">
        <f>VLOOKUP($F1024,產品資料!$A$2:$G$51,6,FALSE)</f>
        <v>1200</v>
      </c>
      <c r="K1024" s="17">
        <f t="shared" si="15"/>
        <v>30000</v>
      </c>
    </row>
    <row r="1025" spans="1:11" x14ac:dyDescent="0.35">
      <c r="A1025" s="8" t="s">
        <v>1041</v>
      </c>
      <c r="B1025" s="9">
        <v>43650</v>
      </c>
      <c r="C1025" s="10" t="str">
        <f>VLOOKUP(訂單銷售明細!$D1025,廠商資料!$A$2:$E$12,5,FALSE)</f>
        <v>陳欣怡</v>
      </c>
      <c r="D1025" s="8" t="s">
        <v>14</v>
      </c>
      <c r="E1025" s="8" t="str">
        <f>VLOOKUP(D1025,廠商資料!$A$2:$E$12,2,FALSE)</f>
        <v>捷福事業</v>
      </c>
      <c r="F1025" s="8" t="s">
        <v>1611</v>
      </c>
      <c r="G1025" s="11" t="str">
        <f>VLOOKUP($F1025,產品資料!$A$2:$G$51,5,FALSE)</f>
        <v>美白電動牙刷-美白刷頭+多動向交叉刷頭</v>
      </c>
      <c r="H1025" s="8" t="str">
        <f>VLOOKUP(訂單銷售明細!$F1025,產品資料!$A$1:$G$51,2,FALSE)</f>
        <v>美容家電</v>
      </c>
      <c r="I1025" s="8">
        <v>25</v>
      </c>
      <c r="J1025" s="8">
        <f>VLOOKUP($F1025,產品資料!$A$2:$G$51,6,FALSE)</f>
        <v>1200</v>
      </c>
      <c r="K1025" s="12">
        <f t="shared" si="15"/>
        <v>30000</v>
      </c>
    </row>
    <row r="1026" spans="1:11" x14ac:dyDescent="0.35">
      <c r="A1026" s="13" t="s">
        <v>1042</v>
      </c>
      <c r="B1026" s="14">
        <v>43650</v>
      </c>
      <c r="C1026" s="15" t="str">
        <f>VLOOKUP(訂單銷售明細!$D1026,廠商資料!$A$2:$E$12,5,FALSE)</f>
        <v>王家銘</v>
      </c>
      <c r="D1026" s="13" t="s">
        <v>24</v>
      </c>
      <c r="E1026" s="13" t="str">
        <f>VLOOKUP(D1026,廠商資料!$A$2:$E$12,2,FALSE)</f>
        <v>萬成事業</v>
      </c>
      <c r="F1026" s="13" t="s">
        <v>1640</v>
      </c>
      <c r="G1026" s="16" t="str">
        <f>VLOOKUP($F1026,產品資料!$A$2:$G$51,5,FALSE)</f>
        <v>迷你隨身空氣負離子清淨機-白</v>
      </c>
      <c r="H1026" s="13" t="str">
        <f>VLOOKUP(訂單銷售明細!$F1026,產品資料!$A$1:$G$51,2,FALSE)</f>
        <v>清靜除溼</v>
      </c>
      <c r="I1026" s="13">
        <v>35</v>
      </c>
      <c r="J1026" s="13">
        <f>VLOOKUP($F1026,產品資料!$A$2:$G$51,6,FALSE)</f>
        <v>999</v>
      </c>
      <c r="K1026" s="17">
        <f t="shared" si="15"/>
        <v>34965</v>
      </c>
    </row>
    <row r="1027" spans="1:11" x14ac:dyDescent="0.35">
      <c r="A1027" s="8" t="s">
        <v>1043</v>
      </c>
      <c r="B1027" s="9">
        <v>43650</v>
      </c>
      <c r="C1027" s="10" t="str">
        <f>VLOOKUP(訂單銷售明細!$D1027,廠商資料!$A$2:$E$12,5,FALSE)</f>
        <v>陳欣怡</v>
      </c>
      <c r="D1027" s="8" t="s">
        <v>18</v>
      </c>
      <c r="E1027" s="8" t="str">
        <f>VLOOKUP(D1027,廠商資料!$A$2:$E$12,2,FALSE)</f>
        <v>興泰貿易</v>
      </c>
      <c r="F1027" s="8" t="s">
        <v>1602</v>
      </c>
      <c r="G1027" s="11" t="str">
        <f>VLOOKUP($F1027,產品資料!$A$2:$G$51,5,FALSE)</f>
        <v>日本原裝變頻六門冰箱</v>
      </c>
      <c r="H1027" s="8" t="str">
        <f>VLOOKUP(訂單銷售明細!$F1027,產品資料!$A$1:$G$51,2,FALSE)</f>
        <v>廚房家電</v>
      </c>
      <c r="I1027" s="8">
        <v>25</v>
      </c>
      <c r="J1027" s="8">
        <f>VLOOKUP($F1027,產品資料!$A$2:$G$51,6,FALSE)</f>
        <v>69210</v>
      </c>
      <c r="K1027" s="12">
        <f t="shared" ref="K1027:K1090" si="16">I1027*J1027</f>
        <v>1730250</v>
      </c>
    </row>
    <row r="1028" spans="1:11" x14ac:dyDescent="0.35">
      <c r="A1028" s="13" t="s">
        <v>1044</v>
      </c>
      <c r="B1028" s="14">
        <v>43650</v>
      </c>
      <c r="C1028" s="15" t="str">
        <f>VLOOKUP(訂單銷售明細!$D1028,廠商資料!$A$2:$E$12,5,FALSE)</f>
        <v>王家銘</v>
      </c>
      <c r="D1028" s="13" t="s">
        <v>21</v>
      </c>
      <c r="E1028" s="13" t="str">
        <f>VLOOKUP(D1028,廠商資料!$A$2:$E$12,2,FALSE)</f>
        <v>裕發事業</v>
      </c>
      <c r="F1028" s="13" t="s">
        <v>1623</v>
      </c>
      <c r="G1028" s="16" t="str">
        <f>VLOOKUP($F1028,產品資料!$A$2:$G$51,5,FALSE)</f>
        <v>14吋立扇/電風扇-灰</v>
      </c>
      <c r="H1028" s="13" t="str">
        <f>VLOOKUP(訂單銷售明細!$F1028,產品資料!$A$1:$G$51,2,FALSE)</f>
        <v>空調家電</v>
      </c>
      <c r="I1028" s="13">
        <v>25</v>
      </c>
      <c r="J1028" s="13">
        <f>VLOOKUP($F1028,產品資料!$A$2:$G$51,6,FALSE)</f>
        <v>980</v>
      </c>
      <c r="K1028" s="17">
        <f t="shared" si="16"/>
        <v>24500</v>
      </c>
    </row>
    <row r="1029" spans="1:11" x14ac:dyDescent="0.35">
      <c r="A1029" s="8" t="s">
        <v>1045</v>
      </c>
      <c r="B1029" s="9">
        <v>43650</v>
      </c>
      <c r="C1029" s="10" t="str">
        <f>VLOOKUP(訂單銷售明細!$D1029,廠商資料!$A$2:$E$12,5,FALSE)</f>
        <v>王家銘</v>
      </c>
      <c r="D1029" s="8" t="s">
        <v>24</v>
      </c>
      <c r="E1029" s="8" t="str">
        <f>VLOOKUP(D1029,廠商資料!$A$2:$E$12,2,FALSE)</f>
        <v>萬成事業</v>
      </c>
      <c r="F1029" s="8" t="s">
        <v>1601</v>
      </c>
      <c r="G1029" s="11" t="str">
        <f>VLOOKUP($F1029,產品資料!$A$2:$G$51,5,FALSE)</f>
        <v>14吋立扇/電風扇-白</v>
      </c>
      <c r="H1029" s="8" t="str">
        <f>VLOOKUP(訂單銷售明細!$F1029,產品資料!$A$1:$G$51,2,FALSE)</f>
        <v>空調家電</v>
      </c>
      <c r="I1029" s="8">
        <v>25</v>
      </c>
      <c r="J1029" s="8">
        <f>VLOOKUP($F1029,產品資料!$A$2:$G$51,6,FALSE)</f>
        <v>980</v>
      </c>
      <c r="K1029" s="12">
        <f t="shared" si="16"/>
        <v>24500</v>
      </c>
    </row>
    <row r="1030" spans="1:11" x14ac:dyDescent="0.35">
      <c r="A1030" s="13" t="s">
        <v>1046</v>
      </c>
      <c r="B1030" s="14">
        <v>43650</v>
      </c>
      <c r="C1030" s="15" t="str">
        <f>VLOOKUP(訂單銷售明細!$D1030,廠商資料!$A$2:$E$12,5,FALSE)</f>
        <v>郭立新</v>
      </c>
      <c r="D1030" s="13" t="s">
        <v>26</v>
      </c>
      <c r="E1030" s="13" t="str">
        <f>VLOOKUP(D1030,廠商資料!$A$2:$E$12,2,FALSE)</f>
        <v>華佳貿易</v>
      </c>
      <c r="F1030" s="13" t="s">
        <v>1601</v>
      </c>
      <c r="G1030" s="16" t="str">
        <f>VLOOKUP($F1030,產品資料!$A$2:$G$51,5,FALSE)</f>
        <v>14吋立扇/電風扇-白</v>
      </c>
      <c r="H1030" s="13" t="str">
        <f>VLOOKUP(訂單銷售明細!$F1030,產品資料!$A$1:$G$51,2,FALSE)</f>
        <v>空調家電</v>
      </c>
      <c r="I1030" s="13">
        <v>25</v>
      </c>
      <c r="J1030" s="13">
        <f>VLOOKUP($F1030,產品資料!$A$2:$G$51,6,FALSE)</f>
        <v>980</v>
      </c>
      <c r="K1030" s="17">
        <f t="shared" si="16"/>
        <v>24500</v>
      </c>
    </row>
    <row r="1031" spans="1:11" x14ac:dyDescent="0.35">
      <c r="A1031" s="8" t="s">
        <v>1047</v>
      </c>
      <c r="B1031" s="9">
        <v>43650</v>
      </c>
      <c r="C1031" s="10" t="str">
        <f>VLOOKUP(訂單銷售明細!$D1031,廠商資料!$A$2:$E$12,5,FALSE)</f>
        <v>賴惠雯</v>
      </c>
      <c r="D1031" s="8" t="s">
        <v>41</v>
      </c>
      <c r="E1031" s="8" t="str">
        <f>VLOOKUP(D1031,廠商資料!$A$2:$E$12,2,FALSE)</f>
        <v>欣榮貿易</v>
      </c>
      <c r="F1031" s="8" t="s">
        <v>1623</v>
      </c>
      <c r="G1031" s="11" t="str">
        <f>VLOOKUP($F1031,產品資料!$A$2:$G$51,5,FALSE)</f>
        <v>14吋立扇/電風扇-灰</v>
      </c>
      <c r="H1031" s="8" t="str">
        <f>VLOOKUP(訂單銷售明細!$F1031,產品資料!$A$1:$G$51,2,FALSE)</f>
        <v>空調家電</v>
      </c>
      <c r="I1031" s="8">
        <v>25</v>
      </c>
      <c r="J1031" s="8">
        <f>VLOOKUP($F1031,產品資料!$A$2:$G$51,6,FALSE)</f>
        <v>980</v>
      </c>
      <c r="K1031" s="12">
        <f t="shared" si="16"/>
        <v>24500</v>
      </c>
    </row>
    <row r="1032" spans="1:11" x14ac:dyDescent="0.35">
      <c r="A1032" s="13" t="s">
        <v>1048</v>
      </c>
      <c r="B1032" s="14">
        <v>43650</v>
      </c>
      <c r="C1032" s="15" t="str">
        <f>VLOOKUP(訂單銷售明細!$D1032,廠商資料!$A$2:$E$12,5,FALSE)</f>
        <v>郭立新</v>
      </c>
      <c r="D1032" s="13" t="s">
        <v>26</v>
      </c>
      <c r="E1032" s="13" t="str">
        <f>VLOOKUP(D1032,廠商資料!$A$2:$E$12,2,FALSE)</f>
        <v>華佳貿易</v>
      </c>
      <c r="F1032" s="13" t="s">
        <v>1635</v>
      </c>
      <c r="G1032" s="16" t="str">
        <f>VLOOKUP($F1032,產品資料!$A$2:$G$51,5,FALSE)</f>
        <v>數位式無線電話-時尚黑</v>
      </c>
      <c r="H1032" s="13" t="str">
        <f>VLOOKUP(訂單銷售明細!$F1032,產品資料!$A$1:$G$51,2,FALSE)</f>
        <v>生活家電</v>
      </c>
      <c r="I1032" s="13">
        <v>35</v>
      </c>
      <c r="J1032" s="13">
        <f>VLOOKUP($F1032,產品資料!$A$2:$G$51,6,FALSE)</f>
        <v>990</v>
      </c>
      <c r="K1032" s="17">
        <f t="shared" si="16"/>
        <v>34650</v>
      </c>
    </row>
    <row r="1033" spans="1:11" x14ac:dyDescent="0.35">
      <c r="A1033" s="8" t="s">
        <v>1049</v>
      </c>
      <c r="B1033" s="9">
        <v>43650</v>
      </c>
      <c r="C1033" s="10" t="str">
        <f>VLOOKUP(訂單銷售明細!$D1033,廠商資料!$A$2:$E$12,5,FALSE)</f>
        <v>蔡俊宏</v>
      </c>
      <c r="D1033" s="8" t="s">
        <v>47</v>
      </c>
      <c r="E1033" s="8" t="str">
        <f>VLOOKUP(D1033,廠商資料!$A$2:$E$12,2,FALSE)</f>
        <v>信通事業</v>
      </c>
      <c r="F1033" s="8" t="s">
        <v>1604</v>
      </c>
      <c r="G1033" s="11" t="str">
        <f>VLOOKUP($F1033,產品資料!$A$2:$G$51,5,FALSE)</f>
        <v>渦輪氣旋健康氣炸鍋</v>
      </c>
      <c r="H1033" s="8" t="str">
        <f>VLOOKUP(訂單銷售明細!$F1033,產品資料!$A$1:$G$51,2,FALSE)</f>
        <v>廚房家電</v>
      </c>
      <c r="I1033" s="8">
        <v>25</v>
      </c>
      <c r="J1033" s="8">
        <f>VLOOKUP($F1033,產品資料!$A$2:$G$51,6,FALSE)</f>
        <v>8990</v>
      </c>
      <c r="K1033" s="12">
        <f t="shared" si="16"/>
        <v>224750</v>
      </c>
    </row>
    <row r="1034" spans="1:11" x14ac:dyDescent="0.35">
      <c r="A1034" s="13" t="s">
        <v>1050</v>
      </c>
      <c r="B1034" s="14">
        <v>43650</v>
      </c>
      <c r="C1034" s="15" t="str">
        <f>VLOOKUP(訂單銷售明細!$D1034,廠商資料!$A$2:$E$12,5,FALSE)</f>
        <v>賴惠雯</v>
      </c>
      <c r="D1034" s="13" t="s">
        <v>49</v>
      </c>
      <c r="E1034" s="13" t="str">
        <f>VLOOKUP(D1034,廠商資料!$A$2:$E$12,2,FALSE)</f>
        <v>大亨事業</v>
      </c>
      <c r="F1034" s="13" t="s">
        <v>1635</v>
      </c>
      <c r="G1034" s="16" t="str">
        <f>VLOOKUP($F1034,產品資料!$A$2:$G$51,5,FALSE)</f>
        <v>數位式無線電話-時尚黑</v>
      </c>
      <c r="H1034" s="13" t="str">
        <f>VLOOKUP(訂單銷售明細!$F1034,產品資料!$A$1:$G$51,2,FALSE)</f>
        <v>生活家電</v>
      </c>
      <c r="I1034" s="13">
        <v>25</v>
      </c>
      <c r="J1034" s="13">
        <f>VLOOKUP($F1034,產品資料!$A$2:$G$51,6,FALSE)</f>
        <v>990</v>
      </c>
      <c r="K1034" s="17">
        <f t="shared" si="16"/>
        <v>24750</v>
      </c>
    </row>
    <row r="1035" spans="1:11" x14ac:dyDescent="0.35">
      <c r="A1035" s="8" t="s">
        <v>1051</v>
      </c>
      <c r="B1035" s="9">
        <v>43650</v>
      </c>
      <c r="C1035" s="10" t="str">
        <f>VLOOKUP(訂單銷售明細!$D1035,廠商資料!$A$2:$E$12,5,FALSE)</f>
        <v>涂佩芳</v>
      </c>
      <c r="D1035" s="8" t="s">
        <v>10</v>
      </c>
      <c r="E1035" s="8" t="str">
        <f>VLOOKUP(D1035,廠商資料!$A$2:$E$12,2,FALSE)</f>
        <v>永進事業</v>
      </c>
      <c r="F1035" s="8" t="s">
        <v>1611</v>
      </c>
      <c r="G1035" s="11" t="str">
        <f>VLOOKUP($F1035,產品資料!$A$2:$G$51,5,FALSE)</f>
        <v>美白電動牙刷-美白刷頭+多動向交叉刷頭</v>
      </c>
      <c r="H1035" s="8" t="str">
        <f>VLOOKUP(訂單銷售明細!$F1035,產品資料!$A$1:$G$51,2,FALSE)</f>
        <v>美容家電</v>
      </c>
      <c r="I1035" s="8">
        <v>25</v>
      </c>
      <c r="J1035" s="8">
        <f>VLOOKUP($F1035,產品資料!$A$2:$G$51,6,FALSE)</f>
        <v>1200</v>
      </c>
      <c r="K1035" s="12">
        <f t="shared" si="16"/>
        <v>30000</v>
      </c>
    </row>
    <row r="1036" spans="1:11" x14ac:dyDescent="0.35">
      <c r="A1036" s="13" t="s">
        <v>1052</v>
      </c>
      <c r="B1036" s="14">
        <v>43650</v>
      </c>
      <c r="C1036" s="15" t="str">
        <f>VLOOKUP(訂單銷售明細!$D1036,廠商資料!$A$2:$E$12,5,FALSE)</f>
        <v>涂佩芳</v>
      </c>
      <c r="D1036" s="13" t="s">
        <v>12</v>
      </c>
      <c r="E1036" s="13" t="str">
        <f>VLOOKUP(D1036,廠商資料!$A$2:$E$12,2,FALSE)</f>
        <v>洪盛貿易</v>
      </c>
      <c r="F1036" s="13" t="s">
        <v>1611</v>
      </c>
      <c r="G1036" s="16" t="str">
        <f>VLOOKUP($F1036,產品資料!$A$2:$G$51,5,FALSE)</f>
        <v>美白電動牙刷-美白刷頭+多動向交叉刷頭</v>
      </c>
      <c r="H1036" s="13" t="str">
        <f>VLOOKUP(訂單銷售明細!$F1036,產品資料!$A$1:$G$51,2,FALSE)</f>
        <v>美容家電</v>
      </c>
      <c r="I1036" s="13">
        <v>25</v>
      </c>
      <c r="J1036" s="13">
        <f>VLOOKUP($F1036,產品資料!$A$2:$G$51,6,FALSE)</f>
        <v>1200</v>
      </c>
      <c r="K1036" s="17">
        <f t="shared" si="16"/>
        <v>30000</v>
      </c>
    </row>
    <row r="1037" spans="1:11" x14ac:dyDescent="0.35">
      <c r="A1037" s="8" t="s">
        <v>1053</v>
      </c>
      <c r="B1037" s="9">
        <v>43650</v>
      </c>
      <c r="C1037" s="10" t="str">
        <f>VLOOKUP(訂單銷售明細!$D1037,廠商資料!$A$2:$E$12,5,FALSE)</f>
        <v>賴惠雯</v>
      </c>
      <c r="D1037" s="8" t="s">
        <v>41</v>
      </c>
      <c r="E1037" s="8" t="str">
        <f>VLOOKUP(D1037,廠商資料!$A$2:$E$12,2,FALSE)</f>
        <v>欣榮貿易</v>
      </c>
      <c r="F1037" s="8" t="s">
        <v>1640</v>
      </c>
      <c r="G1037" s="11" t="str">
        <f>VLOOKUP($F1037,產品資料!$A$2:$G$51,5,FALSE)</f>
        <v>迷你隨身空氣負離子清淨機-白</v>
      </c>
      <c r="H1037" s="8" t="str">
        <f>VLOOKUP(訂單銷售明細!$F1037,產品資料!$A$1:$G$51,2,FALSE)</f>
        <v>清靜除溼</v>
      </c>
      <c r="I1037" s="8">
        <v>35</v>
      </c>
      <c r="J1037" s="8">
        <f>VLOOKUP($F1037,產品資料!$A$2:$G$51,6,FALSE)</f>
        <v>999</v>
      </c>
      <c r="K1037" s="12">
        <f t="shared" si="16"/>
        <v>34965</v>
      </c>
    </row>
    <row r="1038" spans="1:11" x14ac:dyDescent="0.35">
      <c r="A1038" s="13" t="s">
        <v>1054</v>
      </c>
      <c r="B1038" s="14">
        <v>43650</v>
      </c>
      <c r="C1038" s="15" t="str">
        <f>VLOOKUP(訂單銷售明細!$D1038,廠商資料!$A$2:$E$12,5,FALSE)</f>
        <v>陳欣怡</v>
      </c>
      <c r="D1038" s="13" t="s">
        <v>8</v>
      </c>
      <c r="E1038" s="13" t="str">
        <f>VLOOKUP(D1038,廠商資料!$A$2:$E$12,2,FALSE)</f>
        <v>高宏事業</v>
      </c>
      <c r="F1038" s="13" t="s">
        <v>1623</v>
      </c>
      <c r="G1038" s="16" t="str">
        <f>VLOOKUP($F1038,產品資料!$A$2:$G$51,5,FALSE)</f>
        <v>14吋立扇/電風扇-灰</v>
      </c>
      <c r="H1038" s="13" t="str">
        <f>VLOOKUP(訂單銷售明細!$F1038,產品資料!$A$1:$G$51,2,FALSE)</f>
        <v>空調家電</v>
      </c>
      <c r="I1038" s="13">
        <v>25</v>
      </c>
      <c r="J1038" s="13">
        <f>VLOOKUP($F1038,產品資料!$A$2:$G$51,6,FALSE)</f>
        <v>980</v>
      </c>
      <c r="K1038" s="17">
        <f t="shared" si="16"/>
        <v>24500</v>
      </c>
    </row>
    <row r="1039" spans="1:11" x14ac:dyDescent="0.35">
      <c r="A1039" s="8" t="s">
        <v>1055</v>
      </c>
      <c r="B1039" s="9">
        <v>43650</v>
      </c>
      <c r="C1039" s="10" t="str">
        <f>VLOOKUP(訂單銷售明細!$D1039,廠商資料!$A$2:$E$12,5,FALSE)</f>
        <v>陳欣怡</v>
      </c>
      <c r="D1039" s="8" t="s">
        <v>18</v>
      </c>
      <c r="E1039" s="8" t="str">
        <f>VLOOKUP(D1039,廠商資料!$A$2:$E$12,2,FALSE)</f>
        <v>興泰貿易</v>
      </c>
      <c r="F1039" s="8" t="s">
        <v>1601</v>
      </c>
      <c r="G1039" s="11" t="str">
        <f>VLOOKUP($F1039,產品資料!$A$2:$G$51,5,FALSE)</f>
        <v>14吋立扇/電風扇-白</v>
      </c>
      <c r="H1039" s="8" t="str">
        <f>VLOOKUP(訂單銷售明細!$F1039,產品資料!$A$1:$G$51,2,FALSE)</f>
        <v>空調家電</v>
      </c>
      <c r="I1039" s="8">
        <v>25</v>
      </c>
      <c r="J1039" s="8">
        <f>VLOOKUP($F1039,產品資料!$A$2:$G$51,6,FALSE)</f>
        <v>980</v>
      </c>
      <c r="K1039" s="12">
        <f t="shared" si="16"/>
        <v>24500</v>
      </c>
    </row>
    <row r="1040" spans="1:11" x14ac:dyDescent="0.35">
      <c r="A1040" s="13" t="s">
        <v>1056</v>
      </c>
      <c r="B1040" s="14">
        <v>43650</v>
      </c>
      <c r="C1040" s="15" t="str">
        <f>VLOOKUP(訂單銷售明細!$D1040,廠商資料!$A$2:$E$12,5,FALSE)</f>
        <v>王家銘</v>
      </c>
      <c r="D1040" s="13" t="s">
        <v>21</v>
      </c>
      <c r="E1040" s="13" t="str">
        <f>VLOOKUP(D1040,廠商資料!$A$2:$E$12,2,FALSE)</f>
        <v>裕發事業</v>
      </c>
      <c r="F1040" s="13" t="s">
        <v>1601</v>
      </c>
      <c r="G1040" s="16" t="str">
        <f>VLOOKUP($F1040,產品資料!$A$2:$G$51,5,FALSE)</f>
        <v>14吋立扇/電風扇-白</v>
      </c>
      <c r="H1040" s="13" t="str">
        <f>VLOOKUP(訂單銷售明細!$F1040,產品資料!$A$1:$G$51,2,FALSE)</f>
        <v>空調家電</v>
      </c>
      <c r="I1040" s="13">
        <v>25</v>
      </c>
      <c r="J1040" s="13">
        <f>VLOOKUP($F1040,產品資料!$A$2:$G$51,6,FALSE)</f>
        <v>980</v>
      </c>
      <c r="K1040" s="17">
        <f t="shared" si="16"/>
        <v>24500</v>
      </c>
    </row>
    <row r="1041" spans="1:11" x14ac:dyDescent="0.35">
      <c r="A1041" s="8" t="s">
        <v>1057</v>
      </c>
      <c r="B1041" s="9">
        <v>43650</v>
      </c>
      <c r="C1041" s="10" t="str">
        <f>VLOOKUP(訂單銷售明細!$D1041,廠商資料!$A$2:$E$12,5,FALSE)</f>
        <v>王家銘</v>
      </c>
      <c r="D1041" s="8" t="s">
        <v>24</v>
      </c>
      <c r="E1041" s="8" t="str">
        <f>VLOOKUP(D1041,廠商資料!$A$2:$E$12,2,FALSE)</f>
        <v>萬成事業</v>
      </c>
      <c r="F1041" s="8" t="s">
        <v>1623</v>
      </c>
      <c r="G1041" s="11" t="str">
        <f>VLOOKUP($F1041,產品資料!$A$2:$G$51,5,FALSE)</f>
        <v>14吋立扇/電風扇-灰</v>
      </c>
      <c r="H1041" s="8" t="str">
        <f>VLOOKUP(訂單銷售明細!$F1041,產品資料!$A$1:$G$51,2,FALSE)</f>
        <v>空調家電</v>
      </c>
      <c r="I1041" s="8">
        <v>25</v>
      </c>
      <c r="J1041" s="8">
        <f>VLOOKUP($F1041,產品資料!$A$2:$G$51,6,FALSE)</f>
        <v>980</v>
      </c>
      <c r="K1041" s="12">
        <f t="shared" si="16"/>
        <v>24500</v>
      </c>
    </row>
    <row r="1042" spans="1:11" x14ac:dyDescent="0.35">
      <c r="A1042" s="13" t="s">
        <v>1058</v>
      </c>
      <c r="B1042" s="14">
        <v>43650</v>
      </c>
      <c r="C1042" s="15" t="str">
        <f>VLOOKUP(訂單銷售明細!$D1042,廠商資料!$A$2:$E$12,5,FALSE)</f>
        <v>郭立新</v>
      </c>
      <c r="D1042" s="13" t="s">
        <v>26</v>
      </c>
      <c r="E1042" s="13" t="str">
        <f>VLOOKUP(D1042,廠商資料!$A$2:$E$12,2,FALSE)</f>
        <v>華佳貿易</v>
      </c>
      <c r="F1042" s="13" t="s">
        <v>1604</v>
      </c>
      <c r="G1042" s="16" t="str">
        <f>VLOOKUP($F1042,產品資料!$A$2:$G$51,5,FALSE)</f>
        <v>渦輪氣旋健康氣炸鍋</v>
      </c>
      <c r="H1042" s="13" t="str">
        <f>VLOOKUP(訂單銷售明細!$F1042,產品資料!$A$1:$G$51,2,FALSE)</f>
        <v>廚房家電</v>
      </c>
      <c r="I1042" s="13">
        <v>25</v>
      </c>
      <c r="J1042" s="13">
        <f>VLOOKUP($F1042,產品資料!$A$2:$G$51,6,FALSE)</f>
        <v>8990</v>
      </c>
      <c r="K1042" s="17">
        <f t="shared" si="16"/>
        <v>224750</v>
      </c>
    </row>
    <row r="1043" spans="1:11" x14ac:dyDescent="0.35">
      <c r="A1043" s="8" t="s">
        <v>1059</v>
      </c>
      <c r="B1043" s="9">
        <v>43650</v>
      </c>
      <c r="C1043" s="10" t="str">
        <f>VLOOKUP(訂單銷售明細!$D1043,廠商資料!$A$2:$E$12,5,FALSE)</f>
        <v>賴惠雯</v>
      </c>
      <c r="D1043" s="8" t="s">
        <v>49</v>
      </c>
      <c r="E1043" s="8" t="str">
        <f>VLOOKUP(D1043,廠商資料!$A$2:$E$12,2,FALSE)</f>
        <v>大亨事業</v>
      </c>
      <c r="F1043" s="8" t="s">
        <v>1600</v>
      </c>
      <c r="G1043" s="11" t="str">
        <f>VLOOKUP($F1043,產品資料!$A$2:$G$51,5,FALSE)</f>
        <v>蒸氣電熨斗</v>
      </c>
      <c r="H1043" s="8" t="str">
        <f>VLOOKUP(訂單銷售明細!$F1043,產品資料!$A$1:$G$51,2,FALSE)</f>
        <v>生活家電</v>
      </c>
      <c r="I1043" s="8">
        <v>35</v>
      </c>
      <c r="J1043" s="8">
        <f>VLOOKUP($F1043,產品資料!$A$2:$G$51,6,FALSE)</f>
        <v>665</v>
      </c>
      <c r="K1043" s="12">
        <f t="shared" si="16"/>
        <v>23275</v>
      </c>
    </row>
    <row r="1044" spans="1:11" x14ac:dyDescent="0.35">
      <c r="A1044" s="13" t="s">
        <v>1060</v>
      </c>
      <c r="B1044" s="14">
        <v>43650</v>
      </c>
      <c r="C1044" s="15" t="str">
        <f>VLOOKUP(訂單銷售明細!$D1044,廠商資料!$A$2:$E$12,5,FALSE)</f>
        <v>蔡俊宏</v>
      </c>
      <c r="D1044" s="13" t="s">
        <v>47</v>
      </c>
      <c r="E1044" s="13" t="str">
        <f>VLOOKUP(D1044,廠商資料!$A$2:$E$12,2,FALSE)</f>
        <v>信通事業</v>
      </c>
      <c r="F1044" s="13" t="s">
        <v>1623</v>
      </c>
      <c r="G1044" s="16" t="str">
        <f>VLOOKUP($F1044,產品資料!$A$2:$G$51,5,FALSE)</f>
        <v>14吋立扇/電風扇-灰</v>
      </c>
      <c r="H1044" s="13" t="str">
        <f>VLOOKUP(訂單銷售明細!$F1044,產品資料!$A$1:$G$51,2,FALSE)</f>
        <v>空調家電</v>
      </c>
      <c r="I1044" s="13">
        <v>25</v>
      </c>
      <c r="J1044" s="13">
        <f>VLOOKUP($F1044,產品資料!$A$2:$G$51,6,FALSE)</f>
        <v>980</v>
      </c>
      <c r="K1044" s="17">
        <f t="shared" si="16"/>
        <v>24500</v>
      </c>
    </row>
    <row r="1045" spans="1:11" x14ac:dyDescent="0.35">
      <c r="A1045" s="8" t="s">
        <v>1061</v>
      </c>
      <c r="B1045" s="9">
        <v>43650</v>
      </c>
      <c r="C1045" s="10" t="str">
        <f>VLOOKUP(訂單銷售明細!$D1045,廠商資料!$A$2:$E$12,5,FALSE)</f>
        <v>賴惠雯</v>
      </c>
      <c r="D1045" s="8" t="s">
        <v>49</v>
      </c>
      <c r="E1045" s="8" t="str">
        <f>VLOOKUP(D1045,廠商資料!$A$2:$E$12,2,FALSE)</f>
        <v>大亨事業</v>
      </c>
      <c r="F1045" s="8" t="s">
        <v>1601</v>
      </c>
      <c r="G1045" s="11" t="str">
        <f>VLOOKUP($F1045,產品資料!$A$2:$G$51,5,FALSE)</f>
        <v>14吋立扇/電風扇-白</v>
      </c>
      <c r="H1045" s="8" t="str">
        <f>VLOOKUP(訂單銷售明細!$F1045,產品資料!$A$1:$G$51,2,FALSE)</f>
        <v>空調家電</v>
      </c>
      <c r="I1045" s="8">
        <v>25</v>
      </c>
      <c r="J1045" s="8">
        <f>VLOOKUP($F1045,產品資料!$A$2:$G$51,6,FALSE)</f>
        <v>980</v>
      </c>
      <c r="K1045" s="12">
        <f t="shared" si="16"/>
        <v>24500</v>
      </c>
    </row>
    <row r="1046" spans="1:11" x14ac:dyDescent="0.35">
      <c r="A1046" s="13" t="s">
        <v>1062</v>
      </c>
      <c r="B1046" s="14">
        <v>43650</v>
      </c>
      <c r="C1046" s="15" t="str">
        <f>VLOOKUP(訂單銷售明細!$D1046,廠商資料!$A$2:$E$12,5,FALSE)</f>
        <v>涂佩芳</v>
      </c>
      <c r="D1046" s="13" t="s">
        <v>10</v>
      </c>
      <c r="E1046" s="13" t="str">
        <f>VLOOKUP(D1046,廠商資料!$A$2:$E$12,2,FALSE)</f>
        <v>永進事業</v>
      </c>
      <c r="F1046" s="13" t="s">
        <v>1601</v>
      </c>
      <c r="G1046" s="16" t="str">
        <f>VLOOKUP($F1046,產品資料!$A$2:$G$51,5,FALSE)</f>
        <v>14吋立扇/電風扇-白</v>
      </c>
      <c r="H1046" s="13" t="str">
        <f>VLOOKUP(訂單銷售明細!$F1046,產品資料!$A$1:$G$51,2,FALSE)</f>
        <v>空調家電</v>
      </c>
      <c r="I1046" s="13">
        <v>25</v>
      </c>
      <c r="J1046" s="13">
        <f>VLOOKUP($F1046,產品資料!$A$2:$G$51,6,FALSE)</f>
        <v>980</v>
      </c>
      <c r="K1046" s="17">
        <f t="shared" si="16"/>
        <v>24500</v>
      </c>
    </row>
    <row r="1047" spans="1:11" x14ac:dyDescent="0.35">
      <c r="A1047" s="8" t="s">
        <v>1063</v>
      </c>
      <c r="B1047" s="9">
        <v>43650</v>
      </c>
      <c r="C1047" s="10" t="str">
        <f>VLOOKUP(訂單銷售明細!$D1047,廠商資料!$A$2:$E$12,5,FALSE)</f>
        <v>涂佩芳</v>
      </c>
      <c r="D1047" s="8" t="s">
        <v>12</v>
      </c>
      <c r="E1047" s="8" t="str">
        <f>VLOOKUP(D1047,廠商資料!$A$2:$E$12,2,FALSE)</f>
        <v>洪盛貿易</v>
      </c>
      <c r="F1047" s="8" t="s">
        <v>1623</v>
      </c>
      <c r="G1047" s="11" t="str">
        <f>VLOOKUP($F1047,產品資料!$A$2:$G$51,5,FALSE)</f>
        <v>14吋立扇/電風扇-灰</v>
      </c>
      <c r="H1047" s="8" t="str">
        <f>VLOOKUP(訂單銷售明細!$F1047,產品資料!$A$1:$G$51,2,FALSE)</f>
        <v>空調家電</v>
      </c>
      <c r="I1047" s="8">
        <v>25</v>
      </c>
      <c r="J1047" s="8">
        <f>VLOOKUP($F1047,產品資料!$A$2:$G$51,6,FALSE)</f>
        <v>980</v>
      </c>
      <c r="K1047" s="12">
        <f t="shared" si="16"/>
        <v>24500</v>
      </c>
    </row>
    <row r="1048" spans="1:11" x14ac:dyDescent="0.35">
      <c r="A1048" s="13" t="s">
        <v>1064</v>
      </c>
      <c r="B1048" s="14">
        <v>43650</v>
      </c>
      <c r="C1048" s="15" t="str">
        <f>VLOOKUP(訂單銷售明細!$D1048,廠商資料!$A$2:$E$12,5,FALSE)</f>
        <v>陳欣怡</v>
      </c>
      <c r="D1048" s="13" t="s">
        <v>8</v>
      </c>
      <c r="E1048" s="13" t="str">
        <f>VLOOKUP(D1048,廠商資料!$A$2:$E$12,2,FALSE)</f>
        <v>高宏事業</v>
      </c>
      <c r="F1048" s="13" t="s">
        <v>1604</v>
      </c>
      <c r="G1048" s="16" t="str">
        <f>VLOOKUP($F1048,產品資料!$A$2:$G$51,5,FALSE)</f>
        <v>渦輪氣旋健康氣炸鍋</v>
      </c>
      <c r="H1048" s="13" t="str">
        <f>VLOOKUP(訂單銷售明細!$F1048,產品資料!$A$1:$G$51,2,FALSE)</f>
        <v>廚房家電</v>
      </c>
      <c r="I1048" s="13">
        <v>25</v>
      </c>
      <c r="J1048" s="13">
        <f>VLOOKUP($F1048,產品資料!$A$2:$G$51,6,FALSE)</f>
        <v>8990</v>
      </c>
      <c r="K1048" s="17">
        <f t="shared" si="16"/>
        <v>224750</v>
      </c>
    </row>
    <row r="1049" spans="1:11" x14ac:dyDescent="0.35">
      <c r="A1049" s="8" t="s">
        <v>1065</v>
      </c>
      <c r="B1049" s="9">
        <v>43650</v>
      </c>
      <c r="C1049" s="10" t="str">
        <f>VLOOKUP(訂單銷售明細!$D1049,廠商資料!$A$2:$E$12,5,FALSE)</f>
        <v>涂佩芳</v>
      </c>
      <c r="D1049" s="8" t="s">
        <v>12</v>
      </c>
      <c r="E1049" s="8" t="str">
        <f>VLOOKUP(D1049,廠商資料!$A$2:$E$12,2,FALSE)</f>
        <v>洪盛貿易</v>
      </c>
      <c r="F1049" s="8" t="s">
        <v>1600</v>
      </c>
      <c r="G1049" s="11" t="str">
        <f>VLOOKUP($F1049,產品資料!$A$2:$G$51,5,FALSE)</f>
        <v>蒸氣電熨斗</v>
      </c>
      <c r="H1049" s="8" t="str">
        <f>VLOOKUP(訂單銷售明細!$F1049,產品資料!$A$1:$G$51,2,FALSE)</f>
        <v>生活家電</v>
      </c>
      <c r="I1049" s="8">
        <v>35</v>
      </c>
      <c r="J1049" s="8">
        <f>VLOOKUP($F1049,產品資料!$A$2:$G$51,6,FALSE)</f>
        <v>665</v>
      </c>
      <c r="K1049" s="12">
        <f t="shared" si="16"/>
        <v>23275</v>
      </c>
    </row>
    <row r="1050" spans="1:11" x14ac:dyDescent="0.35">
      <c r="A1050" s="13" t="s">
        <v>1066</v>
      </c>
      <c r="B1050" s="14">
        <v>43650</v>
      </c>
      <c r="C1050" s="15" t="str">
        <f>VLOOKUP(訂單銷售明細!$D1050,廠商資料!$A$2:$E$12,5,FALSE)</f>
        <v>陳欣怡</v>
      </c>
      <c r="D1050" s="13" t="s">
        <v>18</v>
      </c>
      <c r="E1050" s="13" t="str">
        <f>VLOOKUP(D1050,廠商資料!$A$2:$E$12,2,FALSE)</f>
        <v>興泰貿易</v>
      </c>
      <c r="F1050" s="13" t="s">
        <v>1623</v>
      </c>
      <c r="G1050" s="16" t="str">
        <f>VLOOKUP($F1050,產品資料!$A$2:$G$51,5,FALSE)</f>
        <v>14吋立扇/電風扇-灰</v>
      </c>
      <c r="H1050" s="13" t="str">
        <f>VLOOKUP(訂單銷售明細!$F1050,產品資料!$A$1:$G$51,2,FALSE)</f>
        <v>空調家電</v>
      </c>
      <c r="I1050" s="13">
        <v>25</v>
      </c>
      <c r="J1050" s="13">
        <f>VLOOKUP($F1050,產品資料!$A$2:$G$51,6,FALSE)</f>
        <v>980</v>
      </c>
      <c r="K1050" s="17">
        <f t="shared" si="16"/>
        <v>24500</v>
      </c>
    </row>
    <row r="1051" spans="1:11" x14ac:dyDescent="0.35">
      <c r="A1051" s="8" t="s">
        <v>1067</v>
      </c>
      <c r="B1051" s="9">
        <v>43650</v>
      </c>
      <c r="C1051" s="10" t="str">
        <f>VLOOKUP(訂單銷售明細!$D1051,廠商資料!$A$2:$E$12,5,FALSE)</f>
        <v>王家銘</v>
      </c>
      <c r="D1051" s="8" t="s">
        <v>21</v>
      </c>
      <c r="E1051" s="8" t="str">
        <f>VLOOKUP(D1051,廠商資料!$A$2:$E$12,2,FALSE)</f>
        <v>裕發事業</v>
      </c>
      <c r="F1051" s="8" t="s">
        <v>1601</v>
      </c>
      <c r="G1051" s="11" t="str">
        <f>VLOOKUP($F1051,產品資料!$A$2:$G$51,5,FALSE)</f>
        <v>14吋立扇/電風扇-白</v>
      </c>
      <c r="H1051" s="8" t="str">
        <f>VLOOKUP(訂單銷售明細!$F1051,產品資料!$A$1:$G$51,2,FALSE)</f>
        <v>空調家電</v>
      </c>
      <c r="I1051" s="8">
        <v>25</v>
      </c>
      <c r="J1051" s="8">
        <f>VLOOKUP($F1051,產品資料!$A$2:$G$51,6,FALSE)</f>
        <v>980</v>
      </c>
      <c r="K1051" s="12">
        <f t="shared" si="16"/>
        <v>24500</v>
      </c>
    </row>
    <row r="1052" spans="1:11" x14ac:dyDescent="0.35">
      <c r="A1052" s="13" t="s">
        <v>1068</v>
      </c>
      <c r="B1052" s="14">
        <v>43650</v>
      </c>
      <c r="C1052" s="15" t="str">
        <f>VLOOKUP(訂單銷售明細!$D1052,廠商資料!$A$2:$E$12,5,FALSE)</f>
        <v>王家銘</v>
      </c>
      <c r="D1052" s="13" t="s">
        <v>24</v>
      </c>
      <c r="E1052" s="13" t="str">
        <f>VLOOKUP(D1052,廠商資料!$A$2:$E$12,2,FALSE)</f>
        <v>萬成事業</v>
      </c>
      <c r="F1052" s="13" t="s">
        <v>1601</v>
      </c>
      <c r="G1052" s="16" t="str">
        <f>VLOOKUP($F1052,產品資料!$A$2:$G$51,5,FALSE)</f>
        <v>14吋立扇/電風扇-白</v>
      </c>
      <c r="H1052" s="13" t="str">
        <f>VLOOKUP(訂單銷售明細!$F1052,產品資料!$A$1:$G$51,2,FALSE)</f>
        <v>空調家電</v>
      </c>
      <c r="I1052" s="13">
        <v>25</v>
      </c>
      <c r="J1052" s="13">
        <f>VLOOKUP($F1052,產品資料!$A$2:$G$51,6,FALSE)</f>
        <v>980</v>
      </c>
      <c r="K1052" s="17">
        <f t="shared" si="16"/>
        <v>24500</v>
      </c>
    </row>
    <row r="1053" spans="1:11" x14ac:dyDescent="0.35">
      <c r="A1053" s="8" t="s">
        <v>1069</v>
      </c>
      <c r="B1053" s="9">
        <v>43650</v>
      </c>
      <c r="C1053" s="10" t="str">
        <f>VLOOKUP(訂單銷售明細!$D1053,廠商資料!$A$2:$E$12,5,FALSE)</f>
        <v>涂佩芳</v>
      </c>
      <c r="D1053" s="8" t="s">
        <v>10</v>
      </c>
      <c r="E1053" s="8" t="str">
        <f>VLOOKUP(D1053,廠商資料!$A$2:$E$12,2,FALSE)</f>
        <v>永進事業</v>
      </c>
      <c r="F1053" s="8" t="s">
        <v>1623</v>
      </c>
      <c r="G1053" s="11" t="str">
        <f>VLOOKUP($F1053,產品資料!$A$2:$G$51,5,FALSE)</f>
        <v>14吋立扇/電風扇-灰</v>
      </c>
      <c r="H1053" s="8" t="str">
        <f>VLOOKUP(訂單銷售明細!$F1053,產品資料!$A$1:$G$51,2,FALSE)</f>
        <v>空調家電</v>
      </c>
      <c r="I1053" s="8">
        <v>25</v>
      </c>
      <c r="J1053" s="8">
        <f>VLOOKUP($F1053,產品資料!$A$2:$G$51,6,FALSE)</f>
        <v>980</v>
      </c>
      <c r="K1053" s="12">
        <f t="shared" si="16"/>
        <v>24500</v>
      </c>
    </row>
    <row r="1054" spans="1:11" x14ac:dyDescent="0.35">
      <c r="A1054" s="13" t="s">
        <v>1070</v>
      </c>
      <c r="B1054" s="14">
        <v>43652</v>
      </c>
      <c r="C1054" s="15" t="str">
        <f>VLOOKUP(訂單銷售明細!$D1054,廠商資料!$A$2:$E$12,5,FALSE)</f>
        <v>陳欣怡</v>
      </c>
      <c r="D1054" s="13" t="s">
        <v>14</v>
      </c>
      <c r="E1054" s="13" t="str">
        <f>VLOOKUP(D1054,廠商資料!$A$2:$E$12,2,FALSE)</f>
        <v>捷福事業</v>
      </c>
      <c r="F1054" s="13" t="s">
        <v>1615</v>
      </c>
      <c r="G1054" s="16" t="str">
        <f>VLOOKUP($F1054,產品資料!$A$2:$G$51,5,FALSE)</f>
        <v>迷你淨顏潔膚儀-送刷頭</v>
      </c>
      <c r="H1054" s="13" t="str">
        <f>VLOOKUP(訂單銷售明細!$F1054,產品資料!$A$1:$G$51,2,FALSE)</f>
        <v>美容家電</v>
      </c>
      <c r="I1054" s="13">
        <v>25</v>
      </c>
      <c r="J1054" s="13">
        <f>VLOOKUP($F1054,產品資料!$A$2:$G$51,6,FALSE)</f>
        <v>2600</v>
      </c>
      <c r="K1054" s="17">
        <f t="shared" si="16"/>
        <v>65000</v>
      </c>
    </row>
    <row r="1055" spans="1:11" x14ac:dyDescent="0.35">
      <c r="A1055" s="8" t="s">
        <v>1071</v>
      </c>
      <c r="B1055" s="9">
        <v>43652</v>
      </c>
      <c r="C1055" s="10" t="str">
        <f>VLOOKUP(訂單銷售明細!$D1055,廠商資料!$A$2:$E$12,5,FALSE)</f>
        <v>蔡俊宏</v>
      </c>
      <c r="D1055" s="8" t="s">
        <v>47</v>
      </c>
      <c r="E1055" s="8" t="str">
        <f>VLOOKUP(D1055,廠商資料!$A$2:$E$12,2,FALSE)</f>
        <v>信通事業</v>
      </c>
      <c r="F1055" s="8" t="s">
        <v>1608</v>
      </c>
      <c r="G1055" s="11" t="str">
        <f>VLOOKUP($F1055,產品資料!$A$2:$G$51,5,FALSE)</f>
        <v>奈米水離子吹風機-粉金</v>
      </c>
      <c r="H1055" s="8" t="str">
        <f>VLOOKUP(訂單銷售明細!$F1055,產品資料!$A$1:$G$51,2,FALSE)</f>
        <v>美容家電</v>
      </c>
      <c r="I1055" s="8">
        <v>35</v>
      </c>
      <c r="J1055" s="8">
        <f>VLOOKUP($F1055,產品資料!$A$2:$G$51,6,FALSE)</f>
        <v>5990</v>
      </c>
      <c r="K1055" s="12">
        <f t="shared" si="16"/>
        <v>209650</v>
      </c>
    </row>
    <row r="1056" spans="1:11" x14ac:dyDescent="0.35">
      <c r="A1056" s="13" t="s">
        <v>1072</v>
      </c>
      <c r="B1056" s="14">
        <v>43652</v>
      </c>
      <c r="C1056" s="15" t="str">
        <f>VLOOKUP(訂單銷售明細!$D1056,廠商資料!$A$2:$E$12,5,FALSE)</f>
        <v>賴惠雯</v>
      </c>
      <c r="D1056" s="13" t="s">
        <v>41</v>
      </c>
      <c r="E1056" s="13" t="str">
        <f>VLOOKUP(D1056,廠商資料!$A$2:$E$12,2,FALSE)</f>
        <v>欣榮貿易</v>
      </c>
      <c r="F1056" s="13" t="s">
        <v>1615</v>
      </c>
      <c r="G1056" s="16" t="str">
        <f>VLOOKUP($F1056,產品資料!$A$2:$G$51,5,FALSE)</f>
        <v>迷你淨顏潔膚儀-送刷頭</v>
      </c>
      <c r="H1056" s="13" t="str">
        <f>VLOOKUP(訂單銷售明細!$F1056,產品資料!$A$1:$G$51,2,FALSE)</f>
        <v>美容家電</v>
      </c>
      <c r="I1056" s="13">
        <v>25</v>
      </c>
      <c r="J1056" s="13">
        <f>VLOOKUP($F1056,產品資料!$A$2:$G$51,6,FALSE)</f>
        <v>2600</v>
      </c>
      <c r="K1056" s="17">
        <f t="shared" si="16"/>
        <v>65000</v>
      </c>
    </row>
    <row r="1057" spans="1:11" x14ac:dyDescent="0.35">
      <c r="A1057" s="8" t="s">
        <v>1073</v>
      </c>
      <c r="B1057" s="9">
        <v>43652</v>
      </c>
      <c r="C1057" s="10" t="str">
        <f>VLOOKUP(訂單銷售明細!$D1057,廠商資料!$A$2:$E$12,5,FALSE)</f>
        <v>涂佩芳</v>
      </c>
      <c r="D1057" s="8" t="s">
        <v>10</v>
      </c>
      <c r="E1057" s="8" t="str">
        <f>VLOOKUP(D1057,廠商資料!$A$2:$E$12,2,FALSE)</f>
        <v>永進事業</v>
      </c>
      <c r="F1057" s="8" t="s">
        <v>1608</v>
      </c>
      <c r="G1057" s="11" t="str">
        <f>VLOOKUP($F1057,產品資料!$A$2:$G$51,5,FALSE)</f>
        <v>奈米水離子吹風機-粉金</v>
      </c>
      <c r="H1057" s="8" t="str">
        <f>VLOOKUP(訂單銷售明細!$F1057,產品資料!$A$1:$G$51,2,FALSE)</f>
        <v>美容家電</v>
      </c>
      <c r="I1057" s="8">
        <v>35</v>
      </c>
      <c r="J1057" s="8">
        <f>VLOOKUP($F1057,產品資料!$A$2:$G$51,6,FALSE)</f>
        <v>5990</v>
      </c>
      <c r="K1057" s="12">
        <f t="shared" si="16"/>
        <v>209650</v>
      </c>
    </row>
    <row r="1058" spans="1:11" x14ac:dyDescent="0.35">
      <c r="A1058" s="13" t="s">
        <v>1074</v>
      </c>
      <c r="B1058" s="14">
        <v>43652</v>
      </c>
      <c r="C1058" s="15" t="str">
        <f>VLOOKUP(訂單銷售明細!$D1058,廠商資料!$A$2:$E$12,5,FALSE)</f>
        <v>陳欣怡</v>
      </c>
      <c r="D1058" s="13" t="s">
        <v>14</v>
      </c>
      <c r="E1058" s="13" t="str">
        <f>VLOOKUP(D1058,廠商資料!$A$2:$E$12,2,FALSE)</f>
        <v>捷福事業</v>
      </c>
      <c r="F1058" s="13" t="s">
        <v>1615</v>
      </c>
      <c r="G1058" s="16" t="str">
        <f>VLOOKUP($F1058,產品資料!$A$2:$G$51,5,FALSE)</f>
        <v>迷你淨顏潔膚儀-送刷頭</v>
      </c>
      <c r="H1058" s="13" t="str">
        <f>VLOOKUP(訂單銷售明細!$F1058,產品資料!$A$1:$G$51,2,FALSE)</f>
        <v>美容家電</v>
      </c>
      <c r="I1058" s="13">
        <v>25</v>
      </c>
      <c r="J1058" s="13">
        <f>VLOOKUP($F1058,產品資料!$A$2:$G$51,6,FALSE)</f>
        <v>2600</v>
      </c>
      <c r="K1058" s="17">
        <f t="shared" si="16"/>
        <v>65000</v>
      </c>
    </row>
    <row r="1059" spans="1:11" x14ac:dyDescent="0.35">
      <c r="A1059" s="8" t="s">
        <v>1075</v>
      </c>
      <c r="B1059" s="9">
        <v>43652</v>
      </c>
      <c r="C1059" s="10" t="str">
        <f>VLOOKUP(訂單銷售明細!$D1059,廠商資料!$A$2:$E$12,5,FALSE)</f>
        <v>陳欣怡</v>
      </c>
      <c r="D1059" s="8" t="s">
        <v>8</v>
      </c>
      <c r="E1059" s="8" t="str">
        <f>VLOOKUP(D1059,廠商資料!$A$2:$E$12,2,FALSE)</f>
        <v>高宏事業</v>
      </c>
      <c r="F1059" s="8" t="s">
        <v>1608</v>
      </c>
      <c r="G1059" s="11" t="str">
        <f>VLOOKUP($F1059,產品資料!$A$2:$G$51,5,FALSE)</f>
        <v>奈米水離子吹風機-粉金</v>
      </c>
      <c r="H1059" s="8" t="str">
        <f>VLOOKUP(訂單銷售明細!$F1059,產品資料!$A$1:$G$51,2,FALSE)</f>
        <v>美容家電</v>
      </c>
      <c r="I1059" s="8">
        <v>35</v>
      </c>
      <c r="J1059" s="8">
        <f>VLOOKUP($F1059,產品資料!$A$2:$G$51,6,FALSE)</f>
        <v>5990</v>
      </c>
      <c r="K1059" s="12">
        <f t="shared" si="16"/>
        <v>209650</v>
      </c>
    </row>
    <row r="1060" spans="1:11" x14ac:dyDescent="0.35">
      <c r="A1060" s="13" t="s">
        <v>1076</v>
      </c>
      <c r="B1060" s="14">
        <v>43652</v>
      </c>
      <c r="C1060" s="15" t="str">
        <f>VLOOKUP(訂單銷售明細!$D1060,廠商資料!$A$2:$E$12,5,FALSE)</f>
        <v>涂佩芳</v>
      </c>
      <c r="D1060" s="13" t="s">
        <v>12</v>
      </c>
      <c r="E1060" s="13" t="str">
        <f>VLOOKUP(D1060,廠商資料!$A$2:$E$12,2,FALSE)</f>
        <v>洪盛貿易</v>
      </c>
      <c r="F1060" s="13" t="s">
        <v>1615</v>
      </c>
      <c r="G1060" s="16" t="str">
        <f>VLOOKUP($F1060,產品資料!$A$2:$G$51,5,FALSE)</f>
        <v>迷你淨顏潔膚儀-送刷頭</v>
      </c>
      <c r="H1060" s="13" t="str">
        <f>VLOOKUP(訂單銷售明細!$F1060,產品資料!$A$1:$G$51,2,FALSE)</f>
        <v>美容家電</v>
      </c>
      <c r="I1060" s="13">
        <v>25</v>
      </c>
      <c r="J1060" s="13">
        <f>VLOOKUP($F1060,產品資料!$A$2:$G$51,6,FALSE)</f>
        <v>2600</v>
      </c>
      <c r="K1060" s="17">
        <f t="shared" si="16"/>
        <v>65000</v>
      </c>
    </row>
    <row r="1061" spans="1:11" x14ac:dyDescent="0.35">
      <c r="A1061" s="8" t="s">
        <v>1077</v>
      </c>
      <c r="B1061" s="9">
        <v>43652</v>
      </c>
      <c r="C1061" s="10" t="str">
        <f>VLOOKUP(訂單銷售明細!$D1061,廠商資料!$A$2:$E$12,5,FALSE)</f>
        <v>陳欣怡</v>
      </c>
      <c r="D1061" s="8" t="s">
        <v>8</v>
      </c>
      <c r="E1061" s="8" t="str">
        <f>VLOOKUP(D1061,廠商資料!$A$2:$E$12,2,FALSE)</f>
        <v>高宏事業</v>
      </c>
      <c r="F1061" s="8" t="s">
        <v>1623</v>
      </c>
      <c r="G1061" s="11" t="str">
        <f>VLOOKUP($F1061,產品資料!$A$2:$G$51,5,FALSE)</f>
        <v>14吋立扇/電風扇-灰</v>
      </c>
      <c r="H1061" s="8" t="str">
        <f>VLOOKUP(訂單銷售明細!$F1061,產品資料!$A$1:$G$51,2,FALSE)</f>
        <v>空調家電</v>
      </c>
      <c r="I1061" s="8">
        <v>25</v>
      </c>
      <c r="J1061" s="8">
        <f>VLOOKUP($F1061,產品資料!$A$2:$G$51,6,FALSE)</f>
        <v>980</v>
      </c>
      <c r="K1061" s="12">
        <f t="shared" si="16"/>
        <v>24500</v>
      </c>
    </row>
    <row r="1062" spans="1:11" x14ac:dyDescent="0.35">
      <c r="A1062" s="13" t="s">
        <v>1078</v>
      </c>
      <c r="B1062" s="14">
        <v>43652</v>
      </c>
      <c r="C1062" s="15" t="str">
        <f>VLOOKUP(訂單銷售明細!$D1062,廠商資料!$A$2:$E$12,5,FALSE)</f>
        <v>賴惠雯</v>
      </c>
      <c r="D1062" s="13" t="s">
        <v>49</v>
      </c>
      <c r="E1062" s="13" t="str">
        <f>VLOOKUP(D1062,廠商資料!$A$2:$E$12,2,FALSE)</f>
        <v>大亨事業</v>
      </c>
      <c r="F1062" s="13" t="s">
        <v>1614</v>
      </c>
      <c r="G1062" s="16" t="str">
        <f>VLOOKUP($F1062,產品資料!$A$2:$G$51,5,FALSE)</f>
        <v>43吋LED液晶顯示器</v>
      </c>
      <c r="H1062" s="13" t="str">
        <f>VLOOKUP(訂單銷售明細!$F1062,產品資料!$A$1:$G$51,2,FALSE)</f>
        <v>生活家電</v>
      </c>
      <c r="I1062" s="13">
        <v>25</v>
      </c>
      <c r="J1062" s="13">
        <f>VLOOKUP($F1062,產品資料!$A$2:$G$51,6,FALSE)</f>
        <v>10900</v>
      </c>
      <c r="K1062" s="17">
        <f t="shared" si="16"/>
        <v>272500</v>
      </c>
    </row>
    <row r="1063" spans="1:11" x14ac:dyDescent="0.35">
      <c r="A1063" s="8" t="s">
        <v>1079</v>
      </c>
      <c r="B1063" s="9">
        <v>43652</v>
      </c>
      <c r="C1063" s="10" t="str">
        <f>VLOOKUP(訂單銷售明細!$D1063,廠商資料!$A$2:$E$12,5,FALSE)</f>
        <v>涂佩芳</v>
      </c>
      <c r="D1063" s="8" t="s">
        <v>10</v>
      </c>
      <c r="E1063" s="8" t="str">
        <f>VLOOKUP(D1063,廠商資料!$A$2:$E$12,2,FALSE)</f>
        <v>永進事業</v>
      </c>
      <c r="F1063" s="8" t="s">
        <v>1624</v>
      </c>
      <c r="G1063" s="11" t="str">
        <f>VLOOKUP($F1063,產品資料!$A$2:$G$51,5,FALSE)</f>
        <v>11L 1級ECONAVI清淨除濕機</v>
      </c>
      <c r="H1063" s="8" t="str">
        <f>VLOOKUP(訂單銷售明細!$F1063,產品資料!$A$1:$G$51,2,FALSE)</f>
        <v>清靜除溼</v>
      </c>
      <c r="I1063" s="8">
        <v>25</v>
      </c>
      <c r="J1063" s="8">
        <f>VLOOKUP($F1063,產品資料!$A$2:$G$51,6,FALSE)</f>
        <v>8990</v>
      </c>
      <c r="K1063" s="12">
        <f t="shared" si="16"/>
        <v>224750</v>
      </c>
    </row>
    <row r="1064" spans="1:11" x14ac:dyDescent="0.35">
      <c r="A1064" s="13" t="s">
        <v>1080</v>
      </c>
      <c r="B1064" s="14">
        <v>43652</v>
      </c>
      <c r="C1064" s="15" t="str">
        <f>VLOOKUP(訂單銷售明細!$D1064,廠商資料!$A$2:$E$12,5,FALSE)</f>
        <v>涂佩芳</v>
      </c>
      <c r="D1064" s="13" t="s">
        <v>12</v>
      </c>
      <c r="E1064" s="13" t="str">
        <f>VLOOKUP(D1064,廠商資料!$A$2:$E$12,2,FALSE)</f>
        <v>洪盛貿易</v>
      </c>
      <c r="F1064" s="13" t="s">
        <v>1600</v>
      </c>
      <c r="G1064" s="16" t="str">
        <f>VLOOKUP($F1064,產品資料!$A$2:$G$51,5,FALSE)</f>
        <v>蒸氣電熨斗</v>
      </c>
      <c r="H1064" s="13" t="str">
        <f>VLOOKUP(訂單銷售明細!$F1064,產品資料!$A$1:$G$51,2,FALSE)</f>
        <v>生活家電</v>
      </c>
      <c r="I1064" s="13">
        <v>25</v>
      </c>
      <c r="J1064" s="13">
        <f>VLOOKUP($F1064,產品資料!$A$2:$G$51,6,FALSE)</f>
        <v>665</v>
      </c>
      <c r="K1064" s="17">
        <f t="shared" si="16"/>
        <v>16625</v>
      </c>
    </row>
    <row r="1065" spans="1:11" x14ac:dyDescent="0.35">
      <c r="A1065" s="8" t="s">
        <v>1081</v>
      </c>
      <c r="B1065" s="9">
        <v>43652</v>
      </c>
      <c r="C1065" s="10" t="str">
        <f>VLOOKUP(訂單銷售明細!$D1065,廠商資料!$A$2:$E$12,5,FALSE)</f>
        <v>陳欣怡</v>
      </c>
      <c r="D1065" s="8" t="s">
        <v>14</v>
      </c>
      <c r="E1065" s="8" t="str">
        <f>VLOOKUP(D1065,廠商資料!$A$2:$E$12,2,FALSE)</f>
        <v>捷福事業</v>
      </c>
      <c r="F1065" s="8" t="s">
        <v>1608</v>
      </c>
      <c r="G1065" s="11" t="str">
        <f>VLOOKUP($F1065,產品資料!$A$2:$G$51,5,FALSE)</f>
        <v>奈米水離子吹風機-粉金</v>
      </c>
      <c r="H1065" s="8" t="str">
        <f>VLOOKUP(訂單銷售明細!$F1065,產品資料!$A$1:$G$51,2,FALSE)</f>
        <v>美容家電</v>
      </c>
      <c r="I1065" s="8">
        <v>35</v>
      </c>
      <c r="J1065" s="8">
        <f>VLOOKUP($F1065,產品資料!$A$2:$G$51,6,FALSE)</f>
        <v>5990</v>
      </c>
      <c r="K1065" s="12">
        <f t="shared" si="16"/>
        <v>209650</v>
      </c>
    </row>
    <row r="1066" spans="1:11" x14ac:dyDescent="0.35">
      <c r="A1066" s="13" t="s">
        <v>1082</v>
      </c>
      <c r="B1066" s="14">
        <v>43652</v>
      </c>
      <c r="C1066" s="15" t="str">
        <f>VLOOKUP(訂單銷售明細!$D1066,廠商資料!$A$2:$E$12,5,FALSE)</f>
        <v>陳欣怡</v>
      </c>
      <c r="D1066" s="13" t="s">
        <v>8</v>
      </c>
      <c r="E1066" s="13" t="str">
        <f>VLOOKUP(D1066,廠商資料!$A$2:$E$12,2,FALSE)</f>
        <v>高宏事業</v>
      </c>
      <c r="F1066" s="13" t="s">
        <v>1623</v>
      </c>
      <c r="G1066" s="16" t="str">
        <f>VLOOKUP($F1066,產品資料!$A$2:$G$51,5,FALSE)</f>
        <v>14吋立扇/電風扇-灰</v>
      </c>
      <c r="H1066" s="13" t="str">
        <f>VLOOKUP(訂單銷售明細!$F1066,產品資料!$A$1:$G$51,2,FALSE)</f>
        <v>空調家電</v>
      </c>
      <c r="I1066" s="13">
        <v>25</v>
      </c>
      <c r="J1066" s="13">
        <f>VLOOKUP($F1066,產品資料!$A$2:$G$51,6,FALSE)</f>
        <v>980</v>
      </c>
      <c r="K1066" s="17">
        <f t="shared" si="16"/>
        <v>24500</v>
      </c>
    </row>
    <row r="1067" spans="1:11" x14ac:dyDescent="0.35">
      <c r="A1067" s="8" t="s">
        <v>1083</v>
      </c>
      <c r="B1067" s="9">
        <v>43652</v>
      </c>
      <c r="C1067" s="10" t="str">
        <f>VLOOKUP(訂單銷售明細!$D1067,廠商資料!$A$2:$E$12,5,FALSE)</f>
        <v>陳欣怡</v>
      </c>
      <c r="D1067" s="8" t="s">
        <v>14</v>
      </c>
      <c r="E1067" s="8" t="str">
        <f>VLOOKUP(D1067,廠商資料!$A$2:$E$12,2,FALSE)</f>
        <v>捷福事業</v>
      </c>
      <c r="F1067" s="8" t="s">
        <v>1615</v>
      </c>
      <c r="G1067" s="11" t="str">
        <f>VLOOKUP($F1067,產品資料!$A$2:$G$51,5,FALSE)</f>
        <v>迷你淨顏潔膚儀-送刷頭</v>
      </c>
      <c r="H1067" s="8" t="str">
        <f>VLOOKUP(訂單銷售明細!$F1067,產品資料!$A$1:$G$51,2,FALSE)</f>
        <v>美容家電</v>
      </c>
      <c r="I1067" s="8">
        <v>25</v>
      </c>
      <c r="J1067" s="8">
        <f>VLOOKUP($F1067,產品資料!$A$2:$G$51,6,FALSE)</f>
        <v>2600</v>
      </c>
      <c r="K1067" s="12">
        <f t="shared" si="16"/>
        <v>65000</v>
      </c>
    </row>
    <row r="1068" spans="1:11" x14ac:dyDescent="0.35">
      <c r="A1068" s="13" t="s">
        <v>1084</v>
      </c>
      <c r="B1068" s="14">
        <v>43652</v>
      </c>
      <c r="C1068" s="15" t="str">
        <f>VLOOKUP(訂單銷售明細!$D1068,廠商資料!$A$2:$E$12,5,FALSE)</f>
        <v>陳欣怡</v>
      </c>
      <c r="D1068" s="13" t="s">
        <v>18</v>
      </c>
      <c r="E1068" s="13" t="str">
        <f>VLOOKUP(D1068,廠商資料!$A$2:$E$12,2,FALSE)</f>
        <v>興泰貿易</v>
      </c>
      <c r="F1068" s="13" t="s">
        <v>1623</v>
      </c>
      <c r="G1068" s="16" t="str">
        <f>VLOOKUP($F1068,產品資料!$A$2:$G$51,5,FALSE)</f>
        <v>14吋立扇/電風扇-灰</v>
      </c>
      <c r="H1068" s="13" t="str">
        <f>VLOOKUP(訂單銷售明細!$F1068,產品資料!$A$1:$G$51,2,FALSE)</f>
        <v>空調家電</v>
      </c>
      <c r="I1068" s="13">
        <v>25</v>
      </c>
      <c r="J1068" s="13">
        <f>VLOOKUP($F1068,產品資料!$A$2:$G$51,6,FALSE)</f>
        <v>980</v>
      </c>
      <c r="K1068" s="17">
        <f t="shared" si="16"/>
        <v>24500</v>
      </c>
    </row>
    <row r="1069" spans="1:11" x14ac:dyDescent="0.35">
      <c r="A1069" s="8" t="s">
        <v>1085</v>
      </c>
      <c r="B1069" s="9">
        <v>43652</v>
      </c>
      <c r="C1069" s="10" t="str">
        <f>VLOOKUP(訂單銷售明細!$D1069,廠商資料!$A$2:$E$12,5,FALSE)</f>
        <v>王家銘</v>
      </c>
      <c r="D1069" s="8" t="s">
        <v>21</v>
      </c>
      <c r="E1069" s="8" t="str">
        <f>VLOOKUP(D1069,廠商資料!$A$2:$E$12,2,FALSE)</f>
        <v>裕發事業</v>
      </c>
      <c r="F1069" s="8" t="s">
        <v>1614</v>
      </c>
      <c r="G1069" s="11" t="str">
        <f>VLOOKUP($F1069,產品資料!$A$2:$G$51,5,FALSE)</f>
        <v>43吋LED液晶顯示器</v>
      </c>
      <c r="H1069" s="8" t="str">
        <f>VLOOKUP(訂單銷售明細!$F1069,產品資料!$A$1:$G$51,2,FALSE)</f>
        <v>生活家電</v>
      </c>
      <c r="I1069" s="8">
        <v>25</v>
      </c>
      <c r="J1069" s="8">
        <f>VLOOKUP($F1069,產品資料!$A$2:$G$51,6,FALSE)</f>
        <v>10900</v>
      </c>
      <c r="K1069" s="12">
        <f t="shared" si="16"/>
        <v>272500</v>
      </c>
    </row>
    <row r="1070" spans="1:11" x14ac:dyDescent="0.35">
      <c r="A1070" s="13" t="s">
        <v>1086</v>
      </c>
      <c r="B1070" s="14">
        <v>43652</v>
      </c>
      <c r="C1070" s="15" t="str">
        <f>VLOOKUP(訂單銷售明細!$D1070,廠商資料!$A$2:$E$12,5,FALSE)</f>
        <v>王家銘</v>
      </c>
      <c r="D1070" s="13" t="s">
        <v>24</v>
      </c>
      <c r="E1070" s="13" t="str">
        <f>VLOOKUP(D1070,廠商資料!$A$2:$E$12,2,FALSE)</f>
        <v>萬成事業</v>
      </c>
      <c r="F1070" s="13" t="s">
        <v>1624</v>
      </c>
      <c r="G1070" s="16" t="str">
        <f>VLOOKUP($F1070,產品資料!$A$2:$G$51,5,FALSE)</f>
        <v>11L 1級ECONAVI清淨除濕機</v>
      </c>
      <c r="H1070" s="13" t="str">
        <f>VLOOKUP(訂單銷售明細!$F1070,產品資料!$A$1:$G$51,2,FALSE)</f>
        <v>清靜除溼</v>
      </c>
      <c r="I1070" s="13">
        <v>25</v>
      </c>
      <c r="J1070" s="13">
        <f>VLOOKUP($F1070,產品資料!$A$2:$G$51,6,FALSE)</f>
        <v>8990</v>
      </c>
      <c r="K1070" s="17">
        <f t="shared" si="16"/>
        <v>224750</v>
      </c>
    </row>
    <row r="1071" spans="1:11" x14ac:dyDescent="0.35">
      <c r="A1071" s="8" t="s">
        <v>1087</v>
      </c>
      <c r="B1071" s="9">
        <v>43661</v>
      </c>
      <c r="C1071" s="10" t="str">
        <f>VLOOKUP(訂單銷售明細!$D1071,廠商資料!$A$2:$E$12,5,FALSE)</f>
        <v>陳欣怡</v>
      </c>
      <c r="D1071" s="8" t="s">
        <v>14</v>
      </c>
      <c r="E1071" s="8" t="str">
        <f>VLOOKUP(D1071,廠商資料!$A$2:$E$12,2,FALSE)</f>
        <v>捷福事業</v>
      </c>
      <c r="F1071" s="8" t="s">
        <v>1607</v>
      </c>
      <c r="G1071" s="11" t="str">
        <f>VLOOKUP($F1071,產品資料!$A$2:$G$51,5,FALSE)</f>
        <v>40吋LED液晶顯示器</v>
      </c>
      <c r="H1071" s="8" t="str">
        <f>VLOOKUP(訂單銷售明細!$F1071,產品資料!$A$1:$G$51,2,FALSE)</f>
        <v>生活家電</v>
      </c>
      <c r="I1071" s="8">
        <v>45</v>
      </c>
      <c r="J1071" s="8">
        <f>VLOOKUP($F1071,產品資料!$A$2:$G$51,6,FALSE)</f>
        <v>7490</v>
      </c>
      <c r="K1071" s="12">
        <f t="shared" si="16"/>
        <v>337050</v>
      </c>
    </row>
    <row r="1072" spans="1:11" x14ac:dyDescent="0.35">
      <c r="A1072" s="13" t="s">
        <v>1088</v>
      </c>
      <c r="B1072" s="14">
        <v>43661</v>
      </c>
      <c r="C1072" s="15" t="str">
        <f>VLOOKUP(訂單銷售明細!$D1072,廠商資料!$A$2:$E$12,5,FALSE)</f>
        <v>陳欣怡</v>
      </c>
      <c r="D1072" s="13" t="s">
        <v>18</v>
      </c>
      <c r="E1072" s="13" t="str">
        <f>VLOOKUP(D1072,廠商資料!$A$2:$E$12,2,FALSE)</f>
        <v>興泰貿易</v>
      </c>
      <c r="F1072" s="13" t="s">
        <v>1637</v>
      </c>
      <c r="G1072" s="16" t="str">
        <f>VLOOKUP($F1072,產品資料!$A$2:$G$51,5,FALSE)</f>
        <v>數位式無線電話-經典白</v>
      </c>
      <c r="H1072" s="13" t="str">
        <f>VLOOKUP(訂單銷售明細!$F1072,產品資料!$A$1:$G$51,2,FALSE)</f>
        <v>生活家電</v>
      </c>
      <c r="I1072" s="13">
        <v>45</v>
      </c>
      <c r="J1072" s="13">
        <f>VLOOKUP($F1072,產品資料!$A$2:$G$51,6,FALSE)</f>
        <v>990</v>
      </c>
      <c r="K1072" s="17">
        <f t="shared" si="16"/>
        <v>44550</v>
      </c>
    </row>
    <row r="1073" spans="1:11" x14ac:dyDescent="0.35">
      <c r="A1073" s="8" t="s">
        <v>1089</v>
      </c>
      <c r="B1073" s="9">
        <v>43661</v>
      </c>
      <c r="C1073" s="10" t="str">
        <f>VLOOKUP(訂單銷售明細!$D1073,廠商資料!$A$2:$E$12,5,FALSE)</f>
        <v>王家銘</v>
      </c>
      <c r="D1073" s="8" t="s">
        <v>21</v>
      </c>
      <c r="E1073" s="8" t="str">
        <f>VLOOKUP(D1073,廠商資料!$A$2:$E$12,2,FALSE)</f>
        <v>裕發事業</v>
      </c>
      <c r="F1073" s="8" t="s">
        <v>1623</v>
      </c>
      <c r="G1073" s="11" t="str">
        <f>VLOOKUP($F1073,產品資料!$A$2:$G$51,5,FALSE)</f>
        <v>14吋立扇/電風扇-灰</v>
      </c>
      <c r="H1073" s="8" t="str">
        <f>VLOOKUP(訂單銷售明細!$F1073,產品資料!$A$1:$G$51,2,FALSE)</f>
        <v>空調家電</v>
      </c>
      <c r="I1073" s="8">
        <v>25</v>
      </c>
      <c r="J1073" s="8">
        <f>VLOOKUP($F1073,產品資料!$A$2:$G$51,6,FALSE)</f>
        <v>980</v>
      </c>
      <c r="K1073" s="12">
        <f t="shared" si="16"/>
        <v>24500</v>
      </c>
    </row>
    <row r="1074" spans="1:11" x14ac:dyDescent="0.35">
      <c r="A1074" s="13" t="s">
        <v>1090</v>
      </c>
      <c r="B1074" s="14">
        <v>43661</v>
      </c>
      <c r="C1074" s="15" t="str">
        <f>VLOOKUP(訂單銷售明細!$D1074,廠商資料!$A$2:$E$12,5,FALSE)</f>
        <v>王家銘</v>
      </c>
      <c r="D1074" s="13" t="s">
        <v>24</v>
      </c>
      <c r="E1074" s="13" t="str">
        <f>VLOOKUP(D1074,廠商資料!$A$2:$E$12,2,FALSE)</f>
        <v>萬成事業</v>
      </c>
      <c r="F1074" s="13" t="s">
        <v>1623</v>
      </c>
      <c r="G1074" s="16" t="str">
        <f>VLOOKUP($F1074,產品資料!$A$2:$G$51,5,FALSE)</f>
        <v>14吋立扇/電風扇-灰</v>
      </c>
      <c r="H1074" s="13" t="str">
        <f>VLOOKUP(訂單銷售明細!$F1074,產品資料!$A$1:$G$51,2,FALSE)</f>
        <v>空調家電</v>
      </c>
      <c r="I1074" s="13">
        <v>25</v>
      </c>
      <c r="J1074" s="13">
        <f>VLOOKUP($F1074,產品資料!$A$2:$G$51,6,FALSE)</f>
        <v>980</v>
      </c>
      <c r="K1074" s="17">
        <f t="shared" si="16"/>
        <v>24500</v>
      </c>
    </row>
    <row r="1075" spans="1:11" x14ac:dyDescent="0.35">
      <c r="A1075" s="8" t="s">
        <v>1091</v>
      </c>
      <c r="B1075" s="9">
        <v>43661</v>
      </c>
      <c r="C1075" s="10" t="str">
        <f>VLOOKUP(訂單銷售明細!$D1075,廠商資料!$A$2:$E$12,5,FALSE)</f>
        <v>郭立新</v>
      </c>
      <c r="D1075" s="8" t="s">
        <v>26</v>
      </c>
      <c r="E1075" s="8" t="str">
        <f>VLOOKUP(D1075,廠商資料!$A$2:$E$12,2,FALSE)</f>
        <v>華佳貿易</v>
      </c>
      <c r="F1075" s="8" t="s">
        <v>1614</v>
      </c>
      <c r="G1075" s="11" t="str">
        <f>VLOOKUP($F1075,產品資料!$A$2:$G$51,5,FALSE)</f>
        <v>43吋LED液晶顯示器</v>
      </c>
      <c r="H1075" s="8" t="str">
        <f>VLOOKUP(訂單銷售明細!$F1075,產品資料!$A$1:$G$51,2,FALSE)</f>
        <v>生活家電</v>
      </c>
      <c r="I1075" s="8">
        <v>25</v>
      </c>
      <c r="J1075" s="8">
        <f>VLOOKUP($F1075,產品資料!$A$2:$G$51,6,FALSE)</f>
        <v>10900</v>
      </c>
      <c r="K1075" s="12">
        <f t="shared" si="16"/>
        <v>272500</v>
      </c>
    </row>
    <row r="1076" spans="1:11" x14ac:dyDescent="0.35">
      <c r="A1076" s="13" t="s">
        <v>1092</v>
      </c>
      <c r="B1076" s="14">
        <v>43661</v>
      </c>
      <c r="C1076" s="15" t="str">
        <f>VLOOKUP(訂單銷售明細!$D1076,廠商資料!$A$2:$E$12,5,FALSE)</f>
        <v>賴惠雯</v>
      </c>
      <c r="D1076" s="13" t="s">
        <v>41</v>
      </c>
      <c r="E1076" s="13" t="str">
        <f>VLOOKUP(D1076,廠商資料!$A$2:$E$12,2,FALSE)</f>
        <v>欣榮貿易</v>
      </c>
      <c r="F1076" s="13" t="s">
        <v>1624</v>
      </c>
      <c r="G1076" s="16" t="str">
        <f>VLOOKUP($F1076,產品資料!$A$2:$G$51,5,FALSE)</f>
        <v>11L 1級ECONAVI清淨除濕機</v>
      </c>
      <c r="H1076" s="13" t="str">
        <f>VLOOKUP(訂單銷售明細!$F1076,產品資料!$A$1:$G$51,2,FALSE)</f>
        <v>清靜除溼</v>
      </c>
      <c r="I1076" s="13">
        <v>25</v>
      </c>
      <c r="J1076" s="13">
        <f>VLOOKUP($F1076,產品資料!$A$2:$G$51,6,FALSE)</f>
        <v>8990</v>
      </c>
      <c r="K1076" s="17">
        <f t="shared" si="16"/>
        <v>224750</v>
      </c>
    </row>
    <row r="1077" spans="1:11" x14ac:dyDescent="0.35">
      <c r="A1077" s="8" t="s">
        <v>1093</v>
      </c>
      <c r="B1077" s="9">
        <v>43661</v>
      </c>
      <c r="C1077" s="10" t="str">
        <f>VLOOKUP(訂單銷售明細!$D1077,廠商資料!$A$2:$E$12,5,FALSE)</f>
        <v>蔡俊宏</v>
      </c>
      <c r="D1077" s="8" t="s">
        <v>47</v>
      </c>
      <c r="E1077" s="8" t="str">
        <f>VLOOKUP(D1077,廠商資料!$A$2:$E$12,2,FALSE)</f>
        <v>信通事業</v>
      </c>
      <c r="F1077" s="8" t="s">
        <v>1624</v>
      </c>
      <c r="G1077" s="11" t="str">
        <f>VLOOKUP($F1077,產品資料!$A$2:$G$51,5,FALSE)</f>
        <v>11L 1級ECONAVI清淨除濕機</v>
      </c>
      <c r="H1077" s="8" t="str">
        <f>VLOOKUP(訂單銷售明細!$F1077,產品資料!$A$1:$G$51,2,FALSE)</f>
        <v>清靜除溼</v>
      </c>
      <c r="I1077" s="8">
        <v>25</v>
      </c>
      <c r="J1077" s="8">
        <f>VLOOKUP($F1077,產品資料!$A$2:$G$51,6,FALSE)</f>
        <v>8990</v>
      </c>
      <c r="K1077" s="12">
        <f t="shared" si="16"/>
        <v>224750</v>
      </c>
    </row>
    <row r="1078" spans="1:11" x14ac:dyDescent="0.35">
      <c r="A1078" s="13" t="s">
        <v>1094</v>
      </c>
      <c r="B1078" s="14">
        <v>43661</v>
      </c>
      <c r="C1078" s="15" t="str">
        <f>VLOOKUP(訂單銷售明細!$D1078,廠商資料!$A$2:$E$12,5,FALSE)</f>
        <v>蔡俊宏</v>
      </c>
      <c r="D1078" s="13" t="s">
        <v>47</v>
      </c>
      <c r="E1078" s="13" t="str">
        <f>VLOOKUP(D1078,廠商資料!$A$2:$E$12,2,FALSE)</f>
        <v>信通事業</v>
      </c>
      <c r="F1078" s="13" t="s">
        <v>1627</v>
      </c>
      <c r="G1078" s="16" t="str">
        <f>VLOOKUP($F1078,產品資料!$A$2:$G$51,5,FALSE)</f>
        <v>暖手寶-粉+白</v>
      </c>
      <c r="H1078" s="13" t="str">
        <f>VLOOKUP(訂單銷售明細!$F1078,產品資料!$A$1:$G$51,2,FALSE)</f>
        <v>空調家電</v>
      </c>
      <c r="I1078" s="13">
        <v>65</v>
      </c>
      <c r="J1078" s="13">
        <f>VLOOKUP($F1078,產品資料!$A$2:$G$51,6,FALSE)</f>
        <v>1330</v>
      </c>
      <c r="K1078" s="17">
        <f t="shared" si="16"/>
        <v>86450</v>
      </c>
    </row>
    <row r="1079" spans="1:11" x14ac:dyDescent="0.35">
      <c r="A1079" s="8" t="s">
        <v>1095</v>
      </c>
      <c r="B1079" s="9">
        <v>43661</v>
      </c>
      <c r="C1079" s="10" t="str">
        <f>VLOOKUP(訂單銷售明細!$D1079,廠商資料!$A$2:$E$12,5,FALSE)</f>
        <v>賴惠雯</v>
      </c>
      <c r="D1079" s="8" t="s">
        <v>49</v>
      </c>
      <c r="E1079" s="8" t="str">
        <f>VLOOKUP(D1079,廠商資料!$A$2:$E$12,2,FALSE)</f>
        <v>大亨事業</v>
      </c>
      <c r="F1079" s="8" t="s">
        <v>1627</v>
      </c>
      <c r="G1079" s="11" t="str">
        <f>VLOOKUP($F1079,產品資料!$A$2:$G$51,5,FALSE)</f>
        <v>暖手寶-粉+白</v>
      </c>
      <c r="H1079" s="8" t="str">
        <f>VLOOKUP(訂單銷售明細!$F1079,產品資料!$A$1:$G$51,2,FALSE)</f>
        <v>空調家電</v>
      </c>
      <c r="I1079" s="8">
        <v>65</v>
      </c>
      <c r="J1079" s="8">
        <f>VLOOKUP($F1079,產品資料!$A$2:$G$51,6,FALSE)</f>
        <v>1330</v>
      </c>
      <c r="K1079" s="12">
        <f t="shared" si="16"/>
        <v>86450</v>
      </c>
    </row>
    <row r="1080" spans="1:11" x14ac:dyDescent="0.35">
      <c r="A1080" s="13" t="s">
        <v>1096</v>
      </c>
      <c r="B1080" s="14">
        <v>43661</v>
      </c>
      <c r="C1080" s="15" t="str">
        <f>VLOOKUP(訂單銷售明細!$D1080,廠商資料!$A$2:$E$12,5,FALSE)</f>
        <v>賴惠雯</v>
      </c>
      <c r="D1080" s="13" t="s">
        <v>49</v>
      </c>
      <c r="E1080" s="13" t="str">
        <f>VLOOKUP(D1080,廠商資料!$A$2:$E$12,2,FALSE)</f>
        <v>大亨事業</v>
      </c>
      <c r="F1080" s="13" t="s">
        <v>1602</v>
      </c>
      <c r="G1080" s="16" t="str">
        <f>VLOOKUP($F1080,產品資料!$A$2:$G$51,5,FALSE)</f>
        <v>日本原裝變頻六門冰箱</v>
      </c>
      <c r="H1080" s="13" t="str">
        <f>VLOOKUP(訂單銷售明細!$F1080,產品資料!$A$1:$G$51,2,FALSE)</f>
        <v>廚房家電</v>
      </c>
      <c r="I1080" s="13">
        <v>25</v>
      </c>
      <c r="J1080" s="13">
        <f>VLOOKUP($F1080,產品資料!$A$2:$G$51,6,FALSE)</f>
        <v>69210</v>
      </c>
      <c r="K1080" s="17">
        <f t="shared" si="16"/>
        <v>1730250</v>
      </c>
    </row>
    <row r="1081" spans="1:11" x14ac:dyDescent="0.35">
      <c r="A1081" s="8" t="s">
        <v>1097</v>
      </c>
      <c r="B1081" s="9">
        <v>43661</v>
      </c>
      <c r="C1081" s="10" t="str">
        <f>VLOOKUP(訂單銷售明細!$D1081,廠商資料!$A$2:$E$12,5,FALSE)</f>
        <v>涂佩芳</v>
      </c>
      <c r="D1081" s="8" t="s">
        <v>10</v>
      </c>
      <c r="E1081" s="8" t="str">
        <f>VLOOKUP(D1081,廠商資料!$A$2:$E$12,2,FALSE)</f>
        <v>永進事業</v>
      </c>
      <c r="F1081" s="8" t="s">
        <v>1607</v>
      </c>
      <c r="G1081" s="11" t="str">
        <f>VLOOKUP($F1081,產品資料!$A$2:$G$51,5,FALSE)</f>
        <v>40吋LED液晶顯示器</v>
      </c>
      <c r="H1081" s="8" t="str">
        <f>VLOOKUP(訂單銷售明細!$F1081,產品資料!$A$1:$G$51,2,FALSE)</f>
        <v>生活家電</v>
      </c>
      <c r="I1081" s="8">
        <v>25</v>
      </c>
      <c r="J1081" s="8">
        <f>VLOOKUP($F1081,產品資料!$A$2:$G$51,6,FALSE)</f>
        <v>7490</v>
      </c>
      <c r="K1081" s="12">
        <f t="shared" si="16"/>
        <v>187250</v>
      </c>
    </row>
    <row r="1082" spans="1:11" x14ac:dyDescent="0.35">
      <c r="A1082" s="13" t="s">
        <v>1098</v>
      </c>
      <c r="B1082" s="14">
        <v>43661</v>
      </c>
      <c r="C1082" s="15" t="str">
        <f>VLOOKUP(訂單銷售明細!$D1082,廠商資料!$A$2:$E$12,5,FALSE)</f>
        <v>涂佩芳</v>
      </c>
      <c r="D1082" s="13" t="s">
        <v>12</v>
      </c>
      <c r="E1082" s="13" t="str">
        <f>VLOOKUP(D1082,廠商資料!$A$2:$E$12,2,FALSE)</f>
        <v>洪盛貿易</v>
      </c>
      <c r="F1082" s="13" t="s">
        <v>1607</v>
      </c>
      <c r="G1082" s="16" t="str">
        <f>VLOOKUP($F1082,產品資料!$A$2:$G$51,5,FALSE)</f>
        <v>40吋LED液晶顯示器</v>
      </c>
      <c r="H1082" s="13" t="str">
        <f>VLOOKUP(訂單銷售明細!$F1082,產品資料!$A$1:$G$51,2,FALSE)</f>
        <v>生活家電</v>
      </c>
      <c r="I1082" s="13">
        <v>25</v>
      </c>
      <c r="J1082" s="13">
        <f>VLOOKUP($F1082,產品資料!$A$2:$G$51,6,FALSE)</f>
        <v>7490</v>
      </c>
      <c r="K1082" s="17">
        <f t="shared" si="16"/>
        <v>187250</v>
      </c>
    </row>
    <row r="1083" spans="1:11" x14ac:dyDescent="0.35">
      <c r="A1083" s="8" t="s">
        <v>1099</v>
      </c>
      <c r="B1083" s="9">
        <v>43661</v>
      </c>
      <c r="C1083" s="10" t="str">
        <f>VLOOKUP(訂單銷售明細!$D1083,廠商資料!$A$2:$E$12,5,FALSE)</f>
        <v>陳欣怡</v>
      </c>
      <c r="D1083" s="8" t="s">
        <v>8</v>
      </c>
      <c r="E1083" s="8" t="str">
        <f>VLOOKUP(D1083,廠商資料!$A$2:$E$12,2,FALSE)</f>
        <v>高宏事業</v>
      </c>
      <c r="F1083" s="8" t="s">
        <v>1607</v>
      </c>
      <c r="G1083" s="11" t="str">
        <f>VLOOKUP($F1083,產品資料!$A$2:$G$51,5,FALSE)</f>
        <v>40吋LED液晶顯示器</v>
      </c>
      <c r="H1083" s="8" t="str">
        <f>VLOOKUP(訂單銷售明細!$F1083,產品資料!$A$1:$G$51,2,FALSE)</f>
        <v>生活家電</v>
      </c>
      <c r="I1083" s="8">
        <v>25</v>
      </c>
      <c r="J1083" s="8">
        <f>VLOOKUP($F1083,產品資料!$A$2:$G$51,6,FALSE)</f>
        <v>7490</v>
      </c>
      <c r="K1083" s="12">
        <f t="shared" si="16"/>
        <v>187250</v>
      </c>
    </row>
    <row r="1084" spans="1:11" x14ac:dyDescent="0.35">
      <c r="A1084" s="13" t="s">
        <v>1100</v>
      </c>
      <c r="B1084" s="14">
        <v>43661</v>
      </c>
      <c r="C1084" s="15" t="str">
        <f>VLOOKUP(訂單銷售明細!$D1084,廠商資料!$A$2:$E$12,5,FALSE)</f>
        <v>陳欣怡</v>
      </c>
      <c r="D1084" s="13" t="s">
        <v>14</v>
      </c>
      <c r="E1084" s="13" t="str">
        <f>VLOOKUP(D1084,廠商資料!$A$2:$E$12,2,FALSE)</f>
        <v>捷福事業</v>
      </c>
      <c r="F1084" s="13" t="s">
        <v>1611</v>
      </c>
      <c r="G1084" s="16" t="str">
        <f>VLOOKUP($F1084,產品資料!$A$2:$G$51,5,FALSE)</f>
        <v>美白電動牙刷-美白刷頭+多動向交叉刷頭</v>
      </c>
      <c r="H1084" s="13" t="str">
        <f>VLOOKUP(訂單銷售明細!$F1084,產品資料!$A$1:$G$51,2,FALSE)</f>
        <v>美容家電</v>
      </c>
      <c r="I1084" s="13">
        <v>25</v>
      </c>
      <c r="J1084" s="13">
        <f>VLOOKUP($F1084,產品資料!$A$2:$G$51,6,FALSE)</f>
        <v>1200</v>
      </c>
      <c r="K1084" s="17">
        <f t="shared" si="16"/>
        <v>30000</v>
      </c>
    </row>
    <row r="1085" spans="1:11" x14ac:dyDescent="0.35">
      <c r="A1085" s="8" t="s">
        <v>1101</v>
      </c>
      <c r="B1085" s="9">
        <v>43661</v>
      </c>
      <c r="C1085" s="10" t="str">
        <f>VLOOKUP(訂單銷售明細!$D1085,廠商資料!$A$2:$E$12,5,FALSE)</f>
        <v>陳欣怡</v>
      </c>
      <c r="D1085" s="8" t="s">
        <v>18</v>
      </c>
      <c r="E1085" s="8" t="str">
        <f>VLOOKUP(D1085,廠商資料!$A$2:$E$12,2,FALSE)</f>
        <v>興泰貿易</v>
      </c>
      <c r="F1085" s="8" t="s">
        <v>1623</v>
      </c>
      <c r="G1085" s="11" t="str">
        <f>VLOOKUP($F1085,產品資料!$A$2:$G$51,5,FALSE)</f>
        <v>14吋立扇/電風扇-灰</v>
      </c>
      <c r="H1085" s="8" t="str">
        <f>VLOOKUP(訂單銷售明細!$F1085,產品資料!$A$1:$G$51,2,FALSE)</f>
        <v>空調家電</v>
      </c>
      <c r="I1085" s="8">
        <v>25</v>
      </c>
      <c r="J1085" s="8">
        <f>VLOOKUP($F1085,產品資料!$A$2:$G$51,6,FALSE)</f>
        <v>980</v>
      </c>
      <c r="K1085" s="12">
        <f t="shared" si="16"/>
        <v>24500</v>
      </c>
    </row>
    <row r="1086" spans="1:11" x14ac:dyDescent="0.35">
      <c r="A1086" s="13" t="s">
        <v>1102</v>
      </c>
      <c r="B1086" s="14">
        <v>43661</v>
      </c>
      <c r="C1086" s="15" t="str">
        <f>VLOOKUP(訂單銷售明細!$D1086,廠商資料!$A$2:$E$12,5,FALSE)</f>
        <v>王家銘</v>
      </c>
      <c r="D1086" s="13" t="s">
        <v>21</v>
      </c>
      <c r="E1086" s="13" t="str">
        <f>VLOOKUP(D1086,廠商資料!$A$2:$E$12,2,FALSE)</f>
        <v>裕發事業</v>
      </c>
      <c r="F1086" s="13" t="s">
        <v>1623</v>
      </c>
      <c r="G1086" s="16" t="str">
        <f>VLOOKUP($F1086,產品資料!$A$2:$G$51,5,FALSE)</f>
        <v>14吋立扇/電風扇-灰</v>
      </c>
      <c r="H1086" s="13" t="str">
        <f>VLOOKUP(訂單銷售明細!$F1086,產品資料!$A$1:$G$51,2,FALSE)</f>
        <v>空調家電</v>
      </c>
      <c r="I1086" s="13">
        <v>25</v>
      </c>
      <c r="J1086" s="13">
        <f>VLOOKUP($F1086,產品資料!$A$2:$G$51,6,FALSE)</f>
        <v>980</v>
      </c>
      <c r="K1086" s="17">
        <f t="shared" si="16"/>
        <v>24500</v>
      </c>
    </row>
    <row r="1087" spans="1:11" x14ac:dyDescent="0.35">
      <c r="A1087" s="8" t="s">
        <v>1103</v>
      </c>
      <c r="B1087" s="9">
        <v>43661</v>
      </c>
      <c r="C1087" s="10" t="str">
        <f>VLOOKUP(訂單銷售明細!$D1087,廠商資料!$A$2:$E$12,5,FALSE)</f>
        <v>王家銘</v>
      </c>
      <c r="D1087" s="8" t="s">
        <v>24</v>
      </c>
      <c r="E1087" s="8" t="str">
        <f>VLOOKUP(D1087,廠商資料!$A$2:$E$12,2,FALSE)</f>
        <v>萬成事業</v>
      </c>
      <c r="F1087" s="8" t="s">
        <v>1614</v>
      </c>
      <c r="G1087" s="11" t="str">
        <f>VLOOKUP($F1087,產品資料!$A$2:$G$51,5,FALSE)</f>
        <v>43吋LED液晶顯示器</v>
      </c>
      <c r="H1087" s="8" t="str">
        <f>VLOOKUP(訂單銷售明細!$F1087,產品資料!$A$1:$G$51,2,FALSE)</f>
        <v>生活家電</v>
      </c>
      <c r="I1087" s="8">
        <v>25</v>
      </c>
      <c r="J1087" s="8">
        <f>VLOOKUP($F1087,產品資料!$A$2:$G$51,6,FALSE)</f>
        <v>10900</v>
      </c>
      <c r="K1087" s="12">
        <f t="shared" si="16"/>
        <v>272500</v>
      </c>
    </row>
    <row r="1088" spans="1:11" x14ac:dyDescent="0.35">
      <c r="A1088" s="13" t="s">
        <v>1104</v>
      </c>
      <c r="B1088" s="14">
        <v>43661</v>
      </c>
      <c r="C1088" s="15" t="str">
        <f>VLOOKUP(訂單銷售明細!$D1088,廠商資料!$A$2:$E$12,5,FALSE)</f>
        <v>郭立新</v>
      </c>
      <c r="D1088" s="13" t="s">
        <v>26</v>
      </c>
      <c r="E1088" s="13" t="str">
        <f>VLOOKUP(D1088,廠商資料!$A$2:$E$12,2,FALSE)</f>
        <v>華佳貿易</v>
      </c>
      <c r="F1088" s="13" t="s">
        <v>1624</v>
      </c>
      <c r="G1088" s="16" t="str">
        <f>VLOOKUP($F1088,產品資料!$A$2:$G$51,5,FALSE)</f>
        <v>11L 1級ECONAVI清淨除濕機</v>
      </c>
      <c r="H1088" s="13" t="str">
        <f>VLOOKUP(訂單銷售明細!$F1088,產品資料!$A$1:$G$51,2,FALSE)</f>
        <v>清靜除溼</v>
      </c>
      <c r="I1088" s="13">
        <v>25</v>
      </c>
      <c r="J1088" s="13">
        <f>VLOOKUP($F1088,產品資料!$A$2:$G$51,6,FALSE)</f>
        <v>8990</v>
      </c>
      <c r="K1088" s="17">
        <f t="shared" si="16"/>
        <v>224750</v>
      </c>
    </row>
    <row r="1089" spans="1:11" x14ac:dyDescent="0.35">
      <c r="A1089" s="8" t="s">
        <v>1105</v>
      </c>
      <c r="B1089" s="9">
        <v>43661</v>
      </c>
      <c r="C1089" s="10" t="str">
        <f>VLOOKUP(訂單銷售明細!$D1089,廠商資料!$A$2:$E$12,5,FALSE)</f>
        <v>賴惠雯</v>
      </c>
      <c r="D1089" s="8" t="s">
        <v>41</v>
      </c>
      <c r="E1089" s="8" t="str">
        <f>VLOOKUP(D1089,廠商資料!$A$2:$E$12,2,FALSE)</f>
        <v>欣榮貿易</v>
      </c>
      <c r="F1089" s="8" t="s">
        <v>1624</v>
      </c>
      <c r="G1089" s="11" t="str">
        <f>VLOOKUP($F1089,產品資料!$A$2:$G$51,5,FALSE)</f>
        <v>11L 1級ECONAVI清淨除濕機</v>
      </c>
      <c r="H1089" s="8" t="str">
        <f>VLOOKUP(訂單銷售明細!$F1089,產品資料!$A$1:$G$51,2,FALSE)</f>
        <v>清靜除溼</v>
      </c>
      <c r="I1089" s="8">
        <v>25</v>
      </c>
      <c r="J1089" s="8">
        <f>VLOOKUP($F1089,產品資料!$A$2:$G$51,6,FALSE)</f>
        <v>8990</v>
      </c>
      <c r="K1089" s="12">
        <f t="shared" si="16"/>
        <v>224750</v>
      </c>
    </row>
    <row r="1090" spans="1:11" x14ac:dyDescent="0.35">
      <c r="A1090" s="13" t="s">
        <v>1106</v>
      </c>
      <c r="B1090" s="14">
        <v>43661</v>
      </c>
      <c r="C1090" s="15" t="str">
        <f>VLOOKUP(訂單銷售明細!$D1090,廠商資料!$A$2:$E$12,5,FALSE)</f>
        <v>王家銘</v>
      </c>
      <c r="D1090" s="13" t="s">
        <v>21</v>
      </c>
      <c r="E1090" s="13" t="str">
        <f>VLOOKUP(D1090,廠商資料!$A$2:$E$12,2,FALSE)</f>
        <v>裕發事業</v>
      </c>
      <c r="F1090" s="13" t="s">
        <v>1607</v>
      </c>
      <c r="G1090" s="16" t="str">
        <f>VLOOKUP($F1090,產品資料!$A$2:$G$51,5,FALSE)</f>
        <v>40吋LED液晶顯示器</v>
      </c>
      <c r="H1090" s="13" t="str">
        <f>VLOOKUP(訂單銷售明細!$F1090,產品資料!$A$1:$G$51,2,FALSE)</f>
        <v>生活家電</v>
      </c>
      <c r="I1090" s="13">
        <v>45</v>
      </c>
      <c r="J1090" s="13">
        <f>VLOOKUP($F1090,產品資料!$A$2:$G$51,6,FALSE)</f>
        <v>7490</v>
      </c>
      <c r="K1090" s="17">
        <f t="shared" si="16"/>
        <v>337050</v>
      </c>
    </row>
    <row r="1091" spans="1:11" x14ac:dyDescent="0.35">
      <c r="A1091" s="8" t="s">
        <v>1107</v>
      </c>
      <c r="B1091" s="9">
        <v>43661</v>
      </c>
      <c r="C1091" s="10" t="str">
        <f>VLOOKUP(訂單銷售明細!$D1091,廠商資料!$A$2:$E$12,5,FALSE)</f>
        <v>王家銘</v>
      </c>
      <c r="D1091" s="8" t="s">
        <v>24</v>
      </c>
      <c r="E1091" s="8" t="str">
        <f>VLOOKUP(D1091,廠商資料!$A$2:$E$12,2,FALSE)</f>
        <v>萬成事業</v>
      </c>
      <c r="F1091" s="8" t="s">
        <v>1637</v>
      </c>
      <c r="G1091" s="11" t="str">
        <f>VLOOKUP($F1091,產品資料!$A$2:$G$51,5,FALSE)</f>
        <v>數位式無線電話-經典白</v>
      </c>
      <c r="H1091" s="8" t="str">
        <f>VLOOKUP(訂單銷售明細!$F1091,產品資料!$A$1:$G$51,2,FALSE)</f>
        <v>生活家電</v>
      </c>
      <c r="I1091" s="8">
        <v>45</v>
      </c>
      <c r="J1091" s="8">
        <f>VLOOKUP($F1091,產品資料!$A$2:$G$51,6,FALSE)</f>
        <v>990</v>
      </c>
      <c r="K1091" s="12">
        <f t="shared" ref="K1091:K1154" si="17">I1091*J1091</f>
        <v>44550</v>
      </c>
    </row>
    <row r="1092" spans="1:11" x14ac:dyDescent="0.35">
      <c r="A1092" s="13" t="s">
        <v>1108</v>
      </c>
      <c r="B1092" s="14">
        <v>43661</v>
      </c>
      <c r="C1092" s="15" t="str">
        <f>VLOOKUP(訂單銷售明細!$D1092,廠商資料!$A$2:$E$12,5,FALSE)</f>
        <v>蔡俊宏</v>
      </c>
      <c r="D1092" s="13" t="s">
        <v>47</v>
      </c>
      <c r="E1092" s="13" t="str">
        <f>VLOOKUP(D1092,廠商資料!$A$2:$E$12,2,FALSE)</f>
        <v>信通事業</v>
      </c>
      <c r="F1092" s="13" t="s">
        <v>1623</v>
      </c>
      <c r="G1092" s="16" t="str">
        <f>VLOOKUP($F1092,產品資料!$A$2:$G$51,5,FALSE)</f>
        <v>14吋立扇/電風扇-灰</v>
      </c>
      <c r="H1092" s="13" t="str">
        <f>VLOOKUP(訂單銷售明細!$F1092,產品資料!$A$1:$G$51,2,FALSE)</f>
        <v>空調家電</v>
      </c>
      <c r="I1092" s="13">
        <v>25</v>
      </c>
      <c r="J1092" s="13">
        <f>VLOOKUP($F1092,產品資料!$A$2:$G$51,6,FALSE)</f>
        <v>980</v>
      </c>
      <c r="K1092" s="17">
        <f t="shared" si="17"/>
        <v>24500</v>
      </c>
    </row>
    <row r="1093" spans="1:11" x14ac:dyDescent="0.35">
      <c r="A1093" s="8" t="s">
        <v>1109</v>
      </c>
      <c r="B1093" s="9">
        <v>43661</v>
      </c>
      <c r="C1093" s="10" t="str">
        <f>VLOOKUP(訂單銷售明細!$D1093,廠商資料!$A$2:$E$12,5,FALSE)</f>
        <v>賴惠雯</v>
      </c>
      <c r="D1093" s="8" t="s">
        <v>49</v>
      </c>
      <c r="E1093" s="8" t="str">
        <f>VLOOKUP(D1093,廠商資料!$A$2:$E$12,2,FALSE)</f>
        <v>大亨事業</v>
      </c>
      <c r="F1093" s="8" t="s">
        <v>1609</v>
      </c>
      <c r="G1093" s="11" t="str">
        <f>VLOOKUP($F1093,產品資料!$A$2:$G$51,5,FALSE)</f>
        <v>手持按摩器</v>
      </c>
      <c r="H1093" s="8" t="str">
        <f>VLOOKUP(訂單銷售明細!$F1093,產品資料!$A$1:$G$51,2,FALSE)</f>
        <v>按摩家電</v>
      </c>
      <c r="I1093" s="8">
        <v>25</v>
      </c>
      <c r="J1093" s="8">
        <f>VLOOKUP($F1093,產品資料!$A$2:$G$51,6,FALSE)</f>
        <v>2980</v>
      </c>
      <c r="K1093" s="12">
        <f t="shared" si="17"/>
        <v>74500</v>
      </c>
    </row>
    <row r="1094" spans="1:11" x14ac:dyDescent="0.35">
      <c r="A1094" s="13" t="s">
        <v>1110</v>
      </c>
      <c r="B1094" s="14">
        <v>43661</v>
      </c>
      <c r="C1094" s="15" t="str">
        <f>VLOOKUP(訂單銷售明細!$D1094,廠商資料!$A$2:$E$12,5,FALSE)</f>
        <v>涂佩芳</v>
      </c>
      <c r="D1094" s="13" t="s">
        <v>10</v>
      </c>
      <c r="E1094" s="13" t="str">
        <f>VLOOKUP(D1094,廠商資料!$A$2:$E$12,2,FALSE)</f>
        <v>永進事業</v>
      </c>
      <c r="F1094" s="13" t="s">
        <v>1609</v>
      </c>
      <c r="G1094" s="16" t="str">
        <f>VLOOKUP($F1094,產品資料!$A$2:$G$51,5,FALSE)</f>
        <v>手持按摩器</v>
      </c>
      <c r="H1094" s="13" t="str">
        <f>VLOOKUP(訂單銷售明細!$F1094,產品資料!$A$1:$G$51,2,FALSE)</f>
        <v>按摩家電</v>
      </c>
      <c r="I1094" s="13">
        <v>25</v>
      </c>
      <c r="J1094" s="13">
        <f>VLOOKUP($F1094,產品資料!$A$2:$G$51,6,FALSE)</f>
        <v>2980</v>
      </c>
      <c r="K1094" s="17">
        <f t="shared" si="17"/>
        <v>74500</v>
      </c>
    </row>
    <row r="1095" spans="1:11" x14ac:dyDescent="0.35">
      <c r="A1095" s="8" t="s">
        <v>1111</v>
      </c>
      <c r="B1095" s="9">
        <v>43661</v>
      </c>
      <c r="C1095" s="10" t="str">
        <f>VLOOKUP(訂單銷售明細!$D1095,廠商資料!$A$2:$E$12,5,FALSE)</f>
        <v>陳欣怡</v>
      </c>
      <c r="D1095" s="8" t="s">
        <v>18</v>
      </c>
      <c r="E1095" s="8" t="str">
        <f>VLOOKUP(D1095,廠商資料!$A$2:$E$12,2,FALSE)</f>
        <v>興泰貿易</v>
      </c>
      <c r="F1095" s="8" t="s">
        <v>1623</v>
      </c>
      <c r="G1095" s="11" t="str">
        <f>VLOOKUP($F1095,產品資料!$A$2:$G$51,5,FALSE)</f>
        <v>14吋立扇/電風扇-灰</v>
      </c>
      <c r="H1095" s="8" t="str">
        <f>VLOOKUP(訂單銷售明細!$F1095,產品資料!$A$1:$G$51,2,FALSE)</f>
        <v>空調家電</v>
      </c>
      <c r="I1095" s="8">
        <v>35</v>
      </c>
      <c r="J1095" s="8">
        <f>VLOOKUP($F1095,產品資料!$A$2:$G$51,6,FALSE)</f>
        <v>980</v>
      </c>
      <c r="K1095" s="12">
        <f t="shared" si="17"/>
        <v>34300</v>
      </c>
    </row>
    <row r="1096" spans="1:11" x14ac:dyDescent="0.35">
      <c r="A1096" s="13" t="s">
        <v>1112</v>
      </c>
      <c r="B1096" s="14">
        <v>43661</v>
      </c>
      <c r="C1096" s="15" t="str">
        <f>VLOOKUP(訂單銷售明細!$D1096,廠商資料!$A$2:$E$12,5,FALSE)</f>
        <v>王家銘</v>
      </c>
      <c r="D1096" s="13" t="s">
        <v>21</v>
      </c>
      <c r="E1096" s="13" t="str">
        <f>VLOOKUP(D1096,廠商資料!$A$2:$E$12,2,FALSE)</f>
        <v>裕發事業</v>
      </c>
      <c r="F1096" s="13" t="s">
        <v>1623</v>
      </c>
      <c r="G1096" s="16" t="str">
        <f>VLOOKUP($F1096,產品資料!$A$2:$G$51,5,FALSE)</f>
        <v>14吋立扇/電風扇-灰</v>
      </c>
      <c r="H1096" s="13" t="str">
        <f>VLOOKUP(訂單銷售明細!$F1096,產品資料!$A$1:$G$51,2,FALSE)</f>
        <v>空調家電</v>
      </c>
      <c r="I1096" s="13">
        <v>35</v>
      </c>
      <c r="J1096" s="13">
        <f>VLOOKUP($F1096,產品資料!$A$2:$G$51,6,FALSE)</f>
        <v>980</v>
      </c>
      <c r="K1096" s="17">
        <f t="shared" si="17"/>
        <v>34300</v>
      </c>
    </row>
    <row r="1097" spans="1:11" x14ac:dyDescent="0.35">
      <c r="A1097" s="8" t="s">
        <v>1113</v>
      </c>
      <c r="B1097" s="9">
        <v>43661</v>
      </c>
      <c r="C1097" s="10" t="str">
        <f>VLOOKUP(訂單銷售明細!$D1097,廠商資料!$A$2:$E$12,5,FALSE)</f>
        <v>涂佩芳</v>
      </c>
      <c r="D1097" s="8" t="s">
        <v>10</v>
      </c>
      <c r="E1097" s="8" t="str">
        <f>VLOOKUP(D1097,廠商資料!$A$2:$E$12,2,FALSE)</f>
        <v>永進事業</v>
      </c>
      <c r="F1097" s="8" t="s">
        <v>1627</v>
      </c>
      <c r="G1097" s="11" t="str">
        <f>VLOOKUP($F1097,產品資料!$A$2:$G$51,5,FALSE)</f>
        <v>暖手寶-粉+白</v>
      </c>
      <c r="H1097" s="8" t="str">
        <f>VLOOKUP(訂單銷售明細!$F1097,產品資料!$A$1:$G$51,2,FALSE)</f>
        <v>空調家電</v>
      </c>
      <c r="I1097" s="8">
        <v>65</v>
      </c>
      <c r="J1097" s="8">
        <f>VLOOKUP($F1097,產品資料!$A$2:$G$51,6,FALSE)</f>
        <v>1330</v>
      </c>
      <c r="K1097" s="12">
        <f t="shared" si="17"/>
        <v>86450</v>
      </c>
    </row>
    <row r="1098" spans="1:11" x14ac:dyDescent="0.35">
      <c r="A1098" s="13" t="s">
        <v>1114</v>
      </c>
      <c r="B1098" s="14">
        <v>43661</v>
      </c>
      <c r="C1098" s="15" t="str">
        <f>VLOOKUP(訂單銷售明細!$D1098,廠商資料!$A$2:$E$12,5,FALSE)</f>
        <v>涂佩芳</v>
      </c>
      <c r="D1098" s="13" t="s">
        <v>12</v>
      </c>
      <c r="E1098" s="13" t="str">
        <f>VLOOKUP(D1098,廠商資料!$A$2:$E$12,2,FALSE)</f>
        <v>洪盛貿易</v>
      </c>
      <c r="F1098" s="13" t="s">
        <v>1627</v>
      </c>
      <c r="G1098" s="16" t="str">
        <f>VLOOKUP($F1098,產品資料!$A$2:$G$51,5,FALSE)</f>
        <v>暖手寶-粉+白</v>
      </c>
      <c r="H1098" s="13" t="str">
        <f>VLOOKUP(訂單銷售明細!$F1098,產品資料!$A$1:$G$51,2,FALSE)</f>
        <v>空調家電</v>
      </c>
      <c r="I1098" s="13">
        <v>65</v>
      </c>
      <c r="J1098" s="13">
        <f>VLOOKUP($F1098,產品資料!$A$2:$G$51,6,FALSE)</f>
        <v>1330</v>
      </c>
      <c r="K1098" s="17">
        <f t="shared" si="17"/>
        <v>86450</v>
      </c>
    </row>
    <row r="1099" spans="1:11" x14ac:dyDescent="0.35">
      <c r="A1099" s="8" t="s">
        <v>1115</v>
      </c>
      <c r="B1099" s="9">
        <v>43661</v>
      </c>
      <c r="C1099" s="10" t="str">
        <f>VLOOKUP(訂單銷售明細!$D1099,廠商資料!$A$2:$E$12,5,FALSE)</f>
        <v>涂佩芳</v>
      </c>
      <c r="D1099" s="8" t="s">
        <v>12</v>
      </c>
      <c r="E1099" s="8" t="str">
        <f>VLOOKUP(D1099,廠商資料!$A$2:$E$12,2,FALSE)</f>
        <v>洪盛貿易</v>
      </c>
      <c r="F1099" s="8" t="s">
        <v>1602</v>
      </c>
      <c r="G1099" s="11" t="str">
        <f>VLOOKUP($F1099,產品資料!$A$2:$G$51,5,FALSE)</f>
        <v>日本原裝變頻六門冰箱</v>
      </c>
      <c r="H1099" s="8" t="str">
        <f>VLOOKUP(訂單銷售明細!$F1099,產品資料!$A$1:$G$51,2,FALSE)</f>
        <v>廚房家電</v>
      </c>
      <c r="I1099" s="8">
        <v>25</v>
      </c>
      <c r="J1099" s="8">
        <f>VLOOKUP($F1099,產品資料!$A$2:$G$51,6,FALSE)</f>
        <v>69210</v>
      </c>
      <c r="K1099" s="12">
        <f t="shared" si="17"/>
        <v>1730250</v>
      </c>
    </row>
    <row r="1100" spans="1:11" x14ac:dyDescent="0.35">
      <c r="A1100" s="13" t="s">
        <v>1116</v>
      </c>
      <c r="B1100" s="14">
        <v>43661</v>
      </c>
      <c r="C1100" s="15" t="str">
        <f>VLOOKUP(訂單銷售明細!$D1100,廠商資料!$A$2:$E$12,5,FALSE)</f>
        <v>陳欣怡</v>
      </c>
      <c r="D1100" s="13" t="s">
        <v>8</v>
      </c>
      <c r="E1100" s="13" t="str">
        <f>VLOOKUP(D1100,廠商資料!$A$2:$E$12,2,FALSE)</f>
        <v>高宏事業</v>
      </c>
      <c r="F1100" s="13" t="s">
        <v>1607</v>
      </c>
      <c r="G1100" s="16" t="str">
        <f>VLOOKUP($F1100,產品資料!$A$2:$G$51,5,FALSE)</f>
        <v>40吋LED液晶顯示器</v>
      </c>
      <c r="H1100" s="13" t="str">
        <f>VLOOKUP(訂單銷售明細!$F1100,產品資料!$A$1:$G$51,2,FALSE)</f>
        <v>生活家電</v>
      </c>
      <c r="I1100" s="13">
        <v>25</v>
      </c>
      <c r="J1100" s="13">
        <f>VLOOKUP($F1100,產品資料!$A$2:$G$51,6,FALSE)</f>
        <v>7490</v>
      </c>
      <c r="K1100" s="17">
        <f t="shared" si="17"/>
        <v>187250</v>
      </c>
    </row>
    <row r="1101" spans="1:11" x14ac:dyDescent="0.35">
      <c r="A1101" s="8" t="s">
        <v>1117</v>
      </c>
      <c r="B1101" s="9">
        <v>43661</v>
      </c>
      <c r="C1101" s="10" t="str">
        <f>VLOOKUP(訂單銷售明細!$D1101,廠商資料!$A$2:$E$12,5,FALSE)</f>
        <v>蔡俊宏</v>
      </c>
      <c r="D1101" s="8" t="s">
        <v>47</v>
      </c>
      <c r="E1101" s="8" t="str">
        <f>VLOOKUP(D1101,廠商資料!$A$2:$E$12,2,FALSE)</f>
        <v>信通事業</v>
      </c>
      <c r="F1101" s="8" t="s">
        <v>1604</v>
      </c>
      <c r="G1101" s="11" t="str">
        <f>VLOOKUP($F1101,產品資料!$A$2:$G$51,5,FALSE)</f>
        <v>渦輪氣旋健康氣炸鍋</v>
      </c>
      <c r="H1101" s="8" t="str">
        <f>VLOOKUP(訂單銷售明細!$F1101,產品資料!$A$1:$G$51,2,FALSE)</f>
        <v>廚房家電</v>
      </c>
      <c r="I1101" s="8">
        <v>65</v>
      </c>
      <c r="J1101" s="8">
        <f>VLOOKUP($F1101,產品資料!$A$2:$G$51,6,FALSE)</f>
        <v>8990</v>
      </c>
      <c r="K1101" s="12">
        <f t="shared" si="17"/>
        <v>584350</v>
      </c>
    </row>
    <row r="1102" spans="1:11" x14ac:dyDescent="0.35">
      <c r="A1102" s="13" t="s">
        <v>1118</v>
      </c>
      <c r="B1102" s="14">
        <v>43661</v>
      </c>
      <c r="C1102" s="15" t="str">
        <f>VLOOKUP(訂單銷售明細!$D1102,廠商資料!$A$2:$E$12,5,FALSE)</f>
        <v>賴惠雯</v>
      </c>
      <c r="D1102" s="13" t="s">
        <v>49</v>
      </c>
      <c r="E1102" s="13" t="str">
        <f>VLOOKUP(D1102,廠商資料!$A$2:$E$12,2,FALSE)</f>
        <v>大亨事業</v>
      </c>
      <c r="F1102" s="13" t="s">
        <v>1604</v>
      </c>
      <c r="G1102" s="16" t="str">
        <f>VLOOKUP($F1102,產品資料!$A$2:$G$51,5,FALSE)</f>
        <v>渦輪氣旋健康氣炸鍋</v>
      </c>
      <c r="H1102" s="13" t="str">
        <f>VLOOKUP(訂單銷售明細!$F1102,產品資料!$A$1:$G$51,2,FALSE)</f>
        <v>廚房家電</v>
      </c>
      <c r="I1102" s="13">
        <v>65</v>
      </c>
      <c r="J1102" s="13">
        <f>VLOOKUP($F1102,產品資料!$A$2:$G$51,6,FALSE)</f>
        <v>8990</v>
      </c>
      <c r="K1102" s="17">
        <f t="shared" si="17"/>
        <v>584350</v>
      </c>
    </row>
    <row r="1103" spans="1:11" x14ac:dyDescent="0.35">
      <c r="A1103" s="8" t="s">
        <v>1119</v>
      </c>
      <c r="B1103" s="9">
        <v>43661</v>
      </c>
      <c r="C1103" s="10" t="str">
        <f>VLOOKUP(訂單銷售明細!$D1103,廠商資料!$A$2:$E$12,5,FALSE)</f>
        <v>陳欣怡</v>
      </c>
      <c r="D1103" s="8" t="s">
        <v>8</v>
      </c>
      <c r="E1103" s="8" t="str">
        <f>VLOOKUP(D1103,廠商資料!$A$2:$E$12,2,FALSE)</f>
        <v>高宏事業</v>
      </c>
      <c r="F1103" s="8" t="s">
        <v>1607</v>
      </c>
      <c r="G1103" s="11" t="str">
        <f>VLOOKUP($F1103,產品資料!$A$2:$G$51,5,FALSE)</f>
        <v>40吋LED液晶顯示器</v>
      </c>
      <c r="H1103" s="8" t="str">
        <f>VLOOKUP(訂單銷售明細!$F1103,產品資料!$A$1:$G$51,2,FALSE)</f>
        <v>生活家電</v>
      </c>
      <c r="I1103" s="8">
        <v>45</v>
      </c>
      <c r="J1103" s="8">
        <f>VLOOKUP($F1103,產品資料!$A$2:$G$51,6,FALSE)</f>
        <v>7490</v>
      </c>
      <c r="K1103" s="12">
        <f t="shared" si="17"/>
        <v>337050</v>
      </c>
    </row>
    <row r="1104" spans="1:11" x14ac:dyDescent="0.35">
      <c r="A1104" s="13" t="s">
        <v>1120</v>
      </c>
      <c r="B1104" s="14">
        <v>43661</v>
      </c>
      <c r="C1104" s="15" t="str">
        <f>VLOOKUP(訂單銷售明細!$D1104,廠商資料!$A$2:$E$12,5,FALSE)</f>
        <v>陳欣怡</v>
      </c>
      <c r="D1104" s="13" t="s">
        <v>14</v>
      </c>
      <c r="E1104" s="13" t="str">
        <f>VLOOKUP(D1104,廠商資料!$A$2:$E$12,2,FALSE)</f>
        <v>捷福事業</v>
      </c>
      <c r="F1104" s="13" t="s">
        <v>1637</v>
      </c>
      <c r="G1104" s="16" t="str">
        <f>VLOOKUP($F1104,產品資料!$A$2:$G$51,5,FALSE)</f>
        <v>數位式無線電話-經典白</v>
      </c>
      <c r="H1104" s="13" t="str">
        <f>VLOOKUP(訂單銷售明細!$F1104,產品資料!$A$1:$G$51,2,FALSE)</f>
        <v>生活家電</v>
      </c>
      <c r="I1104" s="13">
        <v>45</v>
      </c>
      <c r="J1104" s="13">
        <f>VLOOKUP($F1104,產品資料!$A$2:$G$51,6,FALSE)</f>
        <v>990</v>
      </c>
      <c r="K1104" s="17">
        <f t="shared" si="17"/>
        <v>44550</v>
      </c>
    </row>
    <row r="1105" spans="1:11" x14ac:dyDescent="0.35">
      <c r="A1105" s="8" t="s">
        <v>1121</v>
      </c>
      <c r="B1105" s="9">
        <v>43661</v>
      </c>
      <c r="C1105" s="10" t="str">
        <f>VLOOKUP(訂單銷售明細!$D1105,廠商資料!$A$2:$E$12,5,FALSE)</f>
        <v>涂佩芳</v>
      </c>
      <c r="D1105" s="8" t="s">
        <v>10</v>
      </c>
      <c r="E1105" s="8" t="str">
        <f>VLOOKUP(D1105,廠商資料!$A$2:$E$12,2,FALSE)</f>
        <v>永進事業</v>
      </c>
      <c r="F1105" s="8" t="s">
        <v>1604</v>
      </c>
      <c r="G1105" s="11" t="str">
        <f>VLOOKUP($F1105,產品資料!$A$2:$G$51,5,FALSE)</f>
        <v>渦輪氣旋健康氣炸鍋</v>
      </c>
      <c r="H1105" s="8" t="str">
        <f>VLOOKUP(訂單銷售明細!$F1105,產品資料!$A$1:$G$51,2,FALSE)</f>
        <v>廚房家電</v>
      </c>
      <c r="I1105" s="8">
        <v>65</v>
      </c>
      <c r="J1105" s="8">
        <f>VLOOKUP($F1105,產品資料!$A$2:$G$51,6,FALSE)</f>
        <v>8990</v>
      </c>
      <c r="K1105" s="12">
        <f t="shared" si="17"/>
        <v>584350</v>
      </c>
    </row>
    <row r="1106" spans="1:11" x14ac:dyDescent="0.35">
      <c r="A1106" s="13" t="s">
        <v>1122</v>
      </c>
      <c r="B1106" s="14">
        <v>43661</v>
      </c>
      <c r="C1106" s="15" t="str">
        <f>VLOOKUP(訂單銷售明細!$D1106,廠商資料!$A$2:$E$12,5,FALSE)</f>
        <v>陳欣怡</v>
      </c>
      <c r="D1106" s="13" t="s">
        <v>8</v>
      </c>
      <c r="E1106" s="13" t="str">
        <f>VLOOKUP(D1106,廠商資料!$A$2:$E$12,2,FALSE)</f>
        <v>高宏事業</v>
      </c>
      <c r="F1106" s="13" t="s">
        <v>1609</v>
      </c>
      <c r="G1106" s="16" t="str">
        <f>VLOOKUP($F1106,產品資料!$A$2:$G$51,5,FALSE)</f>
        <v>手持按摩器</v>
      </c>
      <c r="H1106" s="13" t="str">
        <f>VLOOKUP(訂單銷售明細!$F1106,產品資料!$A$1:$G$51,2,FALSE)</f>
        <v>按摩家電</v>
      </c>
      <c r="I1106" s="13">
        <v>25</v>
      </c>
      <c r="J1106" s="13">
        <f>VLOOKUP($F1106,產品資料!$A$2:$G$51,6,FALSE)</f>
        <v>2980</v>
      </c>
      <c r="K1106" s="17">
        <f t="shared" si="17"/>
        <v>74500</v>
      </c>
    </row>
    <row r="1107" spans="1:11" x14ac:dyDescent="0.35">
      <c r="A1107" s="8" t="s">
        <v>1123</v>
      </c>
      <c r="B1107" s="9">
        <v>43661</v>
      </c>
      <c r="C1107" s="10" t="str">
        <f>VLOOKUP(訂單銷售明細!$D1107,廠商資料!$A$2:$E$12,5,FALSE)</f>
        <v>陳欣怡</v>
      </c>
      <c r="D1107" s="8" t="s">
        <v>14</v>
      </c>
      <c r="E1107" s="8" t="str">
        <f>VLOOKUP(D1107,廠商資料!$A$2:$E$12,2,FALSE)</f>
        <v>捷福事業</v>
      </c>
      <c r="F1107" s="8" t="s">
        <v>1609</v>
      </c>
      <c r="G1107" s="11" t="str">
        <f>VLOOKUP($F1107,產品資料!$A$2:$G$51,5,FALSE)</f>
        <v>手持按摩器</v>
      </c>
      <c r="H1107" s="8" t="str">
        <f>VLOOKUP(訂單銷售明細!$F1107,產品資料!$A$1:$G$51,2,FALSE)</f>
        <v>按摩家電</v>
      </c>
      <c r="I1107" s="8">
        <v>25</v>
      </c>
      <c r="J1107" s="8">
        <f>VLOOKUP($F1107,產品資料!$A$2:$G$51,6,FALSE)</f>
        <v>2980</v>
      </c>
      <c r="K1107" s="12">
        <f t="shared" si="17"/>
        <v>74500</v>
      </c>
    </row>
    <row r="1108" spans="1:11" x14ac:dyDescent="0.35">
      <c r="A1108" s="13" t="s">
        <v>1124</v>
      </c>
      <c r="B1108" s="14">
        <v>43661</v>
      </c>
      <c r="C1108" s="15" t="str">
        <f>VLOOKUP(訂單銷售明細!$D1108,廠商資料!$A$2:$E$12,5,FALSE)</f>
        <v>賴惠雯</v>
      </c>
      <c r="D1108" s="13" t="s">
        <v>41</v>
      </c>
      <c r="E1108" s="13" t="str">
        <f>VLOOKUP(D1108,廠商資料!$A$2:$E$12,2,FALSE)</f>
        <v>欣榮貿易</v>
      </c>
      <c r="F1108" s="13" t="s">
        <v>1623</v>
      </c>
      <c r="G1108" s="16" t="str">
        <f>VLOOKUP($F1108,產品資料!$A$2:$G$51,5,FALSE)</f>
        <v>14吋立扇/電風扇-灰</v>
      </c>
      <c r="H1108" s="13" t="str">
        <f>VLOOKUP(訂單銷售明細!$F1108,產品資料!$A$1:$G$51,2,FALSE)</f>
        <v>空調家電</v>
      </c>
      <c r="I1108" s="13">
        <v>35</v>
      </c>
      <c r="J1108" s="13">
        <f>VLOOKUP($F1108,產品資料!$A$2:$G$51,6,FALSE)</f>
        <v>980</v>
      </c>
      <c r="K1108" s="17">
        <f t="shared" si="17"/>
        <v>34300</v>
      </c>
    </row>
    <row r="1109" spans="1:11" x14ac:dyDescent="0.35">
      <c r="A1109" s="8" t="s">
        <v>1125</v>
      </c>
      <c r="B1109" s="9">
        <v>43661</v>
      </c>
      <c r="C1109" s="10" t="str">
        <f>VLOOKUP(訂單銷售明細!$D1109,廠商資料!$A$2:$E$12,5,FALSE)</f>
        <v>蔡俊宏</v>
      </c>
      <c r="D1109" s="8" t="s">
        <v>47</v>
      </c>
      <c r="E1109" s="8" t="str">
        <f>VLOOKUP(D1109,廠商資料!$A$2:$E$12,2,FALSE)</f>
        <v>信通事業</v>
      </c>
      <c r="F1109" s="8" t="s">
        <v>1623</v>
      </c>
      <c r="G1109" s="11" t="str">
        <f>VLOOKUP($F1109,產品資料!$A$2:$G$51,5,FALSE)</f>
        <v>14吋立扇/電風扇-灰</v>
      </c>
      <c r="H1109" s="8" t="str">
        <f>VLOOKUP(訂單銷售明細!$F1109,產品資料!$A$1:$G$51,2,FALSE)</f>
        <v>空調家電</v>
      </c>
      <c r="I1109" s="8">
        <v>35</v>
      </c>
      <c r="J1109" s="8">
        <f>VLOOKUP($F1109,產品資料!$A$2:$G$51,6,FALSE)</f>
        <v>980</v>
      </c>
      <c r="K1109" s="12">
        <f t="shared" si="17"/>
        <v>34300</v>
      </c>
    </row>
    <row r="1110" spans="1:11" x14ac:dyDescent="0.35">
      <c r="A1110" s="13" t="s">
        <v>1126</v>
      </c>
      <c r="B1110" s="14">
        <v>43661</v>
      </c>
      <c r="C1110" s="15" t="str">
        <f>VLOOKUP(訂單銷售明細!$D1110,廠商資料!$A$2:$E$12,5,FALSE)</f>
        <v>涂佩芳</v>
      </c>
      <c r="D1110" s="13" t="s">
        <v>12</v>
      </c>
      <c r="E1110" s="13" t="str">
        <f>VLOOKUP(D1110,廠商資料!$A$2:$E$12,2,FALSE)</f>
        <v>洪盛貿易</v>
      </c>
      <c r="F1110" s="13" t="s">
        <v>1627</v>
      </c>
      <c r="G1110" s="16" t="str">
        <f>VLOOKUP($F1110,產品資料!$A$2:$G$51,5,FALSE)</f>
        <v>暖手寶-粉+白</v>
      </c>
      <c r="H1110" s="13" t="str">
        <f>VLOOKUP(訂單銷售明細!$F1110,產品資料!$A$1:$G$51,2,FALSE)</f>
        <v>空調家電</v>
      </c>
      <c r="I1110" s="13">
        <v>65</v>
      </c>
      <c r="J1110" s="13">
        <f>VLOOKUP($F1110,產品資料!$A$2:$G$51,6,FALSE)</f>
        <v>1330</v>
      </c>
      <c r="K1110" s="17">
        <f t="shared" si="17"/>
        <v>86450</v>
      </c>
    </row>
    <row r="1111" spans="1:11" x14ac:dyDescent="0.35">
      <c r="A1111" s="8" t="s">
        <v>1127</v>
      </c>
      <c r="B1111" s="9">
        <v>43661</v>
      </c>
      <c r="C1111" s="10" t="str">
        <f>VLOOKUP(訂單銷售明細!$D1111,廠商資料!$A$2:$E$12,5,FALSE)</f>
        <v>陳欣怡</v>
      </c>
      <c r="D1111" s="8" t="s">
        <v>8</v>
      </c>
      <c r="E1111" s="8" t="str">
        <f>VLOOKUP(D1111,廠商資料!$A$2:$E$12,2,FALSE)</f>
        <v>高宏事業</v>
      </c>
      <c r="F1111" s="8" t="s">
        <v>1627</v>
      </c>
      <c r="G1111" s="11" t="str">
        <f>VLOOKUP($F1111,產品資料!$A$2:$G$51,5,FALSE)</f>
        <v>暖手寶-粉+白</v>
      </c>
      <c r="H1111" s="8" t="str">
        <f>VLOOKUP(訂單銷售明細!$F1111,產品資料!$A$1:$G$51,2,FALSE)</f>
        <v>空調家電</v>
      </c>
      <c r="I1111" s="8">
        <v>65</v>
      </c>
      <c r="J1111" s="8">
        <f>VLOOKUP($F1111,產品資料!$A$2:$G$51,6,FALSE)</f>
        <v>1330</v>
      </c>
      <c r="K1111" s="12">
        <f t="shared" si="17"/>
        <v>86450</v>
      </c>
    </row>
    <row r="1112" spans="1:11" x14ac:dyDescent="0.35">
      <c r="A1112" s="13" t="s">
        <v>1128</v>
      </c>
      <c r="B1112" s="14">
        <v>43661</v>
      </c>
      <c r="C1112" s="15" t="str">
        <f>VLOOKUP(訂單銷售明細!$D1112,廠商資料!$A$2:$E$12,5,FALSE)</f>
        <v>陳欣怡</v>
      </c>
      <c r="D1112" s="13" t="s">
        <v>18</v>
      </c>
      <c r="E1112" s="13" t="str">
        <f>VLOOKUP(D1112,廠商資料!$A$2:$E$12,2,FALSE)</f>
        <v>興泰貿易</v>
      </c>
      <c r="F1112" s="13" t="s">
        <v>1602</v>
      </c>
      <c r="G1112" s="16" t="str">
        <f>VLOOKUP($F1112,產品資料!$A$2:$G$51,5,FALSE)</f>
        <v>日本原裝變頻六門冰箱</v>
      </c>
      <c r="H1112" s="13" t="str">
        <f>VLOOKUP(訂單銷售明細!$F1112,產品資料!$A$1:$G$51,2,FALSE)</f>
        <v>廚房家電</v>
      </c>
      <c r="I1112" s="13">
        <v>25</v>
      </c>
      <c r="J1112" s="13">
        <f>VLOOKUP($F1112,產品資料!$A$2:$G$51,6,FALSE)</f>
        <v>69210</v>
      </c>
      <c r="K1112" s="17">
        <f t="shared" si="17"/>
        <v>1730250</v>
      </c>
    </row>
    <row r="1113" spans="1:11" x14ac:dyDescent="0.35">
      <c r="A1113" s="8" t="s">
        <v>1129</v>
      </c>
      <c r="B1113" s="9">
        <v>43661</v>
      </c>
      <c r="C1113" s="10" t="str">
        <f>VLOOKUP(訂單銷售明細!$D1113,廠商資料!$A$2:$E$12,5,FALSE)</f>
        <v>王家銘</v>
      </c>
      <c r="D1113" s="8" t="s">
        <v>21</v>
      </c>
      <c r="E1113" s="8" t="str">
        <f>VLOOKUP(D1113,廠商資料!$A$2:$E$12,2,FALSE)</f>
        <v>裕發事業</v>
      </c>
      <c r="F1113" s="8" t="s">
        <v>1607</v>
      </c>
      <c r="G1113" s="11" t="str">
        <f>VLOOKUP($F1113,產品資料!$A$2:$G$51,5,FALSE)</f>
        <v>40吋LED液晶顯示器</v>
      </c>
      <c r="H1113" s="8" t="str">
        <f>VLOOKUP(訂單銷售明細!$F1113,產品資料!$A$1:$G$51,2,FALSE)</f>
        <v>生活家電</v>
      </c>
      <c r="I1113" s="8">
        <v>25</v>
      </c>
      <c r="J1113" s="8">
        <f>VLOOKUP($F1113,產品資料!$A$2:$G$51,6,FALSE)</f>
        <v>7490</v>
      </c>
      <c r="K1113" s="12">
        <f t="shared" si="17"/>
        <v>187250</v>
      </c>
    </row>
    <row r="1114" spans="1:11" x14ac:dyDescent="0.35">
      <c r="A1114" s="13" t="s">
        <v>1130</v>
      </c>
      <c r="B1114" s="14">
        <v>43661</v>
      </c>
      <c r="C1114" s="15" t="str">
        <f>VLOOKUP(訂單銷售明細!$D1114,廠商資料!$A$2:$E$12,5,FALSE)</f>
        <v>王家銘</v>
      </c>
      <c r="D1114" s="13" t="s">
        <v>24</v>
      </c>
      <c r="E1114" s="13" t="str">
        <f>VLOOKUP(D1114,廠商資料!$A$2:$E$12,2,FALSE)</f>
        <v>萬成事業</v>
      </c>
      <c r="F1114" s="13" t="s">
        <v>1607</v>
      </c>
      <c r="G1114" s="16" t="str">
        <f>VLOOKUP($F1114,產品資料!$A$2:$G$51,5,FALSE)</f>
        <v>40吋LED液晶顯示器</v>
      </c>
      <c r="H1114" s="13" t="str">
        <f>VLOOKUP(訂單銷售明細!$F1114,產品資料!$A$1:$G$51,2,FALSE)</f>
        <v>生活家電</v>
      </c>
      <c r="I1114" s="13">
        <v>25</v>
      </c>
      <c r="J1114" s="13">
        <f>VLOOKUP($F1114,產品資料!$A$2:$G$51,6,FALSE)</f>
        <v>7490</v>
      </c>
      <c r="K1114" s="17">
        <f t="shared" si="17"/>
        <v>187250</v>
      </c>
    </row>
    <row r="1115" spans="1:11" x14ac:dyDescent="0.35">
      <c r="A1115" s="8" t="s">
        <v>1131</v>
      </c>
      <c r="B1115" s="9">
        <v>43661</v>
      </c>
      <c r="C1115" s="10" t="str">
        <f>VLOOKUP(訂單銷售明細!$D1115,廠商資料!$A$2:$E$12,5,FALSE)</f>
        <v>郭立新</v>
      </c>
      <c r="D1115" s="8" t="s">
        <v>26</v>
      </c>
      <c r="E1115" s="8" t="str">
        <f>VLOOKUP(D1115,廠商資料!$A$2:$E$12,2,FALSE)</f>
        <v>華佳貿易</v>
      </c>
      <c r="F1115" s="8" t="s">
        <v>1607</v>
      </c>
      <c r="G1115" s="11" t="str">
        <f>VLOOKUP($F1115,產品資料!$A$2:$G$51,5,FALSE)</f>
        <v>40吋LED液晶顯示器</v>
      </c>
      <c r="H1115" s="8" t="str">
        <f>VLOOKUP(訂單銷售明細!$F1115,產品資料!$A$1:$G$51,2,FALSE)</f>
        <v>生活家電</v>
      </c>
      <c r="I1115" s="8">
        <v>25</v>
      </c>
      <c r="J1115" s="8">
        <f>VLOOKUP($F1115,產品資料!$A$2:$G$51,6,FALSE)</f>
        <v>7490</v>
      </c>
      <c r="K1115" s="12">
        <f t="shared" si="17"/>
        <v>187250</v>
      </c>
    </row>
    <row r="1116" spans="1:11" x14ac:dyDescent="0.35">
      <c r="A1116" s="13" t="s">
        <v>1132</v>
      </c>
      <c r="B1116" s="14">
        <v>43661</v>
      </c>
      <c r="C1116" s="15" t="str">
        <f>VLOOKUP(訂單銷售明細!$D1116,廠商資料!$A$2:$E$12,5,FALSE)</f>
        <v>賴惠雯</v>
      </c>
      <c r="D1116" s="13" t="s">
        <v>41</v>
      </c>
      <c r="E1116" s="13" t="str">
        <f>VLOOKUP(D1116,廠商資料!$A$2:$E$12,2,FALSE)</f>
        <v>欣榮貿易</v>
      </c>
      <c r="F1116" s="13" t="s">
        <v>1611</v>
      </c>
      <c r="G1116" s="16" t="str">
        <f>VLOOKUP($F1116,產品資料!$A$2:$G$51,5,FALSE)</f>
        <v>美白電動牙刷-美白刷頭+多動向交叉刷頭</v>
      </c>
      <c r="H1116" s="13" t="str">
        <f>VLOOKUP(訂單銷售明細!$F1116,產品資料!$A$1:$G$51,2,FALSE)</f>
        <v>美容家電</v>
      </c>
      <c r="I1116" s="13">
        <v>25</v>
      </c>
      <c r="J1116" s="13">
        <f>VLOOKUP($F1116,產品資料!$A$2:$G$51,6,FALSE)</f>
        <v>1200</v>
      </c>
      <c r="K1116" s="17">
        <f t="shared" si="17"/>
        <v>30000</v>
      </c>
    </row>
    <row r="1117" spans="1:11" x14ac:dyDescent="0.35">
      <c r="A1117" s="8" t="s">
        <v>1133</v>
      </c>
      <c r="B1117" s="9">
        <v>43661</v>
      </c>
      <c r="C1117" s="10" t="str">
        <f>VLOOKUP(訂單銷售明細!$D1117,廠商資料!$A$2:$E$12,5,FALSE)</f>
        <v>陳欣怡</v>
      </c>
      <c r="D1117" s="8" t="s">
        <v>18</v>
      </c>
      <c r="E1117" s="8" t="str">
        <f>VLOOKUP(D1117,廠商資料!$A$2:$E$12,2,FALSE)</f>
        <v>興泰貿易</v>
      </c>
      <c r="F1117" s="8" t="s">
        <v>1623</v>
      </c>
      <c r="G1117" s="11" t="str">
        <f>VLOOKUP($F1117,產品資料!$A$2:$G$51,5,FALSE)</f>
        <v>14吋立扇/電風扇-灰</v>
      </c>
      <c r="H1117" s="8" t="str">
        <f>VLOOKUP(訂單銷售明細!$F1117,產品資料!$A$1:$G$51,2,FALSE)</f>
        <v>空調家電</v>
      </c>
      <c r="I1117" s="8">
        <v>45</v>
      </c>
      <c r="J1117" s="8">
        <f>VLOOKUP($F1117,產品資料!$A$2:$G$51,6,FALSE)</f>
        <v>980</v>
      </c>
      <c r="K1117" s="12">
        <f t="shared" si="17"/>
        <v>44100</v>
      </c>
    </row>
    <row r="1118" spans="1:11" x14ac:dyDescent="0.35">
      <c r="A1118" s="13" t="s">
        <v>1134</v>
      </c>
      <c r="B1118" s="14">
        <v>43661</v>
      </c>
      <c r="C1118" s="15" t="str">
        <f>VLOOKUP(訂單銷售明細!$D1118,廠商資料!$A$2:$E$12,5,FALSE)</f>
        <v>王家銘</v>
      </c>
      <c r="D1118" s="13" t="s">
        <v>21</v>
      </c>
      <c r="E1118" s="13" t="str">
        <f>VLOOKUP(D1118,廠商資料!$A$2:$E$12,2,FALSE)</f>
        <v>裕發事業</v>
      </c>
      <c r="F1118" s="13" t="s">
        <v>1601</v>
      </c>
      <c r="G1118" s="16" t="str">
        <f>VLOOKUP($F1118,產品資料!$A$2:$G$51,5,FALSE)</f>
        <v>14吋立扇/電風扇-白</v>
      </c>
      <c r="H1118" s="13" t="str">
        <f>VLOOKUP(訂單銷售明細!$F1118,產品資料!$A$1:$G$51,2,FALSE)</f>
        <v>空調家電</v>
      </c>
      <c r="I1118" s="13">
        <v>45</v>
      </c>
      <c r="J1118" s="13">
        <f>VLOOKUP($F1118,產品資料!$A$2:$G$51,6,FALSE)</f>
        <v>980</v>
      </c>
      <c r="K1118" s="17">
        <f t="shared" si="17"/>
        <v>44100</v>
      </c>
    </row>
    <row r="1119" spans="1:11" x14ac:dyDescent="0.35">
      <c r="A1119" s="8" t="s">
        <v>1135</v>
      </c>
      <c r="B1119" s="9">
        <v>43661</v>
      </c>
      <c r="C1119" s="10" t="str">
        <f>VLOOKUP(訂單銷售明細!$D1119,廠商資料!$A$2:$E$12,5,FALSE)</f>
        <v>陳欣怡</v>
      </c>
      <c r="D1119" s="8" t="s">
        <v>14</v>
      </c>
      <c r="E1119" s="8" t="str">
        <f>VLOOKUP(D1119,廠商資料!$A$2:$E$12,2,FALSE)</f>
        <v>捷福事業</v>
      </c>
      <c r="F1119" s="8" t="s">
        <v>1604</v>
      </c>
      <c r="G1119" s="11" t="str">
        <f>VLOOKUP($F1119,產品資料!$A$2:$G$51,5,FALSE)</f>
        <v>渦輪氣旋健康氣炸鍋</v>
      </c>
      <c r="H1119" s="8" t="str">
        <f>VLOOKUP(訂單銷售明細!$F1119,產品資料!$A$1:$G$51,2,FALSE)</f>
        <v>廚房家電</v>
      </c>
      <c r="I1119" s="8">
        <v>65</v>
      </c>
      <c r="J1119" s="8">
        <f>VLOOKUP($F1119,產品資料!$A$2:$G$51,6,FALSE)</f>
        <v>8990</v>
      </c>
      <c r="K1119" s="12">
        <f t="shared" si="17"/>
        <v>584350</v>
      </c>
    </row>
    <row r="1120" spans="1:11" x14ac:dyDescent="0.35">
      <c r="A1120" s="13" t="s">
        <v>1136</v>
      </c>
      <c r="B1120" s="14">
        <v>43661</v>
      </c>
      <c r="C1120" s="15" t="str">
        <f>VLOOKUP(訂單銷售明細!$D1120,廠商資料!$A$2:$E$12,5,FALSE)</f>
        <v>陳欣怡</v>
      </c>
      <c r="D1120" s="13" t="s">
        <v>18</v>
      </c>
      <c r="E1120" s="13" t="str">
        <f>VLOOKUP(D1120,廠商資料!$A$2:$E$12,2,FALSE)</f>
        <v>興泰貿易</v>
      </c>
      <c r="F1120" s="13" t="s">
        <v>1604</v>
      </c>
      <c r="G1120" s="16" t="str">
        <f>VLOOKUP($F1120,產品資料!$A$2:$G$51,5,FALSE)</f>
        <v>渦輪氣旋健康氣炸鍋</v>
      </c>
      <c r="H1120" s="13" t="str">
        <f>VLOOKUP(訂單銷售明細!$F1120,產品資料!$A$1:$G$51,2,FALSE)</f>
        <v>廚房家電</v>
      </c>
      <c r="I1120" s="13">
        <v>65</v>
      </c>
      <c r="J1120" s="13">
        <f>VLOOKUP($F1120,產品資料!$A$2:$G$51,6,FALSE)</f>
        <v>8990</v>
      </c>
      <c r="K1120" s="17">
        <f t="shared" si="17"/>
        <v>584350</v>
      </c>
    </row>
    <row r="1121" spans="1:11" x14ac:dyDescent="0.35">
      <c r="A1121" s="8" t="s">
        <v>1137</v>
      </c>
      <c r="B1121" s="9">
        <v>43661</v>
      </c>
      <c r="C1121" s="10" t="str">
        <f>VLOOKUP(訂單銷售明細!$D1121,廠商資料!$A$2:$E$12,5,FALSE)</f>
        <v>王家銘</v>
      </c>
      <c r="D1121" s="8" t="s">
        <v>21</v>
      </c>
      <c r="E1121" s="8" t="str">
        <f>VLOOKUP(D1121,廠商資料!$A$2:$E$12,2,FALSE)</f>
        <v>裕發事業</v>
      </c>
      <c r="F1121" s="8" t="s">
        <v>1604</v>
      </c>
      <c r="G1121" s="11" t="str">
        <f>VLOOKUP($F1121,產品資料!$A$2:$G$51,5,FALSE)</f>
        <v>渦輪氣旋健康氣炸鍋</v>
      </c>
      <c r="H1121" s="8" t="str">
        <f>VLOOKUP(訂單銷售明細!$F1121,產品資料!$A$1:$G$51,2,FALSE)</f>
        <v>廚房家電</v>
      </c>
      <c r="I1121" s="8">
        <v>65</v>
      </c>
      <c r="J1121" s="8">
        <f>VLOOKUP($F1121,產品資料!$A$2:$G$51,6,FALSE)</f>
        <v>8990</v>
      </c>
      <c r="K1121" s="12">
        <f t="shared" si="17"/>
        <v>584350</v>
      </c>
    </row>
    <row r="1122" spans="1:11" x14ac:dyDescent="0.35">
      <c r="A1122" s="13" t="s">
        <v>1138</v>
      </c>
      <c r="B1122" s="14">
        <v>43661</v>
      </c>
      <c r="C1122" s="15" t="str">
        <f>VLOOKUP(訂單銷售明細!$D1122,廠商資料!$A$2:$E$12,5,FALSE)</f>
        <v>王家銘</v>
      </c>
      <c r="D1122" s="13" t="s">
        <v>24</v>
      </c>
      <c r="E1122" s="13" t="str">
        <f>VLOOKUP(D1122,廠商資料!$A$2:$E$12,2,FALSE)</f>
        <v>萬成事業</v>
      </c>
      <c r="F1122" s="13" t="s">
        <v>1607</v>
      </c>
      <c r="G1122" s="16" t="str">
        <f>VLOOKUP($F1122,產品資料!$A$2:$G$51,5,FALSE)</f>
        <v>40吋LED液晶顯示器</v>
      </c>
      <c r="H1122" s="13" t="str">
        <f>VLOOKUP(訂單銷售明細!$F1122,產品資料!$A$1:$G$51,2,FALSE)</f>
        <v>生活家電</v>
      </c>
      <c r="I1122" s="13">
        <v>45</v>
      </c>
      <c r="J1122" s="13">
        <f>VLOOKUP($F1122,產品資料!$A$2:$G$51,6,FALSE)</f>
        <v>7490</v>
      </c>
      <c r="K1122" s="17">
        <f t="shared" si="17"/>
        <v>337050</v>
      </c>
    </row>
    <row r="1123" spans="1:11" x14ac:dyDescent="0.35">
      <c r="A1123" s="8" t="s">
        <v>1139</v>
      </c>
      <c r="B1123" s="9">
        <v>43661</v>
      </c>
      <c r="C1123" s="10" t="str">
        <f>VLOOKUP(訂單銷售明細!$D1123,廠商資料!$A$2:$E$12,5,FALSE)</f>
        <v>郭立新</v>
      </c>
      <c r="D1123" s="8" t="s">
        <v>26</v>
      </c>
      <c r="E1123" s="8" t="str">
        <f>VLOOKUP(D1123,廠商資料!$A$2:$E$12,2,FALSE)</f>
        <v>華佳貿易</v>
      </c>
      <c r="F1123" s="8" t="s">
        <v>1637</v>
      </c>
      <c r="G1123" s="11" t="str">
        <f>VLOOKUP($F1123,產品資料!$A$2:$G$51,5,FALSE)</f>
        <v>數位式無線電話-經典白</v>
      </c>
      <c r="H1123" s="8" t="str">
        <f>VLOOKUP(訂單銷售明細!$F1123,產品資料!$A$1:$G$51,2,FALSE)</f>
        <v>生活家電</v>
      </c>
      <c r="I1123" s="8">
        <v>45</v>
      </c>
      <c r="J1123" s="8">
        <f>VLOOKUP($F1123,產品資料!$A$2:$G$51,6,FALSE)</f>
        <v>990</v>
      </c>
      <c r="K1123" s="12">
        <f t="shared" si="17"/>
        <v>44550</v>
      </c>
    </row>
    <row r="1124" spans="1:11" x14ac:dyDescent="0.35">
      <c r="A1124" s="13" t="s">
        <v>1140</v>
      </c>
      <c r="B1124" s="14">
        <v>43661</v>
      </c>
      <c r="C1124" s="15" t="str">
        <f>VLOOKUP(訂單銷售明細!$D1124,廠商資料!$A$2:$E$12,5,FALSE)</f>
        <v>王家銘</v>
      </c>
      <c r="D1124" s="13" t="s">
        <v>24</v>
      </c>
      <c r="E1124" s="13" t="str">
        <f>VLOOKUP(D1124,廠商資料!$A$2:$E$12,2,FALSE)</f>
        <v>萬成事業</v>
      </c>
      <c r="F1124" s="13" t="s">
        <v>1604</v>
      </c>
      <c r="G1124" s="16" t="str">
        <f>VLOOKUP($F1124,產品資料!$A$2:$G$51,5,FALSE)</f>
        <v>渦輪氣旋健康氣炸鍋</v>
      </c>
      <c r="H1124" s="13" t="str">
        <f>VLOOKUP(訂單銷售明細!$F1124,產品資料!$A$1:$G$51,2,FALSE)</f>
        <v>廚房家電</v>
      </c>
      <c r="I1124" s="13">
        <v>65</v>
      </c>
      <c r="J1124" s="13">
        <f>VLOOKUP($F1124,產品資料!$A$2:$G$51,6,FALSE)</f>
        <v>8990</v>
      </c>
      <c r="K1124" s="17">
        <f t="shared" si="17"/>
        <v>584350</v>
      </c>
    </row>
    <row r="1125" spans="1:11" x14ac:dyDescent="0.35">
      <c r="A1125" s="8" t="s">
        <v>1141</v>
      </c>
      <c r="B1125" s="9">
        <v>43661</v>
      </c>
      <c r="C1125" s="10" t="str">
        <f>VLOOKUP(訂單銷售明細!$D1125,廠商資料!$A$2:$E$12,5,FALSE)</f>
        <v>蔡俊宏</v>
      </c>
      <c r="D1125" s="8" t="s">
        <v>47</v>
      </c>
      <c r="E1125" s="8" t="str">
        <f>VLOOKUP(D1125,廠商資料!$A$2:$E$12,2,FALSE)</f>
        <v>信通事業</v>
      </c>
      <c r="F1125" s="8" t="s">
        <v>1609</v>
      </c>
      <c r="G1125" s="11" t="str">
        <f>VLOOKUP($F1125,產品資料!$A$2:$G$51,5,FALSE)</f>
        <v>手持按摩器</v>
      </c>
      <c r="H1125" s="8" t="str">
        <f>VLOOKUP(訂單銷售明細!$F1125,產品資料!$A$1:$G$51,2,FALSE)</f>
        <v>按摩家電</v>
      </c>
      <c r="I1125" s="8">
        <v>25</v>
      </c>
      <c r="J1125" s="8">
        <f>VLOOKUP($F1125,產品資料!$A$2:$G$51,6,FALSE)</f>
        <v>2980</v>
      </c>
      <c r="K1125" s="12">
        <f t="shared" si="17"/>
        <v>74500</v>
      </c>
    </row>
    <row r="1126" spans="1:11" x14ac:dyDescent="0.35">
      <c r="A1126" s="13" t="s">
        <v>1142</v>
      </c>
      <c r="B1126" s="14">
        <v>43661</v>
      </c>
      <c r="C1126" s="15" t="str">
        <f>VLOOKUP(訂單銷售明細!$D1126,廠商資料!$A$2:$E$12,5,FALSE)</f>
        <v>賴惠雯</v>
      </c>
      <c r="D1126" s="13" t="s">
        <v>49</v>
      </c>
      <c r="E1126" s="13" t="str">
        <f>VLOOKUP(D1126,廠商資料!$A$2:$E$12,2,FALSE)</f>
        <v>大亨事業</v>
      </c>
      <c r="F1126" s="13" t="s">
        <v>1609</v>
      </c>
      <c r="G1126" s="16" t="str">
        <f>VLOOKUP($F1126,產品資料!$A$2:$G$51,5,FALSE)</f>
        <v>手持按摩器</v>
      </c>
      <c r="H1126" s="13" t="str">
        <f>VLOOKUP(訂單銷售明細!$F1126,產品資料!$A$1:$G$51,2,FALSE)</f>
        <v>按摩家電</v>
      </c>
      <c r="I1126" s="13">
        <v>25</v>
      </c>
      <c r="J1126" s="13">
        <f>VLOOKUP($F1126,產品資料!$A$2:$G$51,6,FALSE)</f>
        <v>2980</v>
      </c>
      <c r="K1126" s="17">
        <f t="shared" si="17"/>
        <v>74500</v>
      </c>
    </row>
    <row r="1127" spans="1:11" x14ac:dyDescent="0.35">
      <c r="A1127" s="8" t="s">
        <v>1143</v>
      </c>
      <c r="B1127" s="9">
        <v>43661</v>
      </c>
      <c r="C1127" s="10" t="str">
        <f>VLOOKUP(訂單銷售明細!$D1127,廠商資料!$A$2:$E$12,5,FALSE)</f>
        <v>賴惠雯</v>
      </c>
      <c r="D1127" s="8" t="s">
        <v>49</v>
      </c>
      <c r="E1127" s="8" t="str">
        <f>VLOOKUP(D1127,廠商資料!$A$2:$E$12,2,FALSE)</f>
        <v>大亨事業</v>
      </c>
      <c r="F1127" s="8" t="s">
        <v>1623</v>
      </c>
      <c r="G1127" s="11" t="str">
        <f>VLOOKUP($F1127,產品資料!$A$2:$G$51,5,FALSE)</f>
        <v>14吋立扇/電風扇-灰</v>
      </c>
      <c r="H1127" s="8" t="str">
        <f>VLOOKUP(訂單銷售明細!$F1127,產品資料!$A$1:$G$51,2,FALSE)</f>
        <v>空調家電</v>
      </c>
      <c r="I1127" s="8">
        <v>35</v>
      </c>
      <c r="J1127" s="8">
        <f>VLOOKUP($F1127,產品資料!$A$2:$G$51,6,FALSE)</f>
        <v>980</v>
      </c>
      <c r="K1127" s="12">
        <f t="shared" si="17"/>
        <v>34300</v>
      </c>
    </row>
    <row r="1128" spans="1:11" x14ac:dyDescent="0.35">
      <c r="A1128" s="13" t="s">
        <v>1144</v>
      </c>
      <c r="B1128" s="14">
        <v>43661</v>
      </c>
      <c r="C1128" s="15" t="str">
        <f>VLOOKUP(訂單銷售明細!$D1128,廠商資料!$A$2:$E$12,5,FALSE)</f>
        <v>涂佩芳</v>
      </c>
      <c r="D1128" s="13" t="s">
        <v>10</v>
      </c>
      <c r="E1128" s="13" t="str">
        <f>VLOOKUP(D1128,廠商資料!$A$2:$E$12,2,FALSE)</f>
        <v>永進事業</v>
      </c>
      <c r="F1128" s="13" t="s">
        <v>1623</v>
      </c>
      <c r="G1128" s="16" t="str">
        <f>VLOOKUP($F1128,產品資料!$A$2:$G$51,5,FALSE)</f>
        <v>14吋立扇/電風扇-灰</v>
      </c>
      <c r="H1128" s="13" t="str">
        <f>VLOOKUP(訂單銷售明細!$F1128,產品資料!$A$1:$G$51,2,FALSE)</f>
        <v>空調家電</v>
      </c>
      <c r="I1128" s="13">
        <v>35</v>
      </c>
      <c r="J1128" s="13">
        <f>VLOOKUP($F1128,產品資料!$A$2:$G$51,6,FALSE)</f>
        <v>980</v>
      </c>
      <c r="K1128" s="17">
        <f t="shared" si="17"/>
        <v>34300</v>
      </c>
    </row>
    <row r="1129" spans="1:11" x14ac:dyDescent="0.35">
      <c r="A1129" s="8" t="s">
        <v>1145</v>
      </c>
      <c r="B1129" s="9">
        <v>43661</v>
      </c>
      <c r="C1129" s="10" t="str">
        <f>VLOOKUP(訂單銷售明細!$D1129,廠商資料!$A$2:$E$12,5,FALSE)</f>
        <v>郭立新</v>
      </c>
      <c r="D1129" s="8" t="s">
        <v>26</v>
      </c>
      <c r="E1129" s="8" t="str">
        <f>VLOOKUP(D1129,廠商資料!$A$2:$E$12,2,FALSE)</f>
        <v>華佳貿易</v>
      </c>
      <c r="F1129" s="8" t="s">
        <v>1627</v>
      </c>
      <c r="G1129" s="11" t="str">
        <f>VLOOKUP($F1129,產品資料!$A$2:$G$51,5,FALSE)</f>
        <v>暖手寶-粉+白</v>
      </c>
      <c r="H1129" s="8" t="str">
        <f>VLOOKUP(訂單銷售明細!$F1129,產品資料!$A$1:$G$51,2,FALSE)</f>
        <v>空調家電</v>
      </c>
      <c r="I1129" s="8">
        <v>65</v>
      </c>
      <c r="J1129" s="8">
        <f>VLOOKUP($F1129,產品資料!$A$2:$G$51,6,FALSE)</f>
        <v>1330</v>
      </c>
      <c r="K1129" s="12">
        <f t="shared" si="17"/>
        <v>86450</v>
      </c>
    </row>
    <row r="1130" spans="1:11" x14ac:dyDescent="0.35">
      <c r="A1130" s="13" t="s">
        <v>1146</v>
      </c>
      <c r="B1130" s="14">
        <v>43661</v>
      </c>
      <c r="C1130" s="15" t="str">
        <f>VLOOKUP(訂單銷售明細!$D1130,廠商資料!$A$2:$E$12,5,FALSE)</f>
        <v>賴惠雯</v>
      </c>
      <c r="D1130" s="13" t="s">
        <v>41</v>
      </c>
      <c r="E1130" s="13" t="str">
        <f>VLOOKUP(D1130,廠商資料!$A$2:$E$12,2,FALSE)</f>
        <v>欣榮貿易</v>
      </c>
      <c r="F1130" s="13" t="s">
        <v>1627</v>
      </c>
      <c r="G1130" s="16" t="str">
        <f>VLOOKUP($F1130,產品資料!$A$2:$G$51,5,FALSE)</f>
        <v>暖手寶-粉+白</v>
      </c>
      <c r="H1130" s="13" t="str">
        <f>VLOOKUP(訂單銷售明細!$F1130,產品資料!$A$1:$G$51,2,FALSE)</f>
        <v>空調家電</v>
      </c>
      <c r="I1130" s="13">
        <v>65</v>
      </c>
      <c r="J1130" s="13">
        <f>VLOOKUP($F1130,產品資料!$A$2:$G$51,6,FALSE)</f>
        <v>1330</v>
      </c>
      <c r="K1130" s="17">
        <f t="shared" si="17"/>
        <v>86450</v>
      </c>
    </row>
    <row r="1131" spans="1:11" x14ac:dyDescent="0.35">
      <c r="A1131" s="8" t="s">
        <v>1147</v>
      </c>
      <c r="B1131" s="9">
        <v>43661</v>
      </c>
      <c r="C1131" s="10" t="str">
        <f>VLOOKUP(訂單銷售明細!$D1131,廠商資料!$A$2:$E$12,5,FALSE)</f>
        <v>涂佩芳</v>
      </c>
      <c r="D1131" s="8" t="s">
        <v>10</v>
      </c>
      <c r="E1131" s="8" t="str">
        <f>VLOOKUP(D1131,廠商資料!$A$2:$E$12,2,FALSE)</f>
        <v>永進事業</v>
      </c>
      <c r="F1131" s="8" t="s">
        <v>1602</v>
      </c>
      <c r="G1131" s="11" t="str">
        <f>VLOOKUP($F1131,產品資料!$A$2:$G$51,5,FALSE)</f>
        <v>日本原裝變頻六門冰箱</v>
      </c>
      <c r="H1131" s="8" t="str">
        <f>VLOOKUP(訂單銷售明細!$F1131,產品資料!$A$1:$G$51,2,FALSE)</f>
        <v>廚房家電</v>
      </c>
      <c r="I1131" s="8">
        <v>25</v>
      </c>
      <c r="J1131" s="8">
        <f>VLOOKUP($F1131,產品資料!$A$2:$G$51,6,FALSE)</f>
        <v>69210</v>
      </c>
      <c r="K1131" s="12">
        <f t="shared" si="17"/>
        <v>1730250</v>
      </c>
    </row>
    <row r="1132" spans="1:11" x14ac:dyDescent="0.35">
      <c r="A1132" s="13" t="s">
        <v>1148</v>
      </c>
      <c r="B1132" s="14">
        <v>43661</v>
      </c>
      <c r="C1132" s="15" t="str">
        <f>VLOOKUP(訂單銷售明細!$D1132,廠商資料!$A$2:$E$12,5,FALSE)</f>
        <v>涂佩芳</v>
      </c>
      <c r="D1132" s="13" t="s">
        <v>12</v>
      </c>
      <c r="E1132" s="13" t="str">
        <f>VLOOKUP(D1132,廠商資料!$A$2:$E$12,2,FALSE)</f>
        <v>洪盛貿易</v>
      </c>
      <c r="F1132" s="13" t="s">
        <v>1607</v>
      </c>
      <c r="G1132" s="16" t="str">
        <f>VLOOKUP($F1132,產品資料!$A$2:$G$51,5,FALSE)</f>
        <v>40吋LED液晶顯示器</v>
      </c>
      <c r="H1132" s="13" t="str">
        <f>VLOOKUP(訂單銷售明細!$F1132,產品資料!$A$1:$G$51,2,FALSE)</f>
        <v>生活家電</v>
      </c>
      <c r="I1132" s="13">
        <v>25</v>
      </c>
      <c r="J1132" s="13">
        <f>VLOOKUP($F1132,產品資料!$A$2:$G$51,6,FALSE)</f>
        <v>7490</v>
      </c>
      <c r="K1132" s="17">
        <f t="shared" si="17"/>
        <v>187250</v>
      </c>
    </row>
    <row r="1133" spans="1:11" x14ac:dyDescent="0.35">
      <c r="A1133" s="8" t="s">
        <v>1149</v>
      </c>
      <c r="B1133" s="9">
        <v>43661</v>
      </c>
      <c r="C1133" s="10" t="str">
        <f>VLOOKUP(訂單銷售明細!$D1133,廠商資料!$A$2:$E$12,5,FALSE)</f>
        <v>陳欣怡</v>
      </c>
      <c r="D1133" s="8" t="s">
        <v>8</v>
      </c>
      <c r="E1133" s="8" t="str">
        <f>VLOOKUP(D1133,廠商資料!$A$2:$E$12,2,FALSE)</f>
        <v>高宏事業</v>
      </c>
      <c r="F1133" s="8" t="s">
        <v>1607</v>
      </c>
      <c r="G1133" s="11" t="str">
        <f>VLOOKUP($F1133,產品資料!$A$2:$G$51,5,FALSE)</f>
        <v>40吋LED液晶顯示器</v>
      </c>
      <c r="H1133" s="8" t="str">
        <f>VLOOKUP(訂單銷售明細!$F1133,產品資料!$A$1:$G$51,2,FALSE)</f>
        <v>生活家電</v>
      </c>
      <c r="I1133" s="8">
        <v>25</v>
      </c>
      <c r="J1133" s="8">
        <f>VLOOKUP($F1133,產品資料!$A$2:$G$51,6,FALSE)</f>
        <v>7490</v>
      </c>
      <c r="K1133" s="12">
        <f t="shared" si="17"/>
        <v>187250</v>
      </c>
    </row>
    <row r="1134" spans="1:11" x14ac:dyDescent="0.35">
      <c r="A1134" s="13" t="s">
        <v>1150</v>
      </c>
      <c r="B1134" s="14">
        <v>43661</v>
      </c>
      <c r="C1134" s="15" t="str">
        <f>VLOOKUP(訂單銷售明細!$D1134,廠商資料!$A$2:$E$12,5,FALSE)</f>
        <v>涂佩芳</v>
      </c>
      <c r="D1134" s="13" t="s">
        <v>12</v>
      </c>
      <c r="E1134" s="13" t="str">
        <f>VLOOKUP(D1134,廠商資料!$A$2:$E$12,2,FALSE)</f>
        <v>洪盛貿易</v>
      </c>
      <c r="F1134" s="13" t="s">
        <v>1600</v>
      </c>
      <c r="G1134" s="16" t="str">
        <f>VLOOKUP($F1134,產品資料!$A$2:$G$51,5,FALSE)</f>
        <v>蒸氣電熨斗</v>
      </c>
      <c r="H1134" s="13" t="str">
        <f>VLOOKUP(訂單銷售明細!$F1134,產品資料!$A$1:$G$51,2,FALSE)</f>
        <v>生活家電</v>
      </c>
      <c r="I1134" s="13">
        <v>35</v>
      </c>
      <c r="J1134" s="13">
        <f>VLOOKUP($F1134,產品資料!$A$2:$G$51,6,FALSE)</f>
        <v>665</v>
      </c>
      <c r="K1134" s="17">
        <f t="shared" si="17"/>
        <v>23275</v>
      </c>
    </row>
    <row r="1135" spans="1:11" x14ac:dyDescent="0.35">
      <c r="A1135" s="8" t="s">
        <v>1151</v>
      </c>
      <c r="B1135" s="9">
        <v>43661</v>
      </c>
      <c r="C1135" s="10" t="str">
        <f>VLOOKUP(訂單銷售明細!$D1135,廠商資料!$A$2:$E$12,5,FALSE)</f>
        <v>賴惠雯</v>
      </c>
      <c r="D1135" s="8" t="s">
        <v>41</v>
      </c>
      <c r="E1135" s="8" t="str">
        <f>VLOOKUP(D1135,廠商資料!$A$2:$E$12,2,FALSE)</f>
        <v>欣榮貿易</v>
      </c>
      <c r="F1135" s="8" t="s">
        <v>1601</v>
      </c>
      <c r="G1135" s="11" t="str">
        <f>VLOOKUP($F1135,產品資料!$A$2:$G$51,5,FALSE)</f>
        <v>14吋立扇/電風扇-白</v>
      </c>
      <c r="H1135" s="8" t="str">
        <f>VLOOKUP(訂單銷售明細!$F1135,產品資料!$A$1:$G$51,2,FALSE)</f>
        <v>空調家電</v>
      </c>
      <c r="I1135" s="8">
        <v>45</v>
      </c>
      <c r="J1135" s="8">
        <f>VLOOKUP($F1135,產品資料!$A$2:$G$51,6,FALSE)</f>
        <v>980</v>
      </c>
      <c r="K1135" s="12">
        <f t="shared" si="17"/>
        <v>44100</v>
      </c>
    </row>
    <row r="1136" spans="1:11" x14ac:dyDescent="0.35">
      <c r="A1136" s="13" t="s">
        <v>1152</v>
      </c>
      <c r="B1136" s="14">
        <v>43661</v>
      </c>
      <c r="C1136" s="15" t="str">
        <f>VLOOKUP(訂單銷售明細!$D1136,廠商資料!$A$2:$E$12,5,FALSE)</f>
        <v>蔡俊宏</v>
      </c>
      <c r="D1136" s="13" t="s">
        <v>47</v>
      </c>
      <c r="E1136" s="13" t="str">
        <f>VLOOKUP(D1136,廠商資料!$A$2:$E$12,2,FALSE)</f>
        <v>信通事業</v>
      </c>
      <c r="F1136" s="13" t="s">
        <v>1604</v>
      </c>
      <c r="G1136" s="16" t="str">
        <f>VLOOKUP($F1136,產品資料!$A$2:$G$51,5,FALSE)</f>
        <v>渦輪氣旋健康氣炸鍋</v>
      </c>
      <c r="H1136" s="13" t="str">
        <f>VLOOKUP(訂單銷售明細!$F1136,產品資料!$A$1:$G$51,2,FALSE)</f>
        <v>廚房家電</v>
      </c>
      <c r="I1136" s="13">
        <v>65</v>
      </c>
      <c r="J1136" s="13">
        <f>VLOOKUP($F1136,產品資料!$A$2:$G$51,6,FALSE)</f>
        <v>8990</v>
      </c>
      <c r="K1136" s="17">
        <f t="shared" si="17"/>
        <v>584350</v>
      </c>
    </row>
    <row r="1137" spans="1:11" x14ac:dyDescent="0.35">
      <c r="A1137" s="8" t="s">
        <v>1153</v>
      </c>
      <c r="B1137" s="9">
        <v>43661</v>
      </c>
      <c r="C1137" s="10" t="str">
        <f>VLOOKUP(訂單銷售明細!$D1137,廠商資料!$A$2:$E$12,5,FALSE)</f>
        <v>賴惠雯</v>
      </c>
      <c r="D1137" s="8" t="s">
        <v>49</v>
      </c>
      <c r="E1137" s="8" t="str">
        <f>VLOOKUP(D1137,廠商資料!$A$2:$E$12,2,FALSE)</f>
        <v>大亨事業</v>
      </c>
      <c r="F1137" s="8" t="s">
        <v>1604</v>
      </c>
      <c r="G1137" s="11" t="str">
        <f>VLOOKUP($F1137,產品資料!$A$2:$G$51,5,FALSE)</f>
        <v>渦輪氣旋健康氣炸鍋</v>
      </c>
      <c r="H1137" s="8" t="str">
        <f>VLOOKUP(訂單銷售明細!$F1137,產品資料!$A$1:$G$51,2,FALSE)</f>
        <v>廚房家電</v>
      </c>
      <c r="I1137" s="8">
        <v>65</v>
      </c>
      <c r="J1137" s="8">
        <f>VLOOKUP($F1137,產品資料!$A$2:$G$51,6,FALSE)</f>
        <v>8990</v>
      </c>
      <c r="K1137" s="12">
        <f t="shared" si="17"/>
        <v>584350</v>
      </c>
    </row>
    <row r="1138" spans="1:11" x14ac:dyDescent="0.35">
      <c r="A1138" s="13" t="s">
        <v>1154</v>
      </c>
      <c r="B1138" s="14">
        <v>43676</v>
      </c>
      <c r="C1138" s="15" t="str">
        <f>VLOOKUP(訂單銷售明細!$D1138,廠商資料!$A$2:$E$12,5,FALSE)</f>
        <v>陳欣怡</v>
      </c>
      <c r="D1138" s="13" t="s">
        <v>14</v>
      </c>
      <c r="E1138" s="13" t="str">
        <f>VLOOKUP(D1138,廠商資料!$A$2:$E$12,2,FALSE)</f>
        <v>捷福事業</v>
      </c>
      <c r="F1138" s="13" t="s">
        <v>1610</v>
      </c>
      <c r="G1138" s="16" t="str">
        <f>VLOOKUP($F1138,產品資料!$A$2:$G$51,5,FALSE)</f>
        <v>10人份微電腦電子鍋</v>
      </c>
      <c r="H1138" s="13" t="str">
        <f>VLOOKUP(訂單銷售明細!$F1138,產品資料!$A$1:$G$51,2,FALSE)</f>
        <v>廚房家電</v>
      </c>
      <c r="I1138" s="13">
        <v>25</v>
      </c>
      <c r="J1138" s="13">
        <f>VLOOKUP($F1138,產品資料!$A$2:$G$51,6,FALSE)</f>
        <v>3790</v>
      </c>
      <c r="K1138" s="17">
        <f t="shared" si="17"/>
        <v>94750</v>
      </c>
    </row>
    <row r="1139" spans="1:11" x14ac:dyDescent="0.35">
      <c r="A1139" s="8" t="s">
        <v>1155</v>
      </c>
      <c r="B1139" s="9">
        <v>43676</v>
      </c>
      <c r="C1139" s="10" t="str">
        <f>VLOOKUP(訂單銷售明細!$D1139,廠商資料!$A$2:$E$12,5,FALSE)</f>
        <v>陳欣怡</v>
      </c>
      <c r="D1139" s="8" t="s">
        <v>18</v>
      </c>
      <c r="E1139" s="8" t="str">
        <f>VLOOKUP(D1139,廠商資料!$A$2:$E$12,2,FALSE)</f>
        <v>興泰貿易</v>
      </c>
      <c r="F1139" s="8" t="s">
        <v>1610</v>
      </c>
      <c r="G1139" s="11" t="str">
        <f>VLOOKUP($F1139,產品資料!$A$2:$G$51,5,FALSE)</f>
        <v>10人份微電腦電子鍋</v>
      </c>
      <c r="H1139" s="8" t="str">
        <f>VLOOKUP(訂單銷售明細!$F1139,產品資料!$A$1:$G$51,2,FALSE)</f>
        <v>廚房家電</v>
      </c>
      <c r="I1139" s="8">
        <v>25</v>
      </c>
      <c r="J1139" s="8">
        <f>VLOOKUP($F1139,產品資料!$A$2:$G$51,6,FALSE)</f>
        <v>3790</v>
      </c>
      <c r="K1139" s="12">
        <f t="shared" si="17"/>
        <v>94750</v>
      </c>
    </row>
    <row r="1140" spans="1:11" x14ac:dyDescent="0.35">
      <c r="A1140" s="13" t="s">
        <v>1156</v>
      </c>
      <c r="B1140" s="14">
        <v>43676</v>
      </c>
      <c r="C1140" s="15" t="str">
        <f>VLOOKUP(訂單銷售明細!$D1140,廠商資料!$A$2:$E$12,5,FALSE)</f>
        <v>王家銘</v>
      </c>
      <c r="D1140" s="13" t="s">
        <v>21</v>
      </c>
      <c r="E1140" s="13" t="str">
        <f>VLOOKUP(D1140,廠商資料!$A$2:$E$12,2,FALSE)</f>
        <v>裕發事業</v>
      </c>
      <c r="F1140" s="13" t="s">
        <v>1610</v>
      </c>
      <c r="G1140" s="16" t="str">
        <f>VLOOKUP($F1140,產品資料!$A$2:$G$51,5,FALSE)</f>
        <v>10人份微電腦電子鍋</v>
      </c>
      <c r="H1140" s="13" t="str">
        <f>VLOOKUP(訂單銷售明細!$F1140,產品資料!$A$1:$G$51,2,FALSE)</f>
        <v>廚房家電</v>
      </c>
      <c r="I1140" s="13">
        <v>25</v>
      </c>
      <c r="J1140" s="13">
        <f>VLOOKUP($F1140,產品資料!$A$2:$G$51,6,FALSE)</f>
        <v>3790</v>
      </c>
      <c r="K1140" s="17">
        <f t="shared" si="17"/>
        <v>94750</v>
      </c>
    </row>
    <row r="1141" spans="1:11" x14ac:dyDescent="0.35">
      <c r="A1141" s="8" t="s">
        <v>1157</v>
      </c>
      <c r="B1141" s="9">
        <v>43676</v>
      </c>
      <c r="C1141" s="10" t="str">
        <f>VLOOKUP(訂單銷售明細!$D1141,廠商資料!$A$2:$E$12,5,FALSE)</f>
        <v>王家銘</v>
      </c>
      <c r="D1141" s="8" t="s">
        <v>24</v>
      </c>
      <c r="E1141" s="8" t="str">
        <f>VLOOKUP(D1141,廠商資料!$A$2:$E$12,2,FALSE)</f>
        <v>萬成事業</v>
      </c>
      <c r="F1141" s="8" t="s">
        <v>1610</v>
      </c>
      <c r="G1141" s="11" t="str">
        <f>VLOOKUP($F1141,產品資料!$A$2:$G$51,5,FALSE)</f>
        <v>10人份微電腦電子鍋</v>
      </c>
      <c r="H1141" s="8" t="str">
        <f>VLOOKUP(訂單銷售明細!$F1141,產品資料!$A$1:$G$51,2,FALSE)</f>
        <v>廚房家電</v>
      </c>
      <c r="I1141" s="8">
        <v>25</v>
      </c>
      <c r="J1141" s="8">
        <f>VLOOKUP($F1141,產品資料!$A$2:$G$51,6,FALSE)</f>
        <v>3790</v>
      </c>
      <c r="K1141" s="12">
        <f t="shared" si="17"/>
        <v>94750</v>
      </c>
    </row>
    <row r="1142" spans="1:11" x14ac:dyDescent="0.35">
      <c r="A1142" s="13" t="s">
        <v>1158</v>
      </c>
      <c r="B1142" s="14">
        <v>43676</v>
      </c>
      <c r="C1142" s="15" t="str">
        <f>VLOOKUP(訂單銷售明細!$D1142,廠商資料!$A$2:$E$12,5,FALSE)</f>
        <v>涂佩芳</v>
      </c>
      <c r="D1142" s="13" t="s">
        <v>10</v>
      </c>
      <c r="E1142" s="13" t="str">
        <f>VLOOKUP(D1142,廠商資料!$A$2:$E$12,2,FALSE)</f>
        <v>永進事業</v>
      </c>
      <c r="F1142" s="13" t="s">
        <v>1604</v>
      </c>
      <c r="G1142" s="16" t="str">
        <f>VLOOKUP($F1142,產品資料!$A$2:$G$51,5,FALSE)</f>
        <v>渦輪氣旋健康氣炸鍋</v>
      </c>
      <c r="H1142" s="13" t="str">
        <f>VLOOKUP(訂單銷售明細!$F1142,產品資料!$A$1:$G$51,2,FALSE)</f>
        <v>廚房家電</v>
      </c>
      <c r="I1142" s="13">
        <v>65</v>
      </c>
      <c r="J1142" s="13">
        <f>VLOOKUP($F1142,產品資料!$A$2:$G$51,6,FALSE)</f>
        <v>8990</v>
      </c>
      <c r="K1142" s="17">
        <f t="shared" si="17"/>
        <v>584350</v>
      </c>
    </row>
    <row r="1143" spans="1:11" x14ac:dyDescent="0.35">
      <c r="A1143" s="8" t="s">
        <v>1159</v>
      </c>
      <c r="B1143" s="9">
        <v>43676</v>
      </c>
      <c r="C1143" s="10" t="str">
        <f>VLOOKUP(訂單銷售明細!$D1143,廠商資料!$A$2:$E$12,5,FALSE)</f>
        <v>涂佩芳</v>
      </c>
      <c r="D1143" s="8" t="s">
        <v>12</v>
      </c>
      <c r="E1143" s="8" t="str">
        <f>VLOOKUP(D1143,廠商資料!$A$2:$E$12,2,FALSE)</f>
        <v>洪盛貿易</v>
      </c>
      <c r="F1143" s="8" t="s">
        <v>1604</v>
      </c>
      <c r="G1143" s="11" t="str">
        <f>VLOOKUP($F1143,產品資料!$A$2:$G$51,5,FALSE)</f>
        <v>渦輪氣旋健康氣炸鍋</v>
      </c>
      <c r="H1143" s="8" t="str">
        <f>VLOOKUP(訂單銷售明細!$F1143,產品資料!$A$1:$G$51,2,FALSE)</f>
        <v>廚房家電</v>
      </c>
      <c r="I1143" s="8">
        <v>65</v>
      </c>
      <c r="J1143" s="8">
        <f>VLOOKUP($F1143,產品資料!$A$2:$G$51,6,FALSE)</f>
        <v>8990</v>
      </c>
      <c r="K1143" s="12">
        <f t="shared" si="17"/>
        <v>584350</v>
      </c>
    </row>
    <row r="1144" spans="1:11" x14ac:dyDescent="0.35">
      <c r="A1144" s="13" t="s">
        <v>1160</v>
      </c>
      <c r="B1144" s="14">
        <v>43676</v>
      </c>
      <c r="C1144" s="15" t="str">
        <f>VLOOKUP(訂單銷售明細!$D1144,廠商資料!$A$2:$E$12,5,FALSE)</f>
        <v>郭立新</v>
      </c>
      <c r="D1144" s="13" t="s">
        <v>26</v>
      </c>
      <c r="E1144" s="13" t="str">
        <f>VLOOKUP(D1144,廠商資料!$A$2:$E$12,2,FALSE)</f>
        <v>華佳貿易</v>
      </c>
      <c r="F1144" s="13" t="s">
        <v>1609</v>
      </c>
      <c r="G1144" s="16" t="str">
        <f>VLOOKUP($F1144,產品資料!$A$2:$G$51,5,FALSE)</f>
        <v>手持按摩器</v>
      </c>
      <c r="H1144" s="13" t="str">
        <f>VLOOKUP(訂單銷售明細!$F1144,產品資料!$A$1:$G$51,2,FALSE)</f>
        <v>按摩家電</v>
      </c>
      <c r="I1144" s="13">
        <v>25</v>
      </c>
      <c r="J1144" s="13">
        <f>VLOOKUP($F1144,產品資料!$A$2:$G$51,6,FALSE)</f>
        <v>2980</v>
      </c>
      <c r="K1144" s="17">
        <f t="shared" si="17"/>
        <v>74500</v>
      </c>
    </row>
    <row r="1145" spans="1:11" x14ac:dyDescent="0.35">
      <c r="A1145" s="8" t="s">
        <v>1161</v>
      </c>
      <c r="B1145" s="9">
        <v>43676</v>
      </c>
      <c r="C1145" s="10" t="str">
        <f>VLOOKUP(訂單銷售明細!$D1145,廠商資料!$A$2:$E$12,5,FALSE)</f>
        <v>賴惠雯</v>
      </c>
      <c r="D1145" s="8" t="s">
        <v>41</v>
      </c>
      <c r="E1145" s="8" t="str">
        <f>VLOOKUP(D1145,廠商資料!$A$2:$E$12,2,FALSE)</f>
        <v>欣榮貿易</v>
      </c>
      <c r="F1145" s="8" t="s">
        <v>1609</v>
      </c>
      <c r="G1145" s="11" t="str">
        <f>VLOOKUP($F1145,產品資料!$A$2:$G$51,5,FALSE)</f>
        <v>手持按摩器</v>
      </c>
      <c r="H1145" s="8" t="str">
        <f>VLOOKUP(訂單銷售明細!$F1145,產品資料!$A$1:$G$51,2,FALSE)</f>
        <v>按摩家電</v>
      </c>
      <c r="I1145" s="8">
        <v>25</v>
      </c>
      <c r="J1145" s="8">
        <f>VLOOKUP($F1145,產品資料!$A$2:$G$51,6,FALSE)</f>
        <v>2980</v>
      </c>
      <c r="K1145" s="12">
        <f t="shared" si="17"/>
        <v>74500</v>
      </c>
    </row>
    <row r="1146" spans="1:11" x14ac:dyDescent="0.35">
      <c r="A1146" s="13" t="s">
        <v>1162</v>
      </c>
      <c r="B1146" s="14">
        <v>43676</v>
      </c>
      <c r="C1146" s="15" t="str">
        <f>VLOOKUP(訂單銷售明細!$D1146,廠商資料!$A$2:$E$12,5,FALSE)</f>
        <v>陳欣怡</v>
      </c>
      <c r="D1146" s="13" t="s">
        <v>8</v>
      </c>
      <c r="E1146" s="13" t="str">
        <f>VLOOKUP(D1146,廠商資料!$A$2:$E$12,2,FALSE)</f>
        <v>高宏事業</v>
      </c>
      <c r="F1146" s="13" t="s">
        <v>1615</v>
      </c>
      <c r="G1146" s="16" t="str">
        <f>VLOOKUP($F1146,產品資料!$A$2:$G$51,5,FALSE)</f>
        <v>迷你淨顏潔膚儀-送刷頭</v>
      </c>
      <c r="H1146" s="13" t="str">
        <f>VLOOKUP(訂單銷售明細!$F1146,產品資料!$A$1:$G$51,2,FALSE)</f>
        <v>美容家電</v>
      </c>
      <c r="I1146" s="13">
        <v>65</v>
      </c>
      <c r="J1146" s="13">
        <f>VLOOKUP($F1146,產品資料!$A$2:$G$51,6,FALSE)</f>
        <v>2600</v>
      </c>
      <c r="K1146" s="17">
        <f t="shared" si="17"/>
        <v>169000</v>
      </c>
    </row>
    <row r="1147" spans="1:11" x14ac:dyDescent="0.35">
      <c r="A1147" s="8" t="s">
        <v>1163</v>
      </c>
      <c r="B1147" s="9">
        <v>43676</v>
      </c>
      <c r="C1147" s="10" t="str">
        <f>VLOOKUP(訂單銷售明細!$D1147,廠商資料!$A$2:$E$12,5,FALSE)</f>
        <v>陳欣怡</v>
      </c>
      <c r="D1147" s="8" t="s">
        <v>14</v>
      </c>
      <c r="E1147" s="8" t="str">
        <f>VLOOKUP(D1147,廠商資料!$A$2:$E$12,2,FALSE)</f>
        <v>捷福事業</v>
      </c>
      <c r="F1147" s="8" t="s">
        <v>1615</v>
      </c>
      <c r="G1147" s="11" t="str">
        <f>VLOOKUP($F1147,產品資料!$A$2:$G$51,5,FALSE)</f>
        <v>迷你淨顏潔膚儀-送刷頭</v>
      </c>
      <c r="H1147" s="8" t="str">
        <f>VLOOKUP(訂單銷售明細!$F1147,產品資料!$A$1:$G$51,2,FALSE)</f>
        <v>美容家電</v>
      </c>
      <c r="I1147" s="8">
        <v>65</v>
      </c>
      <c r="J1147" s="8">
        <f>VLOOKUP($F1147,產品資料!$A$2:$G$51,6,FALSE)</f>
        <v>2600</v>
      </c>
      <c r="K1147" s="12">
        <f t="shared" si="17"/>
        <v>169000</v>
      </c>
    </row>
    <row r="1148" spans="1:11" x14ac:dyDescent="0.35">
      <c r="A1148" s="13" t="s">
        <v>1164</v>
      </c>
      <c r="B1148" s="14">
        <v>43676</v>
      </c>
      <c r="C1148" s="15" t="str">
        <f>VLOOKUP(訂單銷售明細!$D1148,廠商資料!$A$2:$E$12,5,FALSE)</f>
        <v>陳欣怡</v>
      </c>
      <c r="D1148" s="13" t="s">
        <v>18</v>
      </c>
      <c r="E1148" s="13" t="str">
        <f>VLOOKUP(D1148,廠商資料!$A$2:$E$12,2,FALSE)</f>
        <v>興泰貿易</v>
      </c>
      <c r="F1148" s="13" t="s">
        <v>1615</v>
      </c>
      <c r="G1148" s="16" t="str">
        <f>VLOOKUP($F1148,產品資料!$A$2:$G$51,5,FALSE)</f>
        <v>迷你淨顏潔膚儀-送刷頭</v>
      </c>
      <c r="H1148" s="13" t="str">
        <f>VLOOKUP(訂單銷售明細!$F1148,產品資料!$A$1:$G$51,2,FALSE)</f>
        <v>美容家電</v>
      </c>
      <c r="I1148" s="13">
        <v>65</v>
      </c>
      <c r="J1148" s="13">
        <f>VLOOKUP($F1148,產品資料!$A$2:$G$51,6,FALSE)</f>
        <v>2600</v>
      </c>
      <c r="K1148" s="17">
        <f t="shared" si="17"/>
        <v>169000</v>
      </c>
    </row>
    <row r="1149" spans="1:11" x14ac:dyDescent="0.35">
      <c r="A1149" s="8" t="s">
        <v>1165</v>
      </c>
      <c r="B1149" s="9">
        <v>43676</v>
      </c>
      <c r="C1149" s="10" t="str">
        <f>VLOOKUP(訂單銷售明細!$D1149,廠商資料!$A$2:$E$12,5,FALSE)</f>
        <v>王家銘</v>
      </c>
      <c r="D1149" s="8" t="s">
        <v>21</v>
      </c>
      <c r="E1149" s="8" t="str">
        <f>VLOOKUP(D1149,廠商資料!$A$2:$E$12,2,FALSE)</f>
        <v>裕發事業</v>
      </c>
      <c r="F1149" s="8" t="s">
        <v>1615</v>
      </c>
      <c r="G1149" s="11" t="str">
        <f>VLOOKUP($F1149,產品資料!$A$2:$G$51,5,FALSE)</f>
        <v>迷你淨顏潔膚儀-送刷頭</v>
      </c>
      <c r="H1149" s="8" t="str">
        <f>VLOOKUP(訂單銷售明細!$F1149,產品資料!$A$1:$G$51,2,FALSE)</f>
        <v>美容家電</v>
      </c>
      <c r="I1149" s="8">
        <v>65</v>
      </c>
      <c r="J1149" s="8">
        <f>VLOOKUP($F1149,產品資料!$A$2:$G$51,6,FALSE)</f>
        <v>2600</v>
      </c>
      <c r="K1149" s="12">
        <f t="shared" si="17"/>
        <v>169000</v>
      </c>
    </row>
    <row r="1150" spans="1:11" x14ac:dyDescent="0.35">
      <c r="A1150" s="13" t="s">
        <v>1166</v>
      </c>
      <c r="B1150" s="14">
        <v>43676</v>
      </c>
      <c r="C1150" s="15" t="str">
        <f>VLOOKUP(訂單銷售明細!$D1150,廠商資料!$A$2:$E$12,5,FALSE)</f>
        <v>陳欣怡</v>
      </c>
      <c r="D1150" s="13" t="s">
        <v>8</v>
      </c>
      <c r="E1150" s="13" t="str">
        <f>VLOOKUP(D1150,廠商資料!$A$2:$E$12,2,FALSE)</f>
        <v>高宏事業</v>
      </c>
      <c r="F1150" s="13" t="s">
        <v>1623</v>
      </c>
      <c r="G1150" s="16" t="str">
        <f>VLOOKUP($F1150,產品資料!$A$2:$G$51,5,FALSE)</f>
        <v>14吋立扇/電風扇-灰</v>
      </c>
      <c r="H1150" s="13" t="str">
        <f>VLOOKUP(訂單銷售明細!$F1150,產品資料!$A$1:$G$51,2,FALSE)</f>
        <v>空調家電</v>
      </c>
      <c r="I1150" s="13">
        <v>35</v>
      </c>
      <c r="J1150" s="13">
        <f>VLOOKUP($F1150,產品資料!$A$2:$G$51,6,FALSE)</f>
        <v>980</v>
      </c>
      <c r="K1150" s="17">
        <f t="shared" si="17"/>
        <v>34300</v>
      </c>
    </row>
    <row r="1151" spans="1:11" x14ac:dyDescent="0.35">
      <c r="A1151" s="8" t="s">
        <v>1167</v>
      </c>
      <c r="B1151" s="9">
        <v>43676</v>
      </c>
      <c r="C1151" s="10" t="str">
        <f>VLOOKUP(訂單銷售明細!$D1151,廠商資料!$A$2:$E$12,5,FALSE)</f>
        <v>陳欣怡</v>
      </c>
      <c r="D1151" s="8" t="s">
        <v>14</v>
      </c>
      <c r="E1151" s="8" t="str">
        <f>VLOOKUP(D1151,廠商資料!$A$2:$E$12,2,FALSE)</f>
        <v>捷福事業</v>
      </c>
      <c r="F1151" s="8" t="s">
        <v>1623</v>
      </c>
      <c r="G1151" s="11" t="str">
        <f>VLOOKUP($F1151,產品資料!$A$2:$G$51,5,FALSE)</f>
        <v>14吋立扇/電風扇-灰</v>
      </c>
      <c r="H1151" s="8" t="str">
        <f>VLOOKUP(訂單銷售明細!$F1151,產品資料!$A$1:$G$51,2,FALSE)</f>
        <v>空調家電</v>
      </c>
      <c r="I1151" s="8">
        <v>35</v>
      </c>
      <c r="J1151" s="8">
        <f>VLOOKUP($F1151,產品資料!$A$2:$G$51,6,FALSE)</f>
        <v>980</v>
      </c>
      <c r="K1151" s="12">
        <f t="shared" si="17"/>
        <v>34300</v>
      </c>
    </row>
    <row r="1152" spans="1:11" x14ac:dyDescent="0.35">
      <c r="A1152" s="13" t="s">
        <v>1168</v>
      </c>
      <c r="B1152" s="14">
        <v>43676</v>
      </c>
      <c r="C1152" s="15" t="str">
        <f>VLOOKUP(訂單銷售明細!$D1152,廠商資料!$A$2:$E$12,5,FALSE)</f>
        <v>蔡俊宏</v>
      </c>
      <c r="D1152" s="13" t="s">
        <v>47</v>
      </c>
      <c r="E1152" s="13" t="str">
        <f>VLOOKUP(D1152,廠商資料!$A$2:$E$12,2,FALSE)</f>
        <v>信通事業</v>
      </c>
      <c r="F1152" s="13" t="s">
        <v>1623</v>
      </c>
      <c r="G1152" s="16" t="str">
        <f>VLOOKUP($F1152,產品資料!$A$2:$G$51,5,FALSE)</f>
        <v>14吋立扇/電風扇-灰</v>
      </c>
      <c r="H1152" s="13" t="str">
        <f>VLOOKUP(訂單銷售明細!$F1152,產品資料!$A$1:$G$51,2,FALSE)</f>
        <v>空調家電</v>
      </c>
      <c r="I1152" s="13">
        <v>45</v>
      </c>
      <c r="J1152" s="13">
        <f>VLOOKUP($F1152,產品資料!$A$2:$G$51,6,FALSE)</f>
        <v>980</v>
      </c>
      <c r="K1152" s="17">
        <f t="shared" si="17"/>
        <v>44100</v>
      </c>
    </row>
    <row r="1153" spans="1:11" x14ac:dyDescent="0.35">
      <c r="A1153" s="8" t="s">
        <v>1169</v>
      </c>
      <c r="B1153" s="9">
        <v>43676</v>
      </c>
      <c r="C1153" s="10" t="str">
        <f>VLOOKUP(訂單銷售明細!$D1153,廠商資料!$A$2:$E$12,5,FALSE)</f>
        <v>賴惠雯</v>
      </c>
      <c r="D1153" s="8" t="s">
        <v>49</v>
      </c>
      <c r="E1153" s="8" t="str">
        <f>VLOOKUP(D1153,廠商資料!$A$2:$E$12,2,FALSE)</f>
        <v>大亨事業</v>
      </c>
      <c r="F1153" s="8" t="s">
        <v>1601</v>
      </c>
      <c r="G1153" s="11" t="str">
        <f>VLOOKUP($F1153,產品資料!$A$2:$G$51,5,FALSE)</f>
        <v>14吋立扇/電風扇-白</v>
      </c>
      <c r="H1153" s="8" t="str">
        <f>VLOOKUP(訂單銷售明細!$F1153,產品資料!$A$1:$G$51,2,FALSE)</f>
        <v>空調家電</v>
      </c>
      <c r="I1153" s="8">
        <v>45</v>
      </c>
      <c r="J1153" s="8">
        <f>VLOOKUP($F1153,產品資料!$A$2:$G$51,6,FALSE)</f>
        <v>980</v>
      </c>
      <c r="K1153" s="12">
        <f t="shared" si="17"/>
        <v>44100</v>
      </c>
    </row>
    <row r="1154" spans="1:11" x14ac:dyDescent="0.35">
      <c r="A1154" s="13" t="s">
        <v>1170</v>
      </c>
      <c r="B1154" s="14">
        <v>43676</v>
      </c>
      <c r="C1154" s="15" t="str">
        <f>VLOOKUP(訂單銷售明細!$D1154,廠商資料!$A$2:$E$12,5,FALSE)</f>
        <v>蔡俊宏</v>
      </c>
      <c r="D1154" s="13" t="s">
        <v>47</v>
      </c>
      <c r="E1154" s="13" t="str">
        <f>VLOOKUP(D1154,廠商資料!$A$2:$E$12,2,FALSE)</f>
        <v>信通事業</v>
      </c>
      <c r="F1154" s="13" t="s">
        <v>1610</v>
      </c>
      <c r="G1154" s="16" t="str">
        <f>VLOOKUP($F1154,產品資料!$A$2:$G$51,5,FALSE)</f>
        <v>10人份微電腦電子鍋</v>
      </c>
      <c r="H1154" s="13" t="str">
        <f>VLOOKUP(訂單銷售明細!$F1154,產品資料!$A$1:$G$51,2,FALSE)</f>
        <v>廚房家電</v>
      </c>
      <c r="I1154" s="13">
        <v>25</v>
      </c>
      <c r="J1154" s="13">
        <f>VLOOKUP($F1154,產品資料!$A$2:$G$51,6,FALSE)</f>
        <v>3790</v>
      </c>
      <c r="K1154" s="17">
        <f t="shared" si="17"/>
        <v>94750</v>
      </c>
    </row>
    <row r="1155" spans="1:11" x14ac:dyDescent="0.35">
      <c r="A1155" s="8" t="s">
        <v>1171</v>
      </c>
      <c r="B1155" s="9">
        <v>43676</v>
      </c>
      <c r="C1155" s="10" t="str">
        <f>VLOOKUP(訂單銷售明細!$D1155,廠商資料!$A$2:$E$12,5,FALSE)</f>
        <v>賴惠雯</v>
      </c>
      <c r="D1155" s="8" t="s">
        <v>49</v>
      </c>
      <c r="E1155" s="8" t="str">
        <f>VLOOKUP(D1155,廠商資料!$A$2:$E$12,2,FALSE)</f>
        <v>大亨事業</v>
      </c>
      <c r="F1155" s="8" t="s">
        <v>1610</v>
      </c>
      <c r="G1155" s="11" t="str">
        <f>VLOOKUP($F1155,產品資料!$A$2:$G$51,5,FALSE)</f>
        <v>10人份微電腦電子鍋</v>
      </c>
      <c r="H1155" s="8" t="str">
        <f>VLOOKUP(訂單銷售明細!$F1155,產品資料!$A$1:$G$51,2,FALSE)</f>
        <v>廚房家電</v>
      </c>
      <c r="I1155" s="8">
        <v>25</v>
      </c>
      <c r="J1155" s="8">
        <f>VLOOKUP($F1155,產品資料!$A$2:$G$51,6,FALSE)</f>
        <v>3790</v>
      </c>
      <c r="K1155" s="12">
        <f t="shared" ref="K1155:K1218" si="18">I1155*J1155</f>
        <v>94750</v>
      </c>
    </row>
    <row r="1156" spans="1:11" x14ac:dyDescent="0.35">
      <c r="A1156" s="13" t="s">
        <v>1172</v>
      </c>
      <c r="B1156" s="14">
        <v>43676</v>
      </c>
      <c r="C1156" s="15" t="str">
        <f>VLOOKUP(訂單銷售明細!$D1156,廠商資料!$A$2:$E$12,5,FALSE)</f>
        <v>涂佩芳</v>
      </c>
      <c r="D1156" s="13" t="s">
        <v>10</v>
      </c>
      <c r="E1156" s="13" t="str">
        <f>VLOOKUP(D1156,廠商資料!$A$2:$E$12,2,FALSE)</f>
        <v>永進事業</v>
      </c>
      <c r="F1156" s="13" t="s">
        <v>1610</v>
      </c>
      <c r="G1156" s="16" t="str">
        <f>VLOOKUP($F1156,產品資料!$A$2:$G$51,5,FALSE)</f>
        <v>10人份微電腦電子鍋</v>
      </c>
      <c r="H1156" s="13" t="str">
        <f>VLOOKUP(訂單銷售明細!$F1156,產品資料!$A$1:$G$51,2,FALSE)</f>
        <v>廚房家電</v>
      </c>
      <c r="I1156" s="13">
        <v>25</v>
      </c>
      <c r="J1156" s="13">
        <f>VLOOKUP($F1156,產品資料!$A$2:$G$51,6,FALSE)</f>
        <v>3790</v>
      </c>
      <c r="K1156" s="17">
        <f t="shared" si="18"/>
        <v>94750</v>
      </c>
    </row>
    <row r="1157" spans="1:11" x14ac:dyDescent="0.35">
      <c r="A1157" s="8" t="s">
        <v>1173</v>
      </c>
      <c r="B1157" s="9">
        <v>43676</v>
      </c>
      <c r="C1157" s="10" t="str">
        <f>VLOOKUP(訂單銷售明細!$D1157,廠商資料!$A$2:$E$12,5,FALSE)</f>
        <v>涂佩芳</v>
      </c>
      <c r="D1157" s="8" t="s">
        <v>12</v>
      </c>
      <c r="E1157" s="8" t="str">
        <f>VLOOKUP(D1157,廠商資料!$A$2:$E$12,2,FALSE)</f>
        <v>洪盛貿易</v>
      </c>
      <c r="F1157" s="8" t="s">
        <v>1610</v>
      </c>
      <c r="G1157" s="11" t="str">
        <f>VLOOKUP($F1157,產品資料!$A$2:$G$51,5,FALSE)</f>
        <v>10人份微電腦電子鍋</v>
      </c>
      <c r="H1157" s="8" t="str">
        <f>VLOOKUP(訂單銷售明細!$F1157,產品資料!$A$1:$G$51,2,FALSE)</f>
        <v>廚房家電</v>
      </c>
      <c r="I1157" s="8">
        <v>25</v>
      </c>
      <c r="J1157" s="8">
        <f>VLOOKUP($F1157,產品資料!$A$2:$G$51,6,FALSE)</f>
        <v>3790</v>
      </c>
      <c r="K1157" s="12">
        <f t="shared" si="18"/>
        <v>94750</v>
      </c>
    </row>
    <row r="1158" spans="1:11" x14ac:dyDescent="0.35">
      <c r="A1158" s="13" t="s">
        <v>1174</v>
      </c>
      <c r="B1158" s="14">
        <v>43676</v>
      </c>
      <c r="C1158" s="15" t="str">
        <f>VLOOKUP(訂單銷售明細!$D1158,廠商資料!$A$2:$E$12,5,FALSE)</f>
        <v>王家銘</v>
      </c>
      <c r="D1158" s="13" t="s">
        <v>24</v>
      </c>
      <c r="E1158" s="13" t="str">
        <f>VLOOKUP(D1158,廠商資料!$A$2:$E$12,2,FALSE)</f>
        <v>萬成事業</v>
      </c>
      <c r="F1158" s="13" t="s">
        <v>1604</v>
      </c>
      <c r="G1158" s="16" t="str">
        <f>VLOOKUP($F1158,產品資料!$A$2:$G$51,5,FALSE)</f>
        <v>渦輪氣旋健康氣炸鍋</v>
      </c>
      <c r="H1158" s="13" t="str">
        <f>VLOOKUP(訂單銷售明細!$F1158,產品資料!$A$1:$G$51,2,FALSE)</f>
        <v>廚房家電</v>
      </c>
      <c r="I1158" s="13">
        <v>65</v>
      </c>
      <c r="J1158" s="13">
        <f>VLOOKUP($F1158,產品資料!$A$2:$G$51,6,FALSE)</f>
        <v>8990</v>
      </c>
      <c r="K1158" s="17">
        <f t="shared" si="18"/>
        <v>584350</v>
      </c>
    </row>
    <row r="1159" spans="1:11" x14ac:dyDescent="0.35">
      <c r="A1159" s="8" t="s">
        <v>1175</v>
      </c>
      <c r="B1159" s="9">
        <v>43676</v>
      </c>
      <c r="C1159" s="10" t="str">
        <f>VLOOKUP(訂單銷售明細!$D1159,廠商資料!$A$2:$E$12,5,FALSE)</f>
        <v>郭立新</v>
      </c>
      <c r="D1159" s="8" t="s">
        <v>26</v>
      </c>
      <c r="E1159" s="8" t="str">
        <f>VLOOKUP(D1159,廠商資料!$A$2:$E$12,2,FALSE)</f>
        <v>華佳貿易</v>
      </c>
      <c r="F1159" s="8" t="s">
        <v>1604</v>
      </c>
      <c r="G1159" s="11" t="str">
        <f>VLOOKUP($F1159,產品資料!$A$2:$G$51,5,FALSE)</f>
        <v>渦輪氣旋健康氣炸鍋</v>
      </c>
      <c r="H1159" s="8" t="str">
        <f>VLOOKUP(訂單銷售明細!$F1159,產品資料!$A$1:$G$51,2,FALSE)</f>
        <v>廚房家電</v>
      </c>
      <c r="I1159" s="8">
        <v>65</v>
      </c>
      <c r="J1159" s="8">
        <f>VLOOKUP($F1159,產品資料!$A$2:$G$51,6,FALSE)</f>
        <v>8990</v>
      </c>
      <c r="K1159" s="12">
        <f t="shared" si="18"/>
        <v>584350</v>
      </c>
    </row>
    <row r="1160" spans="1:11" x14ac:dyDescent="0.35">
      <c r="A1160" s="13" t="s">
        <v>1176</v>
      </c>
      <c r="B1160" s="14">
        <v>43676</v>
      </c>
      <c r="C1160" s="15" t="str">
        <f>VLOOKUP(訂單銷售明細!$D1160,廠商資料!$A$2:$E$12,5,FALSE)</f>
        <v>賴惠雯</v>
      </c>
      <c r="D1160" s="13" t="s">
        <v>41</v>
      </c>
      <c r="E1160" s="13" t="str">
        <f>VLOOKUP(D1160,廠商資料!$A$2:$E$12,2,FALSE)</f>
        <v>欣榮貿易</v>
      </c>
      <c r="F1160" s="13" t="s">
        <v>1604</v>
      </c>
      <c r="G1160" s="16" t="str">
        <f>VLOOKUP($F1160,產品資料!$A$2:$G$51,5,FALSE)</f>
        <v>渦輪氣旋健康氣炸鍋</v>
      </c>
      <c r="H1160" s="13" t="str">
        <f>VLOOKUP(訂單銷售明細!$F1160,產品資料!$A$1:$G$51,2,FALSE)</f>
        <v>廚房家電</v>
      </c>
      <c r="I1160" s="13">
        <v>65</v>
      </c>
      <c r="J1160" s="13">
        <f>VLOOKUP($F1160,產品資料!$A$2:$G$51,6,FALSE)</f>
        <v>8990</v>
      </c>
      <c r="K1160" s="17">
        <f t="shared" si="18"/>
        <v>584350</v>
      </c>
    </row>
    <row r="1161" spans="1:11" x14ac:dyDescent="0.35">
      <c r="A1161" s="8" t="s">
        <v>1177</v>
      </c>
      <c r="B1161" s="9">
        <v>43676</v>
      </c>
      <c r="C1161" s="10" t="str">
        <f>VLOOKUP(訂單銷售明細!$D1161,廠商資料!$A$2:$E$12,5,FALSE)</f>
        <v>蔡俊宏</v>
      </c>
      <c r="D1161" s="8" t="s">
        <v>47</v>
      </c>
      <c r="E1161" s="8" t="str">
        <f>VLOOKUP(D1161,廠商資料!$A$2:$E$12,2,FALSE)</f>
        <v>信通事業</v>
      </c>
      <c r="F1161" s="8" t="s">
        <v>1604</v>
      </c>
      <c r="G1161" s="11" t="str">
        <f>VLOOKUP($F1161,產品資料!$A$2:$G$51,5,FALSE)</f>
        <v>渦輪氣旋健康氣炸鍋</v>
      </c>
      <c r="H1161" s="8" t="str">
        <f>VLOOKUP(訂單銷售明細!$F1161,產品資料!$A$1:$G$51,2,FALSE)</f>
        <v>廚房家電</v>
      </c>
      <c r="I1161" s="8">
        <v>65</v>
      </c>
      <c r="J1161" s="8">
        <f>VLOOKUP($F1161,產品資料!$A$2:$G$51,6,FALSE)</f>
        <v>8990</v>
      </c>
      <c r="K1161" s="12">
        <f t="shared" si="18"/>
        <v>584350</v>
      </c>
    </row>
    <row r="1162" spans="1:11" x14ac:dyDescent="0.35">
      <c r="A1162" s="13" t="s">
        <v>1178</v>
      </c>
      <c r="B1162" s="14">
        <v>43676</v>
      </c>
      <c r="C1162" s="15" t="str">
        <f>VLOOKUP(訂單銷售明細!$D1162,廠商資料!$A$2:$E$12,5,FALSE)</f>
        <v>賴惠雯</v>
      </c>
      <c r="D1162" s="13" t="s">
        <v>49</v>
      </c>
      <c r="E1162" s="13" t="str">
        <f>VLOOKUP(D1162,廠商資料!$A$2:$E$12,2,FALSE)</f>
        <v>大亨事業</v>
      </c>
      <c r="F1162" s="13" t="s">
        <v>1615</v>
      </c>
      <c r="G1162" s="16" t="str">
        <f>VLOOKUP($F1162,產品資料!$A$2:$G$51,5,FALSE)</f>
        <v>迷你淨顏潔膚儀-送刷頭</v>
      </c>
      <c r="H1162" s="13" t="str">
        <f>VLOOKUP(訂單銷售明細!$F1162,產品資料!$A$1:$G$51,2,FALSE)</f>
        <v>美容家電</v>
      </c>
      <c r="I1162" s="13">
        <v>65</v>
      </c>
      <c r="J1162" s="13">
        <f>VLOOKUP($F1162,產品資料!$A$2:$G$51,6,FALSE)</f>
        <v>2600</v>
      </c>
      <c r="K1162" s="17">
        <f t="shared" si="18"/>
        <v>169000</v>
      </c>
    </row>
    <row r="1163" spans="1:11" x14ac:dyDescent="0.35">
      <c r="A1163" s="8" t="s">
        <v>1179</v>
      </c>
      <c r="B1163" s="9">
        <v>43676</v>
      </c>
      <c r="C1163" s="10" t="str">
        <f>VLOOKUP(訂單銷售明細!$D1163,廠商資料!$A$2:$E$12,5,FALSE)</f>
        <v>涂佩芳</v>
      </c>
      <c r="D1163" s="8" t="s">
        <v>10</v>
      </c>
      <c r="E1163" s="8" t="str">
        <f>VLOOKUP(D1163,廠商資料!$A$2:$E$12,2,FALSE)</f>
        <v>永進事業</v>
      </c>
      <c r="F1163" s="8" t="s">
        <v>1615</v>
      </c>
      <c r="G1163" s="11" t="str">
        <f>VLOOKUP($F1163,產品資料!$A$2:$G$51,5,FALSE)</f>
        <v>迷你淨顏潔膚儀-送刷頭</v>
      </c>
      <c r="H1163" s="8" t="str">
        <f>VLOOKUP(訂單銷售明細!$F1163,產品資料!$A$1:$G$51,2,FALSE)</f>
        <v>美容家電</v>
      </c>
      <c r="I1163" s="8">
        <v>65</v>
      </c>
      <c r="J1163" s="8">
        <f>VLOOKUP($F1163,產品資料!$A$2:$G$51,6,FALSE)</f>
        <v>2600</v>
      </c>
      <c r="K1163" s="12">
        <f t="shared" si="18"/>
        <v>169000</v>
      </c>
    </row>
    <row r="1164" spans="1:11" x14ac:dyDescent="0.35">
      <c r="A1164" s="13" t="s">
        <v>1180</v>
      </c>
      <c r="B1164" s="14">
        <v>43676</v>
      </c>
      <c r="C1164" s="15" t="str">
        <f>VLOOKUP(訂單銷售明細!$D1164,廠商資料!$A$2:$E$12,5,FALSE)</f>
        <v>涂佩芳</v>
      </c>
      <c r="D1164" s="13" t="s">
        <v>12</v>
      </c>
      <c r="E1164" s="13" t="str">
        <f>VLOOKUP(D1164,廠商資料!$A$2:$E$12,2,FALSE)</f>
        <v>洪盛貿易</v>
      </c>
      <c r="F1164" s="13" t="s">
        <v>1615</v>
      </c>
      <c r="G1164" s="16" t="str">
        <f>VLOOKUP($F1164,產品資料!$A$2:$G$51,5,FALSE)</f>
        <v>迷你淨顏潔膚儀-送刷頭</v>
      </c>
      <c r="H1164" s="13" t="str">
        <f>VLOOKUP(訂單銷售明細!$F1164,產品資料!$A$1:$G$51,2,FALSE)</f>
        <v>美容家電</v>
      </c>
      <c r="I1164" s="13">
        <v>65</v>
      </c>
      <c r="J1164" s="13">
        <f>VLOOKUP($F1164,產品資料!$A$2:$G$51,6,FALSE)</f>
        <v>2600</v>
      </c>
      <c r="K1164" s="17">
        <f t="shared" si="18"/>
        <v>169000</v>
      </c>
    </row>
    <row r="1165" spans="1:11" x14ac:dyDescent="0.35">
      <c r="A1165" s="8" t="s">
        <v>1181</v>
      </c>
      <c r="B1165" s="9">
        <v>43676</v>
      </c>
      <c r="C1165" s="10" t="str">
        <f>VLOOKUP(訂單銷售明細!$D1165,廠商資料!$A$2:$E$12,5,FALSE)</f>
        <v>陳欣怡</v>
      </c>
      <c r="D1165" s="8" t="s">
        <v>8</v>
      </c>
      <c r="E1165" s="8" t="str">
        <f>VLOOKUP(D1165,廠商資料!$A$2:$E$12,2,FALSE)</f>
        <v>高宏事業</v>
      </c>
      <c r="F1165" s="8" t="s">
        <v>1615</v>
      </c>
      <c r="G1165" s="11" t="str">
        <f>VLOOKUP($F1165,產品資料!$A$2:$G$51,5,FALSE)</f>
        <v>迷你淨顏潔膚儀-送刷頭</v>
      </c>
      <c r="H1165" s="8" t="str">
        <f>VLOOKUP(訂單銷售明細!$F1165,產品資料!$A$1:$G$51,2,FALSE)</f>
        <v>美容家電</v>
      </c>
      <c r="I1165" s="8">
        <v>65</v>
      </c>
      <c r="J1165" s="8">
        <f>VLOOKUP($F1165,產品資料!$A$2:$G$51,6,FALSE)</f>
        <v>2600</v>
      </c>
      <c r="K1165" s="12">
        <f t="shared" si="18"/>
        <v>169000</v>
      </c>
    </row>
    <row r="1166" spans="1:11" x14ac:dyDescent="0.35">
      <c r="A1166" s="13" t="s">
        <v>1182</v>
      </c>
      <c r="B1166" s="14">
        <v>43676</v>
      </c>
      <c r="C1166" s="15" t="str">
        <f>VLOOKUP(訂單銷售明細!$D1166,廠商資料!$A$2:$E$12,5,FALSE)</f>
        <v>陳欣怡</v>
      </c>
      <c r="D1166" s="13" t="s">
        <v>8</v>
      </c>
      <c r="E1166" s="13" t="str">
        <f>VLOOKUP(D1166,廠商資料!$A$2:$E$12,2,FALSE)</f>
        <v>高宏事業</v>
      </c>
      <c r="F1166" s="13" t="s">
        <v>1604</v>
      </c>
      <c r="G1166" s="16" t="str">
        <f>VLOOKUP($F1166,產品資料!$A$2:$G$51,5,FALSE)</f>
        <v>渦輪氣旋健康氣炸鍋</v>
      </c>
      <c r="H1166" s="13" t="str">
        <f>VLOOKUP(訂單銷售明細!$F1166,產品資料!$A$1:$G$51,2,FALSE)</f>
        <v>廚房家電</v>
      </c>
      <c r="I1166" s="13">
        <v>25</v>
      </c>
      <c r="J1166" s="13">
        <f>VLOOKUP($F1166,產品資料!$A$2:$G$51,6,FALSE)</f>
        <v>8990</v>
      </c>
      <c r="K1166" s="17">
        <f t="shared" si="18"/>
        <v>224750</v>
      </c>
    </row>
    <row r="1167" spans="1:11" x14ac:dyDescent="0.35">
      <c r="A1167" s="8" t="s">
        <v>1183</v>
      </c>
      <c r="B1167" s="9">
        <v>43676</v>
      </c>
      <c r="C1167" s="10" t="str">
        <f>VLOOKUP(訂單銷售明細!$D1167,廠商資料!$A$2:$E$12,5,FALSE)</f>
        <v>陳欣怡</v>
      </c>
      <c r="D1167" s="8" t="s">
        <v>14</v>
      </c>
      <c r="E1167" s="8" t="str">
        <f>VLOOKUP(D1167,廠商資料!$A$2:$E$12,2,FALSE)</f>
        <v>捷福事業</v>
      </c>
      <c r="F1167" s="8" t="s">
        <v>1604</v>
      </c>
      <c r="G1167" s="11" t="str">
        <f>VLOOKUP($F1167,產品資料!$A$2:$G$51,5,FALSE)</f>
        <v>渦輪氣旋健康氣炸鍋</v>
      </c>
      <c r="H1167" s="8" t="str">
        <f>VLOOKUP(訂單銷售明細!$F1167,產品資料!$A$1:$G$51,2,FALSE)</f>
        <v>廚房家電</v>
      </c>
      <c r="I1167" s="8">
        <v>25</v>
      </c>
      <c r="J1167" s="8">
        <f>VLOOKUP($F1167,產品資料!$A$2:$G$51,6,FALSE)</f>
        <v>8990</v>
      </c>
      <c r="K1167" s="12">
        <f t="shared" si="18"/>
        <v>224750</v>
      </c>
    </row>
    <row r="1168" spans="1:11" x14ac:dyDescent="0.35">
      <c r="A1168" s="13" t="s">
        <v>1184</v>
      </c>
      <c r="B1168" s="14">
        <v>43676</v>
      </c>
      <c r="C1168" s="15" t="str">
        <f>VLOOKUP(訂單銷售明細!$D1168,廠商資料!$A$2:$E$12,5,FALSE)</f>
        <v>陳欣怡</v>
      </c>
      <c r="D1168" s="13" t="s">
        <v>18</v>
      </c>
      <c r="E1168" s="13" t="str">
        <f>VLOOKUP(D1168,廠商資料!$A$2:$E$12,2,FALSE)</f>
        <v>興泰貿易</v>
      </c>
      <c r="F1168" s="13" t="s">
        <v>1604</v>
      </c>
      <c r="G1168" s="16" t="str">
        <f>VLOOKUP($F1168,產品資料!$A$2:$G$51,5,FALSE)</f>
        <v>渦輪氣旋健康氣炸鍋</v>
      </c>
      <c r="H1168" s="13" t="str">
        <f>VLOOKUP(訂單銷售明細!$F1168,產品資料!$A$1:$G$51,2,FALSE)</f>
        <v>廚房家電</v>
      </c>
      <c r="I1168" s="13">
        <v>25</v>
      </c>
      <c r="J1168" s="13">
        <f>VLOOKUP($F1168,產品資料!$A$2:$G$51,6,FALSE)</f>
        <v>8990</v>
      </c>
      <c r="K1168" s="17">
        <f t="shared" si="18"/>
        <v>224750</v>
      </c>
    </row>
    <row r="1169" spans="1:11" x14ac:dyDescent="0.35">
      <c r="A1169" s="8" t="s">
        <v>1185</v>
      </c>
      <c r="B1169" s="9">
        <v>43676</v>
      </c>
      <c r="C1169" s="10" t="str">
        <f>VLOOKUP(訂單銷售明細!$D1169,廠商資料!$A$2:$E$12,5,FALSE)</f>
        <v>王家銘</v>
      </c>
      <c r="D1169" s="8" t="s">
        <v>21</v>
      </c>
      <c r="E1169" s="8" t="str">
        <f>VLOOKUP(D1169,廠商資料!$A$2:$E$12,2,FALSE)</f>
        <v>裕發事業</v>
      </c>
      <c r="F1169" s="8" t="s">
        <v>1604</v>
      </c>
      <c r="G1169" s="11" t="str">
        <f>VLOOKUP($F1169,產品資料!$A$2:$G$51,5,FALSE)</f>
        <v>渦輪氣旋健康氣炸鍋</v>
      </c>
      <c r="H1169" s="8" t="str">
        <f>VLOOKUP(訂單銷售明細!$F1169,產品資料!$A$1:$G$51,2,FALSE)</f>
        <v>廚房家電</v>
      </c>
      <c r="I1169" s="8">
        <v>25</v>
      </c>
      <c r="J1169" s="8">
        <f>VLOOKUP($F1169,產品資料!$A$2:$G$51,6,FALSE)</f>
        <v>8990</v>
      </c>
      <c r="K1169" s="12">
        <f t="shared" si="18"/>
        <v>224750</v>
      </c>
    </row>
    <row r="1170" spans="1:11" x14ac:dyDescent="0.35">
      <c r="A1170" s="13" t="s">
        <v>1186</v>
      </c>
      <c r="B1170" s="14">
        <v>43676</v>
      </c>
      <c r="C1170" s="15" t="str">
        <f>VLOOKUP(訂單銷售明細!$D1170,廠商資料!$A$2:$E$12,5,FALSE)</f>
        <v>王家銘</v>
      </c>
      <c r="D1170" s="13" t="s">
        <v>24</v>
      </c>
      <c r="E1170" s="13" t="str">
        <f>VLOOKUP(D1170,廠商資料!$A$2:$E$12,2,FALSE)</f>
        <v>萬成事業</v>
      </c>
      <c r="F1170" s="13" t="s">
        <v>1610</v>
      </c>
      <c r="G1170" s="16" t="str">
        <f>VLOOKUP($F1170,產品資料!$A$2:$G$51,5,FALSE)</f>
        <v>10人份微電腦電子鍋</v>
      </c>
      <c r="H1170" s="13" t="str">
        <f>VLOOKUP(訂單銷售明細!$F1170,產品資料!$A$1:$G$51,2,FALSE)</f>
        <v>廚房家電</v>
      </c>
      <c r="I1170" s="13">
        <v>25</v>
      </c>
      <c r="J1170" s="13">
        <f>VLOOKUP($F1170,產品資料!$A$2:$G$51,6,FALSE)</f>
        <v>3790</v>
      </c>
      <c r="K1170" s="17">
        <f t="shared" si="18"/>
        <v>94750</v>
      </c>
    </row>
    <row r="1171" spans="1:11" x14ac:dyDescent="0.35">
      <c r="A1171" s="8" t="s">
        <v>1187</v>
      </c>
      <c r="B1171" s="9">
        <v>43676</v>
      </c>
      <c r="C1171" s="10" t="str">
        <f>VLOOKUP(訂單銷售明細!$D1171,廠商資料!$A$2:$E$12,5,FALSE)</f>
        <v>郭立新</v>
      </c>
      <c r="D1171" s="8" t="s">
        <v>26</v>
      </c>
      <c r="E1171" s="8" t="str">
        <f>VLOOKUP(D1171,廠商資料!$A$2:$E$12,2,FALSE)</f>
        <v>華佳貿易</v>
      </c>
      <c r="F1171" s="8" t="s">
        <v>1610</v>
      </c>
      <c r="G1171" s="11" t="str">
        <f>VLOOKUP($F1171,產品資料!$A$2:$G$51,5,FALSE)</f>
        <v>10人份微電腦電子鍋</v>
      </c>
      <c r="H1171" s="8" t="str">
        <f>VLOOKUP(訂單銷售明細!$F1171,產品資料!$A$1:$G$51,2,FALSE)</f>
        <v>廚房家電</v>
      </c>
      <c r="I1171" s="8">
        <v>25</v>
      </c>
      <c r="J1171" s="8">
        <f>VLOOKUP($F1171,產品資料!$A$2:$G$51,6,FALSE)</f>
        <v>3790</v>
      </c>
      <c r="K1171" s="12">
        <f t="shared" si="18"/>
        <v>94750</v>
      </c>
    </row>
    <row r="1172" spans="1:11" x14ac:dyDescent="0.35">
      <c r="A1172" s="13" t="s">
        <v>1188</v>
      </c>
      <c r="B1172" s="14">
        <v>43676</v>
      </c>
      <c r="C1172" s="15" t="str">
        <f>VLOOKUP(訂單銷售明細!$D1172,廠商資料!$A$2:$E$12,5,FALSE)</f>
        <v>賴惠雯</v>
      </c>
      <c r="D1172" s="13" t="s">
        <v>41</v>
      </c>
      <c r="E1172" s="13" t="str">
        <f>VLOOKUP(D1172,廠商資料!$A$2:$E$12,2,FALSE)</f>
        <v>欣榮貿易</v>
      </c>
      <c r="F1172" s="13" t="s">
        <v>1610</v>
      </c>
      <c r="G1172" s="16" t="str">
        <f>VLOOKUP($F1172,產品資料!$A$2:$G$51,5,FALSE)</f>
        <v>10人份微電腦電子鍋</v>
      </c>
      <c r="H1172" s="13" t="str">
        <f>VLOOKUP(訂單銷售明細!$F1172,產品資料!$A$1:$G$51,2,FALSE)</f>
        <v>廚房家電</v>
      </c>
      <c r="I1172" s="13">
        <v>25</v>
      </c>
      <c r="J1172" s="13">
        <f>VLOOKUP($F1172,產品資料!$A$2:$G$51,6,FALSE)</f>
        <v>3790</v>
      </c>
      <c r="K1172" s="17">
        <f t="shared" si="18"/>
        <v>94750</v>
      </c>
    </row>
    <row r="1173" spans="1:11" x14ac:dyDescent="0.35">
      <c r="A1173" s="8" t="s">
        <v>1189</v>
      </c>
      <c r="B1173" s="9">
        <v>43676</v>
      </c>
      <c r="C1173" s="10" t="str">
        <f>VLOOKUP(訂單銷售明細!$D1173,廠商資料!$A$2:$E$12,5,FALSE)</f>
        <v>蔡俊宏</v>
      </c>
      <c r="D1173" s="8" t="s">
        <v>47</v>
      </c>
      <c r="E1173" s="8" t="str">
        <f>VLOOKUP(D1173,廠商資料!$A$2:$E$12,2,FALSE)</f>
        <v>信通事業</v>
      </c>
      <c r="F1173" s="8" t="s">
        <v>1610</v>
      </c>
      <c r="G1173" s="11" t="str">
        <f>VLOOKUP($F1173,產品資料!$A$2:$G$51,5,FALSE)</f>
        <v>10人份微電腦電子鍋</v>
      </c>
      <c r="H1173" s="8" t="str">
        <f>VLOOKUP(訂單銷售明細!$F1173,產品資料!$A$1:$G$51,2,FALSE)</f>
        <v>廚房家電</v>
      </c>
      <c r="I1173" s="8">
        <v>25</v>
      </c>
      <c r="J1173" s="8">
        <f>VLOOKUP($F1173,產品資料!$A$2:$G$51,6,FALSE)</f>
        <v>3790</v>
      </c>
      <c r="K1173" s="12">
        <f t="shared" si="18"/>
        <v>94750</v>
      </c>
    </row>
    <row r="1174" spans="1:11" x14ac:dyDescent="0.35">
      <c r="A1174" s="13" t="s">
        <v>1190</v>
      </c>
      <c r="B1174" s="14">
        <v>43676</v>
      </c>
      <c r="C1174" s="15" t="str">
        <f>VLOOKUP(訂單銷售明細!$D1174,廠商資料!$A$2:$E$12,5,FALSE)</f>
        <v>賴惠雯</v>
      </c>
      <c r="D1174" s="13" t="s">
        <v>49</v>
      </c>
      <c r="E1174" s="13" t="str">
        <f>VLOOKUP(D1174,廠商資料!$A$2:$E$12,2,FALSE)</f>
        <v>大亨事業</v>
      </c>
      <c r="F1174" s="13" t="s">
        <v>1600</v>
      </c>
      <c r="G1174" s="16" t="str">
        <f>VLOOKUP($F1174,產品資料!$A$2:$G$51,5,FALSE)</f>
        <v>蒸氣電熨斗</v>
      </c>
      <c r="H1174" s="13" t="str">
        <f>VLOOKUP(訂單銷售明細!$F1174,產品資料!$A$1:$G$51,2,FALSE)</f>
        <v>生活家電</v>
      </c>
      <c r="I1174" s="13">
        <v>25</v>
      </c>
      <c r="J1174" s="13">
        <f>VLOOKUP($F1174,產品資料!$A$2:$G$51,6,FALSE)</f>
        <v>665</v>
      </c>
      <c r="K1174" s="17">
        <f t="shared" si="18"/>
        <v>16625</v>
      </c>
    </row>
    <row r="1175" spans="1:11" x14ac:dyDescent="0.35">
      <c r="A1175" s="8" t="s">
        <v>1191</v>
      </c>
      <c r="B1175" s="9">
        <v>43676</v>
      </c>
      <c r="C1175" s="10" t="str">
        <f>VLOOKUP(訂單銷售明細!$D1175,廠商資料!$A$2:$E$12,5,FALSE)</f>
        <v>涂佩芳</v>
      </c>
      <c r="D1175" s="8" t="s">
        <v>10</v>
      </c>
      <c r="E1175" s="8" t="str">
        <f>VLOOKUP(D1175,廠商資料!$A$2:$E$12,2,FALSE)</f>
        <v>永進事業</v>
      </c>
      <c r="F1175" s="8" t="s">
        <v>1624</v>
      </c>
      <c r="G1175" s="11" t="str">
        <f>VLOOKUP($F1175,產品資料!$A$2:$G$51,5,FALSE)</f>
        <v>11L 1級ECONAVI清淨除濕機</v>
      </c>
      <c r="H1175" s="8" t="str">
        <f>VLOOKUP(訂單銷售明細!$F1175,產品資料!$A$1:$G$51,2,FALSE)</f>
        <v>清靜除溼</v>
      </c>
      <c r="I1175" s="8">
        <v>25</v>
      </c>
      <c r="J1175" s="8">
        <f>VLOOKUP($F1175,產品資料!$A$2:$G$51,6,FALSE)</f>
        <v>8990</v>
      </c>
      <c r="K1175" s="12">
        <f t="shared" si="18"/>
        <v>224750</v>
      </c>
    </row>
    <row r="1176" spans="1:11" x14ac:dyDescent="0.35">
      <c r="A1176" s="13" t="s">
        <v>1192</v>
      </c>
      <c r="B1176" s="14">
        <v>43676</v>
      </c>
      <c r="C1176" s="15" t="str">
        <f>VLOOKUP(訂單銷售明細!$D1176,廠商資料!$A$2:$E$12,5,FALSE)</f>
        <v>涂佩芳</v>
      </c>
      <c r="D1176" s="13" t="s">
        <v>12</v>
      </c>
      <c r="E1176" s="13" t="str">
        <f>VLOOKUP(D1176,廠商資料!$A$2:$E$12,2,FALSE)</f>
        <v>洪盛貿易</v>
      </c>
      <c r="F1176" s="13" t="s">
        <v>1600</v>
      </c>
      <c r="G1176" s="16" t="str">
        <f>VLOOKUP($F1176,產品資料!$A$2:$G$51,5,FALSE)</f>
        <v>蒸氣電熨斗</v>
      </c>
      <c r="H1176" s="13" t="str">
        <f>VLOOKUP(訂單銷售明細!$F1176,產品資料!$A$1:$G$51,2,FALSE)</f>
        <v>生活家電</v>
      </c>
      <c r="I1176" s="13">
        <v>25</v>
      </c>
      <c r="J1176" s="13">
        <f>VLOOKUP($F1176,產品資料!$A$2:$G$51,6,FALSE)</f>
        <v>665</v>
      </c>
      <c r="K1176" s="17">
        <f t="shared" si="18"/>
        <v>16625</v>
      </c>
    </row>
    <row r="1177" spans="1:11" x14ac:dyDescent="0.35">
      <c r="A1177" s="8" t="s">
        <v>1193</v>
      </c>
      <c r="B1177" s="9">
        <v>43676</v>
      </c>
      <c r="C1177" s="10" t="str">
        <f>VLOOKUP(訂單銷售明細!$D1177,廠商資料!$A$2:$E$12,5,FALSE)</f>
        <v>陳欣怡</v>
      </c>
      <c r="D1177" s="8" t="s">
        <v>8</v>
      </c>
      <c r="E1177" s="8" t="str">
        <f>VLOOKUP(D1177,廠商資料!$A$2:$E$12,2,FALSE)</f>
        <v>高宏事業</v>
      </c>
      <c r="F1177" s="8" t="s">
        <v>1624</v>
      </c>
      <c r="G1177" s="11" t="str">
        <f>VLOOKUP($F1177,產品資料!$A$2:$G$51,5,FALSE)</f>
        <v>11L 1級ECONAVI清淨除濕機</v>
      </c>
      <c r="H1177" s="8" t="str">
        <f>VLOOKUP(訂單銷售明細!$F1177,產品資料!$A$1:$G$51,2,FALSE)</f>
        <v>清靜除溼</v>
      </c>
      <c r="I1177" s="8">
        <v>25</v>
      </c>
      <c r="J1177" s="8">
        <f>VLOOKUP($F1177,產品資料!$A$2:$G$51,6,FALSE)</f>
        <v>8990</v>
      </c>
      <c r="K1177" s="12">
        <f t="shared" si="18"/>
        <v>224750</v>
      </c>
    </row>
    <row r="1178" spans="1:11" x14ac:dyDescent="0.35">
      <c r="A1178" s="13" t="s">
        <v>1194</v>
      </c>
      <c r="B1178" s="14">
        <v>43676</v>
      </c>
      <c r="C1178" s="15" t="str">
        <f>VLOOKUP(訂單銷售明細!$D1178,廠商資料!$A$2:$E$12,5,FALSE)</f>
        <v>陳欣怡</v>
      </c>
      <c r="D1178" s="13" t="s">
        <v>14</v>
      </c>
      <c r="E1178" s="13" t="str">
        <f>VLOOKUP(D1178,廠商資料!$A$2:$E$12,2,FALSE)</f>
        <v>捷福事業</v>
      </c>
      <c r="F1178" s="13" t="s">
        <v>1615</v>
      </c>
      <c r="G1178" s="16" t="str">
        <f>VLOOKUP($F1178,產品資料!$A$2:$G$51,5,FALSE)</f>
        <v>迷你淨顏潔膚儀-送刷頭</v>
      </c>
      <c r="H1178" s="13" t="str">
        <f>VLOOKUP(訂單銷售明細!$F1178,產品資料!$A$1:$G$51,2,FALSE)</f>
        <v>美容家電</v>
      </c>
      <c r="I1178" s="13">
        <v>65</v>
      </c>
      <c r="J1178" s="13">
        <f>VLOOKUP($F1178,產品資料!$A$2:$G$51,6,FALSE)</f>
        <v>2600</v>
      </c>
      <c r="K1178" s="17">
        <f t="shared" si="18"/>
        <v>169000</v>
      </c>
    </row>
    <row r="1179" spans="1:11" x14ac:dyDescent="0.35">
      <c r="A1179" s="8" t="s">
        <v>1195</v>
      </c>
      <c r="B1179" s="9">
        <v>43676</v>
      </c>
      <c r="C1179" s="10" t="str">
        <f>VLOOKUP(訂單銷售明細!$D1179,廠商資料!$A$2:$E$12,5,FALSE)</f>
        <v>陳欣怡</v>
      </c>
      <c r="D1179" s="8" t="s">
        <v>18</v>
      </c>
      <c r="E1179" s="8" t="str">
        <f>VLOOKUP(D1179,廠商資料!$A$2:$E$12,2,FALSE)</f>
        <v>興泰貿易</v>
      </c>
      <c r="F1179" s="8" t="s">
        <v>1615</v>
      </c>
      <c r="G1179" s="11" t="str">
        <f>VLOOKUP($F1179,產品資料!$A$2:$G$51,5,FALSE)</f>
        <v>迷你淨顏潔膚儀-送刷頭</v>
      </c>
      <c r="H1179" s="8" t="str">
        <f>VLOOKUP(訂單銷售明細!$F1179,產品資料!$A$1:$G$51,2,FALSE)</f>
        <v>美容家電</v>
      </c>
      <c r="I1179" s="8">
        <v>65</v>
      </c>
      <c r="J1179" s="8">
        <f>VLOOKUP($F1179,產品資料!$A$2:$G$51,6,FALSE)</f>
        <v>2600</v>
      </c>
      <c r="K1179" s="12">
        <f t="shared" si="18"/>
        <v>169000</v>
      </c>
    </row>
    <row r="1180" spans="1:11" x14ac:dyDescent="0.35">
      <c r="A1180" s="13" t="s">
        <v>1196</v>
      </c>
      <c r="B1180" s="14">
        <v>43676</v>
      </c>
      <c r="C1180" s="15" t="str">
        <f>VLOOKUP(訂單銷售明細!$D1180,廠商資料!$A$2:$E$12,5,FALSE)</f>
        <v>王家銘</v>
      </c>
      <c r="D1180" s="13" t="s">
        <v>21</v>
      </c>
      <c r="E1180" s="13" t="str">
        <f>VLOOKUP(D1180,廠商資料!$A$2:$E$12,2,FALSE)</f>
        <v>裕發事業</v>
      </c>
      <c r="F1180" s="13" t="s">
        <v>1615</v>
      </c>
      <c r="G1180" s="16" t="str">
        <f>VLOOKUP($F1180,產品資料!$A$2:$G$51,5,FALSE)</f>
        <v>迷你淨顏潔膚儀-送刷頭</v>
      </c>
      <c r="H1180" s="13" t="str">
        <f>VLOOKUP(訂單銷售明細!$F1180,產品資料!$A$1:$G$51,2,FALSE)</f>
        <v>美容家電</v>
      </c>
      <c r="I1180" s="13">
        <v>65</v>
      </c>
      <c r="J1180" s="13">
        <f>VLOOKUP($F1180,產品資料!$A$2:$G$51,6,FALSE)</f>
        <v>2600</v>
      </c>
      <c r="K1180" s="17">
        <f t="shared" si="18"/>
        <v>169000</v>
      </c>
    </row>
    <row r="1181" spans="1:11" x14ac:dyDescent="0.35">
      <c r="A1181" s="8" t="s">
        <v>1197</v>
      </c>
      <c r="B1181" s="9">
        <v>43676</v>
      </c>
      <c r="C1181" s="10" t="str">
        <f>VLOOKUP(訂單銷售明細!$D1181,廠商資料!$A$2:$E$12,5,FALSE)</f>
        <v>王家銘</v>
      </c>
      <c r="D1181" s="8" t="s">
        <v>24</v>
      </c>
      <c r="E1181" s="8" t="str">
        <f>VLOOKUP(D1181,廠商資料!$A$2:$E$12,2,FALSE)</f>
        <v>萬成事業</v>
      </c>
      <c r="F1181" s="8" t="s">
        <v>1615</v>
      </c>
      <c r="G1181" s="11" t="str">
        <f>VLOOKUP($F1181,產品資料!$A$2:$G$51,5,FALSE)</f>
        <v>迷你淨顏潔膚儀-送刷頭</v>
      </c>
      <c r="H1181" s="8" t="str">
        <f>VLOOKUP(訂單銷售明細!$F1181,產品資料!$A$1:$G$51,2,FALSE)</f>
        <v>美容家電</v>
      </c>
      <c r="I1181" s="8">
        <v>65</v>
      </c>
      <c r="J1181" s="8">
        <f>VLOOKUP($F1181,產品資料!$A$2:$G$51,6,FALSE)</f>
        <v>2600</v>
      </c>
      <c r="K1181" s="12">
        <f t="shared" si="18"/>
        <v>169000</v>
      </c>
    </row>
    <row r="1182" spans="1:11" x14ac:dyDescent="0.35">
      <c r="A1182" s="13" t="s">
        <v>1198</v>
      </c>
      <c r="B1182" s="14">
        <v>43676</v>
      </c>
      <c r="C1182" s="15" t="str">
        <f>VLOOKUP(訂單銷售明細!$D1182,廠商資料!$A$2:$E$12,5,FALSE)</f>
        <v>陳欣怡</v>
      </c>
      <c r="D1182" s="13" t="s">
        <v>14</v>
      </c>
      <c r="E1182" s="13" t="str">
        <f>VLOOKUP(D1182,廠商資料!$A$2:$E$12,2,FALSE)</f>
        <v>捷福事業</v>
      </c>
      <c r="F1182" s="13" t="s">
        <v>1604</v>
      </c>
      <c r="G1182" s="16" t="str">
        <f>VLOOKUP($F1182,產品資料!$A$2:$G$51,5,FALSE)</f>
        <v>渦輪氣旋健康氣炸鍋</v>
      </c>
      <c r="H1182" s="13" t="str">
        <f>VLOOKUP(訂單銷售明細!$F1182,產品資料!$A$1:$G$51,2,FALSE)</f>
        <v>廚房家電</v>
      </c>
      <c r="I1182" s="13">
        <v>25</v>
      </c>
      <c r="J1182" s="13">
        <f>VLOOKUP($F1182,產品資料!$A$2:$G$51,6,FALSE)</f>
        <v>8990</v>
      </c>
      <c r="K1182" s="17">
        <f t="shared" si="18"/>
        <v>224750</v>
      </c>
    </row>
    <row r="1183" spans="1:11" x14ac:dyDescent="0.35">
      <c r="A1183" s="8" t="s">
        <v>1199</v>
      </c>
      <c r="B1183" s="9">
        <v>43676</v>
      </c>
      <c r="C1183" s="10" t="str">
        <f>VLOOKUP(訂單銷售明細!$D1183,廠商資料!$A$2:$E$12,5,FALSE)</f>
        <v>陳欣怡</v>
      </c>
      <c r="D1183" s="8" t="s">
        <v>18</v>
      </c>
      <c r="E1183" s="8" t="str">
        <f>VLOOKUP(D1183,廠商資料!$A$2:$E$12,2,FALSE)</f>
        <v>興泰貿易</v>
      </c>
      <c r="F1183" s="8" t="s">
        <v>1604</v>
      </c>
      <c r="G1183" s="11" t="str">
        <f>VLOOKUP($F1183,產品資料!$A$2:$G$51,5,FALSE)</f>
        <v>渦輪氣旋健康氣炸鍋</v>
      </c>
      <c r="H1183" s="8" t="str">
        <f>VLOOKUP(訂單銷售明細!$F1183,產品資料!$A$1:$G$51,2,FALSE)</f>
        <v>廚房家電</v>
      </c>
      <c r="I1183" s="8">
        <v>25</v>
      </c>
      <c r="J1183" s="8">
        <f>VLOOKUP($F1183,產品資料!$A$2:$G$51,6,FALSE)</f>
        <v>8990</v>
      </c>
      <c r="K1183" s="12">
        <f t="shared" si="18"/>
        <v>224750</v>
      </c>
    </row>
    <row r="1184" spans="1:11" x14ac:dyDescent="0.35">
      <c r="A1184" s="13" t="s">
        <v>1200</v>
      </c>
      <c r="B1184" s="14">
        <v>43676</v>
      </c>
      <c r="C1184" s="15" t="str">
        <f>VLOOKUP(訂單銷售明細!$D1184,廠商資料!$A$2:$E$12,5,FALSE)</f>
        <v>王家銘</v>
      </c>
      <c r="D1184" s="13" t="s">
        <v>21</v>
      </c>
      <c r="E1184" s="13" t="str">
        <f>VLOOKUP(D1184,廠商資料!$A$2:$E$12,2,FALSE)</f>
        <v>裕發事業</v>
      </c>
      <c r="F1184" s="13" t="s">
        <v>1604</v>
      </c>
      <c r="G1184" s="16" t="str">
        <f>VLOOKUP($F1184,產品資料!$A$2:$G$51,5,FALSE)</f>
        <v>渦輪氣旋健康氣炸鍋</v>
      </c>
      <c r="H1184" s="13" t="str">
        <f>VLOOKUP(訂單銷售明細!$F1184,產品資料!$A$1:$G$51,2,FALSE)</f>
        <v>廚房家電</v>
      </c>
      <c r="I1184" s="13">
        <v>25</v>
      </c>
      <c r="J1184" s="13">
        <f>VLOOKUP($F1184,產品資料!$A$2:$G$51,6,FALSE)</f>
        <v>8990</v>
      </c>
      <c r="K1184" s="17">
        <f t="shared" si="18"/>
        <v>224750</v>
      </c>
    </row>
    <row r="1185" spans="1:11" x14ac:dyDescent="0.35">
      <c r="A1185" s="8" t="s">
        <v>1201</v>
      </c>
      <c r="B1185" s="9">
        <v>43676</v>
      </c>
      <c r="C1185" s="10" t="str">
        <f>VLOOKUP(訂單銷售明細!$D1185,廠商資料!$A$2:$E$12,5,FALSE)</f>
        <v>王家銘</v>
      </c>
      <c r="D1185" s="8" t="s">
        <v>24</v>
      </c>
      <c r="E1185" s="8" t="str">
        <f>VLOOKUP(D1185,廠商資料!$A$2:$E$12,2,FALSE)</f>
        <v>萬成事業</v>
      </c>
      <c r="F1185" s="8" t="s">
        <v>1604</v>
      </c>
      <c r="G1185" s="11" t="str">
        <f>VLOOKUP($F1185,產品資料!$A$2:$G$51,5,FALSE)</f>
        <v>渦輪氣旋健康氣炸鍋</v>
      </c>
      <c r="H1185" s="8" t="str">
        <f>VLOOKUP(訂單銷售明細!$F1185,產品資料!$A$1:$G$51,2,FALSE)</f>
        <v>廚房家電</v>
      </c>
      <c r="I1185" s="8">
        <v>25</v>
      </c>
      <c r="J1185" s="8">
        <f>VLOOKUP($F1185,產品資料!$A$2:$G$51,6,FALSE)</f>
        <v>8990</v>
      </c>
      <c r="K1185" s="12">
        <f t="shared" si="18"/>
        <v>224750</v>
      </c>
    </row>
    <row r="1186" spans="1:11" x14ac:dyDescent="0.35">
      <c r="A1186" s="13" t="s">
        <v>1202</v>
      </c>
      <c r="B1186" s="14">
        <v>43676</v>
      </c>
      <c r="C1186" s="15" t="str">
        <f>VLOOKUP(訂單銷售明細!$D1186,廠商資料!$A$2:$E$12,5,FALSE)</f>
        <v>郭立新</v>
      </c>
      <c r="D1186" s="13" t="s">
        <v>26</v>
      </c>
      <c r="E1186" s="13" t="str">
        <f>VLOOKUP(D1186,廠商資料!$A$2:$E$12,2,FALSE)</f>
        <v>華佳貿易</v>
      </c>
      <c r="F1186" s="13" t="s">
        <v>1610</v>
      </c>
      <c r="G1186" s="16" t="str">
        <f>VLOOKUP($F1186,產品資料!$A$2:$G$51,5,FALSE)</f>
        <v>10人份微電腦電子鍋</v>
      </c>
      <c r="H1186" s="13" t="str">
        <f>VLOOKUP(訂單銷售明細!$F1186,產品資料!$A$1:$G$51,2,FALSE)</f>
        <v>廚房家電</v>
      </c>
      <c r="I1186" s="13">
        <v>25</v>
      </c>
      <c r="J1186" s="13">
        <f>VLOOKUP($F1186,產品資料!$A$2:$G$51,6,FALSE)</f>
        <v>3790</v>
      </c>
      <c r="K1186" s="17">
        <f t="shared" si="18"/>
        <v>94750</v>
      </c>
    </row>
    <row r="1187" spans="1:11" x14ac:dyDescent="0.35">
      <c r="A1187" s="8" t="s">
        <v>1203</v>
      </c>
      <c r="B1187" s="9">
        <v>43676</v>
      </c>
      <c r="C1187" s="10" t="str">
        <f>VLOOKUP(訂單銷售明細!$D1187,廠商資料!$A$2:$E$12,5,FALSE)</f>
        <v>賴惠雯</v>
      </c>
      <c r="D1187" s="8" t="s">
        <v>41</v>
      </c>
      <c r="E1187" s="8" t="str">
        <f>VLOOKUP(D1187,廠商資料!$A$2:$E$12,2,FALSE)</f>
        <v>欣榮貿易</v>
      </c>
      <c r="F1187" s="8" t="s">
        <v>1610</v>
      </c>
      <c r="G1187" s="11" t="str">
        <f>VLOOKUP($F1187,產品資料!$A$2:$G$51,5,FALSE)</f>
        <v>10人份微電腦電子鍋</v>
      </c>
      <c r="H1187" s="8" t="str">
        <f>VLOOKUP(訂單銷售明細!$F1187,產品資料!$A$1:$G$51,2,FALSE)</f>
        <v>廚房家電</v>
      </c>
      <c r="I1187" s="8">
        <v>25</v>
      </c>
      <c r="J1187" s="8">
        <f>VLOOKUP($F1187,產品資料!$A$2:$G$51,6,FALSE)</f>
        <v>3790</v>
      </c>
      <c r="K1187" s="12">
        <f t="shared" si="18"/>
        <v>94750</v>
      </c>
    </row>
    <row r="1188" spans="1:11" x14ac:dyDescent="0.35">
      <c r="A1188" s="13" t="s">
        <v>1204</v>
      </c>
      <c r="B1188" s="14">
        <v>43676</v>
      </c>
      <c r="C1188" s="15" t="str">
        <f>VLOOKUP(訂單銷售明細!$D1188,廠商資料!$A$2:$E$12,5,FALSE)</f>
        <v>蔡俊宏</v>
      </c>
      <c r="D1188" s="13" t="s">
        <v>47</v>
      </c>
      <c r="E1188" s="13" t="str">
        <f>VLOOKUP(D1188,廠商資料!$A$2:$E$12,2,FALSE)</f>
        <v>信通事業</v>
      </c>
      <c r="F1188" s="13" t="s">
        <v>1610</v>
      </c>
      <c r="G1188" s="16" t="str">
        <f>VLOOKUP($F1188,產品資料!$A$2:$G$51,5,FALSE)</f>
        <v>10人份微電腦電子鍋</v>
      </c>
      <c r="H1188" s="13" t="str">
        <f>VLOOKUP(訂單銷售明細!$F1188,產品資料!$A$1:$G$51,2,FALSE)</f>
        <v>廚房家電</v>
      </c>
      <c r="I1188" s="13">
        <v>25</v>
      </c>
      <c r="J1188" s="13">
        <f>VLOOKUP($F1188,產品資料!$A$2:$G$51,6,FALSE)</f>
        <v>3790</v>
      </c>
      <c r="K1188" s="17">
        <f t="shared" si="18"/>
        <v>94750</v>
      </c>
    </row>
    <row r="1189" spans="1:11" x14ac:dyDescent="0.35">
      <c r="A1189" s="8" t="s">
        <v>1205</v>
      </c>
      <c r="B1189" s="9">
        <v>43676</v>
      </c>
      <c r="C1189" s="10" t="str">
        <f>VLOOKUP(訂單銷售明細!$D1189,廠商資料!$A$2:$E$12,5,FALSE)</f>
        <v>賴惠雯</v>
      </c>
      <c r="D1189" s="8" t="s">
        <v>49</v>
      </c>
      <c r="E1189" s="8" t="str">
        <f>VLOOKUP(D1189,廠商資料!$A$2:$E$12,2,FALSE)</f>
        <v>大亨事業</v>
      </c>
      <c r="F1189" s="8" t="s">
        <v>1610</v>
      </c>
      <c r="G1189" s="11" t="str">
        <f>VLOOKUP($F1189,產品資料!$A$2:$G$51,5,FALSE)</f>
        <v>10人份微電腦電子鍋</v>
      </c>
      <c r="H1189" s="8" t="str">
        <f>VLOOKUP(訂單銷售明細!$F1189,產品資料!$A$1:$G$51,2,FALSE)</f>
        <v>廚房家電</v>
      </c>
      <c r="I1189" s="8">
        <v>25</v>
      </c>
      <c r="J1189" s="8">
        <f>VLOOKUP($F1189,產品資料!$A$2:$G$51,6,FALSE)</f>
        <v>3790</v>
      </c>
      <c r="K1189" s="12">
        <f t="shared" si="18"/>
        <v>94750</v>
      </c>
    </row>
    <row r="1190" spans="1:11" x14ac:dyDescent="0.35">
      <c r="A1190" s="13" t="s">
        <v>1206</v>
      </c>
      <c r="B1190" s="14">
        <v>43676</v>
      </c>
      <c r="C1190" s="15" t="str">
        <f>VLOOKUP(訂單銷售明細!$D1190,廠商資料!$A$2:$E$12,5,FALSE)</f>
        <v>涂佩芳</v>
      </c>
      <c r="D1190" s="13" t="s">
        <v>10</v>
      </c>
      <c r="E1190" s="13" t="str">
        <f>VLOOKUP(D1190,廠商資料!$A$2:$E$12,2,FALSE)</f>
        <v>永進事業</v>
      </c>
      <c r="F1190" s="13" t="s">
        <v>1624</v>
      </c>
      <c r="G1190" s="16" t="str">
        <f>VLOOKUP($F1190,產品資料!$A$2:$G$51,5,FALSE)</f>
        <v>11L 1級ECONAVI清淨除濕機</v>
      </c>
      <c r="H1190" s="13" t="str">
        <f>VLOOKUP(訂單銷售明細!$F1190,產品資料!$A$1:$G$51,2,FALSE)</f>
        <v>清靜除溼</v>
      </c>
      <c r="I1190" s="13">
        <v>25</v>
      </c>
      <c r="J1190" s="13">
        <f>VLOOKUP($F1190,產品資料!$A$2:$G$51,6,FALSE)</f>
        <v>8990</v>
      </c>
      <c r="K1190" s="17">
        <f t="shared" si="18"/>
        <v>224750</v>
      </c>
    </row>
    <row r="1191" spans="1:11" x14ac:dyDescent="0.35">
      <c r="A1191" s="8" t="s">
        <v>1207</v>
      </c>
      <c r="B1191" s="9">
        <v>43676</v>
      </c>
      <c r="C1191" s="10" t="str">
        <f>VLOOKUP(訂單銷售明細!$D1191,廠商資料!$A$2:$E$12,5,FALSE)</f>
        <v>涂佩芳</v>
      </c>
      <c r="D1191" s="8" t="s">
        <v>12</v>
      </c>
      <c r="E1191" s="8" t="str">
        <f>VLOOKUP(D1191,廠商資料!$A$2:$E$12,2,FALSE)</f>
        <v>洪盛貿易</v>
      </c>
      <c r="F1191" s="8" t="s">
        <v>1600</v>
      </c>
      <c r="G1191" s="11" t="str">
        <f>VLOOKUP($F1191,產品資料!$A$2:$G$51,5,FALSE)</f>
        <v>蒸氣電熨斗</v>
      </c>
      <c r="H1191" s="8" t="str">
        <f>VLOOKUP(訂單銷售明細!$F1191,產品資料!$A$1:$G$51,2,FALSE)</f>
        <v>生活家電</v>
      </c>
      <c r="I1191" s="8">
        <v>25</v>
      </c>
      <c r="J1191" s="8">
        <f>VLOOKUP($F1191,產品資料!$A$2:$G$51,6,FALSE)</f>
        <v>665</v>
      </c>
      <c r="K1191" s="12">
        <f t="shared" si="18"/>
        <v>16625</v>
      </c>
    </row>
    <row r="1192" spans="1:11" x14ac:dyDescent="0.35">
      <c r="A1192" s="13" t="s">
        <v>1208</v>
      </c>
      <c r="B1192" s="14">
        <v>43676</v>
      </c>
      <c r="C1192" s="15" t="str">
        <f>VLOOKUP(訂單銷售明細!$D1192,廠商資料!$A$2:$E$12,5,FALSE)</f>
        <v>陳欣怡</v>
      </c>
      <c r="D1192" s="13" t="s">
        <v>8</v>
      </c>
      <c r="E1192" s="13" t="str">
        <f>VLOOKUP(D1192,廠商資料!$A$2:$E$12,2,FALSE)</f>
        <v>高宏事業</v>
      </c>
      <c r="F1192" s="13" t="s">
        <v>1624</v>
      </c>
      <c r="G1192" s="16" t="str">
        <f>VLOOKUP($F1192,產品資料!$A$2:$G$51,5,FALSE)</f>
        <v>11L 1級ECONAVI清淨除濕機</v>
      </c>
      <c r="H1192" s="13" t="str">
        <f>VLOOKUP(訂單銷售明細!$F1192,產品資料!$A$1:$G$51,2,FALSE)</f>
        <v>清靜除溼</v>
      </c>
      <c r="I1192" s="13">
        <v>25</v>
      </c>
      <c r="J1192" s="13">
        <f>VLOOKUP($F1192,產品資料!$A$2:$G$51,6,FALSE)</f>
        <v>8990</v>
      </c>
      <c r="K1192" s="17">
        <f t="shared" si="18"/>
        <v>224750</v>
      </c>
    </row>
    <row r="1193" spans="1:11" x14ac:dyDescent="0.35">
      <c r="A1193" s="8" t="s">
        <v>1209</v>
      </c>
      <c r="B1193" s="9">
        <v>43676</v>
      </c>
      <c r="C1193" s="10" t="str">
        <f>VLOOKUP(訂單銷售明細!$D1193,廠商資料!$A$2:$E$12,5,FALSE)</f>
        <v>陳欣怡</v>
      </c>
      <c r="D1193" s="8" t="s">
        <v>14</v>
      </c>
      <c r="E1193" s="8" t="str">
        <f>VLOOKUP(D1193,廠商資料!$A$2:$E$12,2,FALSE)</f>
        <v>捷福事業</v>
      </c>
      <c r="F1193" s="8" t="s">
        <v>1624</v>
      </c>
      <c r="G1193" s="11" t="str">
        <f>VLOOKUP($F1193,產品資料!$A$2:$G$51,5,FALSE)</f>
        <v>11L 1級ECONAVI清淨除濕機</v>
      </c>
      <c r="H1193" s="8" t="str">
        <f>VLOOKUP(訂單銷售明細!$F1193,產品資料!$A$1:$G$51,2,FALSE)</f>
        <v>清靜除溼</v>
      </c>
      <c r="I1193" s="8">
        <v>25</v>
      </c>
      <c r="J1193" s="8">
        <f>VLOOKUP($F1193,產品資料!$A$2:$G$51,6,FALSE)</f>
        <v>8990</v>
      </c>
      <c r="K1193" s="12">
        <f t="shared" si="18"/>
        <v>224750</v>
      </c>
    </row>
    <row r="1194" spans="1:11" x14ac:dyDescent="0.35">
      <c r="A1194" s="13" t="s">
        <v>1210</v>
      </c>
      <c r="B1194" s="14">
        <v>43676</v>
      </c>
      <c r="C1194" s="15" t="str">
        <f>VLOOKUP(訂單銷售明細!$D1194,廠商資料!$A$2:$E$12,5,FALSE)</f>
        <v>郭立新</v>
      </c>
      <c r="D1194" s="13" t="s">
        <v>26</v>
      </c>
      <c r="E1194" s="13" t="str">
        <f>VLOOKUP(D1194,廠商資料!$A$2:$E$12,2,FALSE)</f>
        <v>華佳貿易</v>
      </c>
      <c r="F1194" s="13" t="s">
        <v>1615</v>
      </c>
      <c r="G1194" s="16" t="str">
        <f>VLOOKUP($F1194,產品資料!$A$2:$G$51,5,FALSE)</f>
        <v>迷你淨顏潔膚儀-送刷頭</v>
      </c>
      <c r="H1194" s="13" t="str">
        <f>VLOOKUP(訂單銷售明細!$F1194,產品資料!$A$1:$G$51,2,FALSE)</f>
        <v>美容家電</v>
      </c>
      <c r="I1194" s="13">
        <v>65</v>
      </c>
      <c r="J1194" s="13">
        <f>VLOOKUP($F1194,產品資料!$A$2:$G$51,6,FALSE)</f>
        <v>2600</v>
      </c>
      <c r="K1194" s="17">
        <f t="shared" si="18"/>
        <v>169000</v>
      </c>
    </row>
    <row r="1195" spans="1:11" x14ac:dyDescent="0.35">
      <c r="A1195" s="8" t="s">
        <v>1211</v>
      </c>
      <c r="B1195" s="9">
        <v>43676</v>
      </c>
      <c r="C1195" s="10" t="str">
        <f>VLOOKUP(訂單銷售明細!$D1195,廠商資料!$A$2:$E$12,5,FALSE)</f>
        <v>賴惠雯</v>
      </c>
      <c r="D1195" s="8" t="s">
        <v>41</v>
      </c>
      <c r="E1195" s="8" t="str">
        <f>VLOOKUP(D1195,廠商資料!$A$2:$E$12,2,FALSE)</f>
        <v>欣榮貿易</v>
      </c>
      <c r="F1195" s="8" t="s">
        <v>1615</v>
      </c>
      <c r="G1195" s="11" t="str">
        <f>VLOOKUP($F1195,產品資料!$A$2:$G$51,5,FALSE)</f>
        <v>迷你淨顏潔膚儀-送刷頭</v>
      </c>
      <c r="H1195" s="8" t="str">
        <f>VLOOKUP(訂單銷售明細!$F1195,產品資料!$A$1:$G$51,2,FALSE)</f>
        <v>美容家電</v>
      </c>
      <c r="I1195" s="8">
        <v>65</v>
      </c>
      <c r="J1195" s="8">
        <f>VLOOKUP($F1195,產品資料!$A$2:$G$51,6,FALSE)</f>
        <v>2600</v>
      </c>
      <c r="K1195" s="12">
        <f t="shared" si="18"/>
        <v>169000</v>
      </c>
    </row>
    <row r="1196" spans="1:11" x14ac:dyDescent="0.35">
      <c r="A1196" s="13" t="s">
        <v>1212</v>
      </c>
      <c r="B1196" s="14">
        <v>43676</v>
      </c>
      <c r="C1196" s="15" t="str">
        <f>VLOOKUP(訂單銷售明細!$D1196,廠商資料!$A$2:$E$12,5,FALSE)</f>
        <v>蔡俊宏</v>
      </c>
      <c r="D1196" s="13" t="s">
        <v>47</v>
      </c>
      <c r="E1196" s="13" t="str">
        <f>VLOOKUP(D1196,廠商資料!$A$2:$E$12,2,FALSE)</f>
        <v>信通事業</v>
      </c>
      <c r="F1196" s="13" t="s">
        <v>1615</v>
      </c>
      <c r="G1196" s="16" t="str">
        <f>VLOOKUP($F1196,產品資料!$A$2:$G$51,5,FALSE)</f>
        <v>迷你淨顏潔膚儀-送刷頭</v>
      </c>
      <c r="H1196" s="13" t="str">
        <f>VLOOKUP(訂單銷售明細!$F1196,產品資料!$A$1:$G$51,2,FALSE)</f>
        <v>美容家電</v>
      </c>
      <c r="I1196" s="13">
        <v>65</v>
      </c>
      <c r="J1196" s="13">
        <f>VLOOKUP($F1196,產品資料!$A$2:$G$51,6,FALSE)</f>
        <v>2600</v>
      </c>
      <c r="K1196" s="17">
        <f t="shared" si="18"/>
        <v>169000</v>
      </c>
    </row>
    <row r="1197" spans="1:11" x14ac:dyDescent="0.35">
      <c r="A1197" s="8" t="s">
        <v>1213</v>
      </c>
      <c r="B1197" s="9">
        <v>43676</v>
      </c>
      <c r="C1197" s="10" t="str">
        <f>VLOOKUP(訂單銷售明細!$D1197,廠商資料!$A$2:$E$12,5,FALSE)</f>
        <v>賴惠雯</v>
      </c>
      <c r="D1197" s="8" t="s">
        <v>49</v>
      </c>
      <c r="E1197" s="8" t="str">
        <f>VLOOKUP(D1197,廠商資料!$A$2:$E$12,2,FALSE)</f>
        <v>大亨事業</v>
      </c>
      <c r="F1197" s="8" t="s">
        <v>1615</v>
      </c>
      <c r="G1197" s="11" t="str">
        <f>VLOOKUP($F1197,產品資料!$A$2:$G$51,5,FALSE)</f>
        <v>迷你淨顏潔膚儀-送刷頭</v>
      </c>
      <c r="H1197" s="8" t="str">
        <f>VLOOKUP(訂單銷售明細!$F1197,產品資料!$A$1:$G$51,2,FALSE)</f>
        <v>美容家電</v>
      </c>
      <c r="I1197" s="8">
        <v>65</v>
      </c>
      <c r="J1197" s="8">
        <f>VLOOKUP($F1197,產品資料!$A$2:$G$51,6,FALSE)</f>
        <v>2600</v>
      </c>
      <c r="K1197" s="12">
        <f t="shared" si="18"/>
        <v>169000</v>
      </c>
    </row>
    <row r="1198" spans="1:11" x14ac:dyDescent="0.35">
      <c r="A1198" s="13" t="s">
        <v>1214</v>
      </c>
      <c r="B1198" s="14">
        <v>43676</v>
      </c>
      <c r="C1198" s="15" t="str">
        <f>VLOOKUP(訂單銷售明細!$D1198,廠商資料!$A$2:$E$12,5,FALSE)</f>
        <v>陳欣怡</v>
      </c>
      <c r="D1198" s="13" t="s">
        <v>18</v>
      </c>
      <c r="E1198" s="13" t="str">
        <f>VLOOKUP(D1198,廠商資料!$A$2:$E$12,2,FALSE)</f>
        <v>興泰貿易</v>
      </c>
      <c r="F1198" s="13" t="s">
        <v>1604</v>
      </c>
      <c r="G1198" s="16" t="str">
        <f>VLOOKUP($F1198,產品資料!$A$2:$G$51,5,FALSE)</f>
        <v>渦輪氣旋健康氣炸鍋</v>
      </c>
      <c r="H1198" s="13" t="str">
        <f>VLOOKUP(訂單銷售明細!$F1198,產品資料!$A$1:$G$51,2,FALSE)</f>
        <v>廚房家電</v>
      </c>
      <c r="I1198" s="13">
        <v>25</v>
      </c>
      <c r="J1198" s="13">
        <f>VLOOKUP($F1198,產品資料!$A$2:$G$51,6,FALSE)</f>
        <v>8990</v>
      </c>
      <c r="K1198" s="17">
        <f t="shared" si="18"/>
        <v>224750</v>
      </c>
    </row>
    <row r="1199" spans="1:11" x14ac:dyDescent="0.35">
      <c r="A1199" s="8" t="s">
        <v>1215</v>
      </c>
      <c r="B1199" s="9">
        <v>43676</v>
      </c>
      <c r="C1199" s="10" t="str">
        <f>VLOOKUP(訂單銷售明細!$D1199,廠商資料!$A$2:$E$12,5,FALSE)</f>
        <v>王家銘</v>
      </c>
      <c r="D1199" s="8" t="s">
        <v>21</v>
      </c>
      <c r="E1199" s="8" t="str">
        <f>VLOOKUP(D1199,廠商資料!$A$2:$E$12,2,FALSE)</f>
        <v>裕發事業</v>
      </c>
      <c r="F1199" s="8" t="s">
        <v>1604</v>
      </c>
      <c r="G1199" s="11" t="str">
        <f>VLOOKUP($F1199,產品資料!$A$2:$G$51,5,FALSE)</f>
        <v>渦輪氣旋健康氣炸鍋</v>
      </c>
      <c r="H1199" s="8" t="str">
        <f>VLOOKUP(訂單銷售明細!$F1199,產品資料!$A$1:$G$51,2,FALSE)</f>
        <v>廚房家電</v>
      </c>
      <c r="I1199" s="8">
        <v>25</v>
      </c>
      <c r="J1199" s="8">
        <f>VLOOKUP($F1199,產品資料!$A$2:$G$51,6,FALSE)</f>
        <v>8990</v>
      </c>
      <c r="K1199" s="12">
        <f t="shared" si="18"/>
        <v>224750</v>
      </c>
    </row>
    <row r="1200" spans="1:11" x14ac:dyDescent="0.35">
      <c r="A1200" s="13" t="s">
        <v>1216</v>
      </c>
      <c r="B1200" s="14">
        <v>43676</v>
      </c>
      <c r="C1200" s="15" t="str">
        <f>VLOOKUP(訂單銷售明細!$D1200,廠商資料!$A$2:$E$12,5,FALSE)</f>
        <v>王家銘</v>
      </c>
      <c r="D1200" s="13" t="s">
        <v>24</v>
      </c>
      <c r="E1200" s="13" t="str">
        <f>VLOOKUP(D1200,廠商資料!$A$2:$E$12,2,FALSE)</f>
        <v>萬成事業</v>
      </c>
      <c r="F1200" s="13" t="s">
        <v>1604</v>
      </c>
      <c r="G1200" s="16" t="str">
        <f>VLOOKUP($F1200,產品資料!$A$2:$G$51,5,FALSE)</f>
        <v>渦輪氣旋健康氣炸鍋</v>
      </c>
      <c r="H1200" s="13" t="str">
        <f>VLOOKUP(訂單銷售明細!$F1200,產品資料!$A$1:$G$51,2,FALSE)</f>
        <v>廚房家電</v>
      </c>
      <c r="I1200" s="13">
        <v>25</v>
      </c>
      <c r="J1200" s="13">
        <f>VLOOKUP($F1200,產品資料!$A$2:$G$51,6,FALSE)</f>
        <v>8990</v>
      </c>
      <c r="K1200" s="17">
        <f t="shared" si="18"/>
        <v>224750</v>
      </c>
    </row>
    <row r="1201" spans="1:11" x14ac:dyDescent="0.35">
      <c r="A1201" s="8" t="s">
        <v>1217</v>
      </c>
      <c r="B1201" s="9">
        <v>43676</v>
      </c>
      <c r="C1201" s="10" t="str">
        <f>VLOOKUP(訂單銷售明細!$D1201,廠商資料!$A$2:$E$12,5,FALSE)</f>
        <v>郭立新</v>
      </c>
      <c r="D1201" s="8" t="s">
        <v>26</v>
      </c>
      <c r="E1201" s="8" t="str">
        <f>VLOOKUP(D1201,廠商資料!$A$2:$E$12,2,FALSE)</f>
        <v>華佳貿易</v>
      </c>
      <c r="F1201" s="8" t="s">
        <v>1604</v>
      </c>
      <c r="G1201" s="11" t="str">
        <f>VLOOKUP($F1201,產品資料!$A$2:$G$51,5,FALSE)</f>
        <v>渦輪氣旋健康氣炸鍋</v>
      </c>
      <c r="H1201" s="8" t="str">
        <f>VLOOKUP(訂單銷售明細!$F1201,產品資料!$A$1:$G$51,2,FALSE)</f>
        <v>廚房家電</v>
      </c>
      <c r="I1201" s="8">
        <v>25</v>
      </c>
      <c r="J1201" s="8">
        <f>VLOOKUP($F1201,產品資料!$A$2:$G$51,6,FALSE)</f>
        <v>8990</v>
      </c>
      <c r="K1201" s="12">
        <f t="shared" si="18"/>
        <v>224750</v>
      </c>
    </row>
    <row r="1202" spans="1:11" x14ac:dyDescent="0.35">
      <c r="A1202" s="13" t="s">
        <v>1218</v>
      </c>
      <c r="B1202" s="14">
        <v>43676</v>
      </c>
      <c r="C1202" s="15" t="str">
        <f>VLOOKUP(訂單銷售明細!$D1202,廠商資料!$A$2:$E$12,5,FALSE)</f>
        <v>賴惠雯</v>
      </c>
      <c r="D1202" s="13" t="s">
        <v>41</v>
      </c>
      <c r="E1202" s="13" t="str">
        <f>VLOOKUP(D1202,廠商資料!$A$2:$E$12,2,FALSE)</f>
        <v>欣榮貿易</v>
      </c>
      <c r="F1202" s="13" t="s">
        <v>1610</v>
      </c>
      <c r="G1202" s="16" t="str">
        <f>VLOOKUP($F1202,產品資料!$A$2:$G$51,5,FALSE)</f>
        <v>10人份微電腦電子鍋</v>
      </c>
      <c r="H1202" s="13" t="str">
        <f>VLOOKUP(訂單銷售明細!$F1202,產品資料!$A$1:$G$51,2,FALSE)</f>
        <v>廚房家電</v>
      </c>
      <c r="I1202" s="13">
        <v>25</v>
      </c>
      <c r="J1202" s="13">
        <f>VLOOKUP($F1202,產品資料!$A$2:$G$51,6,FALSE)</f>
        <v>3790</v>
      </c>
      <c r="K1202" s="17">
        <f t="shared" si="18"/>
        <v>94750</v>
      </c>
    </row>
    <row r="1203" spans="1:11" x14ac:dyDescent="0.35">
      <c r="A1203" s="8" t="s">
        <v>1219</v>
      </c>
      <c r="B1203" s="9">
        <v>43676</v>
      </c>
      <c r="C1203" s="10" t="str">
        <f>VLOOKUP(訂單銷售明細!$D1203,廠商資料!$A$2:$E$12,5,FALSE)</f>
        <v>蔡俊宏</v>
      </c>
      <c r="D1203" s="8" t="s">
        <v>47</v>
      </c>
      <c r="E1203" s="8" t="str">
        <f>VLOOKUP(D1203,廠商資料!$A$2:$E$12,2,FALSE)</f>
        <v>信通事業</v>
      </c>
      <c r="F1203" s="8" t="s">
        <v>1610</v>
      </c>
      <c r="G1203" s="11" t="str">
        <f>VLOOKUP($F1203,產品資料!$A$2:$G$51,5,FALSE)</f>
        <v>10人份微電腦電子鍋</v>
      </c>
      <c r="H1203" s="8" t="str">
        <f>VLOOKUP(訂單銷售明細!$F1203,產品資料!$A$1:$G$51,2,FALSE)</f>
        <v>廚房家電</v>
      </c>
      <c r="I1203" s="8">
        <v>25</v>
      </c>
      <c r="J1203" s="8">
        <f>VLOOKUP($F1203,產品資料!$A$2:$G$51,6,FALSE)</f>
        <v>3790</v>
      </c>
      <c r="K1203" s="12">
        <f t="shared" si="18"/>
        <v>94750</v>
      </c>
    </row>
    <row r="1204" spans="1:11" x14ac:dyDescent="0.35">
      <c r="A1204" s="13" t="s">
        <v>1220</v>
      </c>
      <c r="B1204" s="14">
        <v>43676</v>
      </c>
      <c r="C1204" s="15" t="str">
        <f>VLOOKUP(訂單銷售明細!$D1204,廠商資料!$A$2:$E$12,5,FALSE)</f>
        <v>賴惠雯</v>
      </c>
      <c r="D1204" s="13" t="s">
        <v>49</v>
      </c>
      <c r="E1204" s="13" t="str">
        <f>VLOOKUP(D1204,廠商資料!$A$2:$E$12,2,FALSE)</f>
        <v>大亨事業</v>
      </c>
      <c r="F1204" s="13" t="s">
        <v>1610</v>
      </c>
      <c r="G1204" s="16" t="str">
        <f>VLOOKUP($F1204,產品資料!$A$2:$G$51,5,FALSE)</f>
        <v>10人份微電腦電子鍋</v>
      </c>
      <c r="H1204" s="13" t="str">
        <f>VLOOKUP(訂單銷售明細!$F1204,產品資料!$A$1:$G$51,2,FALSE)</f>
        <v>廚房家電</v>
      </c>
      <c r="I1204" s="13">
        <v>25</v>
      </c>
      <c r="J1204" s="13">
        <f>VLOOKUP($F1204,產品資料!$A$2:$G$51,6,FALSE)</f>
        <v>3790</v>
      </c>
      <c r="K1204" s="17">
        <f t="shared" si="18"/>
        <v>94750</v>
      </c>
    </row>
    <row r="1205" spans="1:11" x14ac:dyDescent="0.35">
      <c r="A1205" s="8" t="s">
        <v>1221</v>
      </c>
      <c r="B1205" s="9">
        <v>43676</v>
      </c>
      <c r="C1205" s="10" t="str">
        <f>VLOOKUP(訂單銷售明細!$D1205,廠商資料!$A$2:$E$12,5,FALSE)</f>
        <v>涂佩芳</v>
      </c>
      <c r="D1205" s="8" t="s">
        <v>10</v>
      </c>
      <c r="E1205" s="8" t="str">
        <f>VLOOKUP(D1205,廠商資料!$A$2:$E$12,2,FALSE)</f>
        <v>永進事業</v>
      </c>
      <c r="F1205" s="8" t="s">
        <v>1610</v>
      </c>
      <c r="G1205" s="11" t="str">
        <f>VLOOKUP($F1205,產品資料!$A$2:$G$51,5,FALSE)</f>
        <v>10人份微電腦電子鍋</v>
      </c>
      <c r="H1205" s="8" t="str">
        <f>VLOOKUP(訂單銷售明細!$F1205,產品資料!$A$1:$G$51,2,FALSE)</f>
        <v>廚房家電</v>
      </c>
      <c r="I1205" s="8">
        <v>25</v>
      </c>
      <c r="J1205" s="8">
        <f>VLOOKUP($F1205,產品資料!$A$2:$G$51,6,FALSE)</f>
        <v>3790</v>
      </c>
      <c r="K1205" s="12">
        <f t="shared" si="18"/>
        <v>94750</v>
      </c>
    </row>
    <row r="1206" spans="1:11" x14ac:dyDescent="0.35">
      <c r="A1206" s="13" t="s">
        <v>1222</v>
      </c>
      <c r="B1206" s="14">
        <v>43676</v>
      </c>
      <c r="C1206" s="15" t="str">
        <f>VLOOKUP(訂單銷售明細!$D1206,廠商資料!$A$2:$E$12,5,FALSE)</f>
        <v>涂佩芳</v>
      </c>
      <c r="D1206" s="13" t="s">
        <v>12</v>
      </c>
      <c r="E1206" s="13" t="str">
        <f>VLOOKUP(D1206,廠商資料!$A$2:$E$12,2,FALSE)</f>
        <v>洪盛貿易</v>
      </c>
      <c r="F1206" s="13" t="s">
        <v>1600</v>
      </c>
      <c r="G1206" s="16" t="str">
        <f>VLOOKUP($F1206,產品資料!$A$2:$G$51,5,FALSE)</f>
        <v>蒸氣電熨斗</v>
      </c>
      <c r="H1206" s="13" t="str">
        <f>VLOOKUP(訂單銷售明細!$F1206,產品資料!$A$1:$G$51,2,FALSE)</f>
        <v>生活家電</v>
      </c>
      <c r="I1206" s="13">
        <v>25</v>
      </c>
      <c r="J1206" s="13">
        <f>VLOOKUP($F1206,產品資料!$A$2:$G$51,6,FALSE)</f>
        <v>665</v>
      </c>
      <c r="K1206" s="17">
        <f t="shared" si="18"/>
        <v>16625</v>
      </c>
    </row>
    <row r="1207" spans="1:11" x14ac:dyDescent="0.35">
      <c r="A1207" s="8" t="s">
        <v>1223</v>
      </c>
      <c r="B1207" s="9">
        <v>43676</v>
      </c>
      <c r="C1207" s="10" t="str">
        <f>VLOOKUP(訂單銷售明細!$D1207,廠商資料!$A$2:$E$12,5,FALSE)</f>
        <v>陳欣怡</v>
      </c>
      <c r="D1207" s="8" t="s">
        <v>8</v>
      </c>
      <c r="E1207" s="8" t="str">
        <f>VLOOKUP(D1207,廠商資料!$A$2:$E$12,2,FALSE)</f>
        <v>高宏事業</v>
      </c>
      <c r="F1207" s="8" t="s">
        <v>1624</v>
      </c>
      <c r="G1207" s="11" t="str">
        <f>VLOOKUP($F1207,產品資料!$A$2:$G$51,5,FALSE)</f>
        <v>11L 1級ECONAVI清淨除濕機</v>
      </c>
      <c r="H1207" s="8" t="str">
        <f>VLOOKUP(訂單銷售明細!$F1207,產品資料!$A$1:$G$51,2,FALSE)</f>
        <v>清靜除溼</v>
      </c>
      <c r="I1207" s="8">
        <v>25</v>
      </c>
      <c r="J1207" s="8">
        <f>VLOOKUP($F1207,產品資料!$A$2:$G$51,6,FALSE)</f>
        <v>8990</v>
      </c>
      <c r="K1207" s="12">
        <f t="shared" si="18"/>
        <v>224750</v>
      </c>
    </row>
    <row r="1208" spans="1:11" x14ac:dyDescent="0.35">
      <c r="A1208" s="13" t="s">
        <v>1224</v>
      </c>
      <c r="B1208" s="14">
        <v>43676</v>
      </c>
      <c r="C1208" s="15" t="str">
        <f>VLOOKUP(訂單銷售明細!$D1208,廠商資料!$A$2:$E$12,5,FALSE)</f>
        <v>陳欣怡</v>
      </c>
      <c r="D1208" s="13" t="s">
        <v>14</v>
      </c>
      <c r="E1208" s="13" t="str">
        <f>VLOOKUP(D1208,廠商資料!$A$2:$E$12,2,FALSE)</f>
        <v>捷福事業</v>
      </c>
      <c r="F1208" s="13" t="s">
        <v>1624</v>
      </c>
      <c r="G1208" s="16" t="str">
        <f>VLOOKUP($F1208,產品資料!$A$2:$G$51,5,FALSE)</f>
        <v>11L 1級ECONAVI清淨除濕機</v>
      </c>
      <c r="H1208" s="13" t="str">
        <f>VLOOKUP(訂單銷售明細!$F1208,產品資料!$A$1:$G$51,2,FALSE)</f>
        <v>清靜除溼</v>
      </c>
      <c r="I1208" s="13">
        <v>25</v>
      </c>
      <c r="J1208" s="13">
        <f>VLOOKUP($F1208,產品資料!$A$2:$G$51,6,FALSE)</f>
        <v>8990</v>
      </c>
      <c r="K1208" s="17">
        <f t="shared" si="18"/>
        <v>224750</v>
      </c>
    </row>
    <row r="1209" spans="1:11" x14ac:dyDescent="0.35">
      <c r="A1209" s="8" t="s">
        <v>1225</v>
      </c>
      <c r="B1209" s="9">
        <v>43676</v>
      </c>
      <c r="C1209" s="10" t="str">
        <f>VLOOKUP(訂單銷售明細!$D1209,廠商資料!$A$2:$E$12,5,FALSE)</f>
        <v>陳欣怡</v>
      </c>
      <c r="D1209" s="8" t="s">
        <v>18</v>
      </c>
      <c r="E1209" s="8" t="str">
        <f>VLOOKUP(D1209,廠商資料!$A$2:$E$12,2,FALSE)</f>
        <v>興泰貿易</v>
      </c>
      <c r="F1209" s="8" t="s">
        <v>1624</v>
      </c>
      <c r="G1209" s="11" t="str">
        <f>VLOOKUP($F1209,產品資料!$A$2:$G$51,5,FALSE)</f>
        <v>11L 1級ECONAVI清淨除濕機</v>
      </c>
      <c r="H1209" s="8" t="str">
        <f>VLOOKUP(訂單銷售明細!$F1209,產品資料!$A$1:$G$51,2,FALSE)</f>
        <v>清靜除溼</v>
      </c>
      <c r="I1209" s="8">
        <v>25</v>
      </c>
      <c r="J1209" s="8">
        <f>VLOOKUP($F1209,產品資料!$A$2:$G$51,6,FALSE)</f>
        <v>8990</v>
      </c>
      <c r="K1209" s="12">
        <f t="shared" si="18"/>
        <v>224750</v>
      </c>
    </row>
    <row r="1210" spans="1:11" x14ac:dyDescent="0.35">
      <c r="A1210" s="13" t="s">
        <v>1226</v>
      </c>
      <c r="B1210" s="14">
        <v>43676</v>
      </c>
      <c r="C1210" s="15" t="str">
        <f>VLOOKUP(訂單銷售明細!$D1210,廠商資料!$A$2:$E$12,5,FALSE)</f>
        <v>涂佩芳</v>
      </c>
      <c r="D1210" s="13" t="s">
        <v>10</v>
      </c>
      <c r="E1210" s="13" t="str">
        <f>VLOOKUP(D1210,廠商資料!$A$2:$E$12,2,FALSE)</f>
        <v>永進事業</v>
      </c>
      <c r="F1210" s="13" t="s">
        <v>1615</v>
      </c>
      <c r="G1210" s="16" t="str">
        <f>VLOOKUP($F1210,產品資料!$A$2:$G$51,5,FALSE)</f>
        <v>迷你淨顏潔膚儀-送刷頭</v>
      </c>
      <c r="H1210" s="13" t="str">
        <f>VLOOKUP(訂單銷售明細!$F1210,產品資料!$A$1:$G$51,2,FALSE)</f>
        <v>美容家電</v>
      </c>
      <c r="I1210" s="13">
        <v>65</v>
      </c>
      <c r="J1210" s="13">
        <f>VLOOKUP($F1210,產品資料!$A$2:$G$51,6,FALSE)</f>
        <v>2600</v>
      </c>
      <c r="K1210" s="17">
        <f t="shared" si="18"/>
        <v>169000</v>
      </c>
    </row>
    <row r="1211" spans="1:11" x14ac:dyDescent="0.35">
      <c r="A1211" s="8" t="s">
        <v>1227</v>
      </c>
      <c r="B1211" s="9">
        <v>43676</v>
      </c>
      <c r="C1211" s="10" t="str">
        <f>VLOOKUP(訂單銷售明細!$D1211,廠商資料!$A$2:$E$12,5,FALSE)</f>
        <v>涂佩芳</v>
      </c>
      <c r="D1211" s="8" t="s">
        <v>12</v>
      </c>
      <c r="E1211" s="8" t="str">
        <f>VLOOKUP(D1211,廠商資料!$A$2:$E$12,2,FALSE)</f>
        <v>洪盛貿易</v>
      </c>
      <c r="F1211" s="8" t="s">
        <v>1615</v>
      </c>
      <c r="G1211" s="11" t="str">
        <f>VLOOKUP($F1211,產品資料!$A$2:$G$51,5,FALSE)</f>
        <v>迷你淨顏潔膚儀-送刷頭</v>
      </c>
      <c r="H1211" s="8" t="str">
        <f>VLOOKUP(訂單銷售明細!$F1211,產品資料!$A$1:$G$51,2,FALSE)</f>
        <v>美容家電</v>
      </c>
      <c r="I1211" s="8">
        <v>65</v>
      </c>
      <c r="J1211" s="8">
        <f>VLOOKUP($F1211,產品資料!$A$2:$G$51,6,FALSE)</f>
        <v>2600</v>
      </c>
      <c r="K1211" s="12">
        <f t="shared" si="18"/>
        <v>169000</v>
      </c>
    </row>
    <row r="1212" spans="1:11" x14ac:dyDescent="0.35">
      <c r="A1212" s="13" t="s">
        <v>1228</v>
      </c>
      <c r="B1212" s="14">
        <v>43676</v>
      </c>
      <c r="C1212" s="15" t="str">
        <f>VLOOKUP(訂單銷售明細!$D1212,廠商資料!$A$2:$E$12,5,FALSE)</f>
        <v>陳欣怡</v>
      </c>
      <c r="D1212" s="13" t="s">
        <v>8</v>
      </c>
      <c r="E1212" s="13" t="str">
        <f>VLOOKUP(D1212,廠商資料!$A$2:$E$12,2,FALSE)</f>
        <v>高宏事業</v>
      </c>
      <c r="F1212" s="13" t="s">
        <v>1615</v>
      </c>
      <c r="G1212" s="16" t="str">
        <f>VLOOKUP($F1212,產品資料!$A$2:$G$51,5,FALSE)</f>
        <v>迷你淨顏潔膚儀-送刷頭</v>
      </c>
      <c r="H1212" s="13" t="str">
        <f>VLOOKUP(訂單銷售明細!$F1212,產品資料!$A$1:$G$51,2,FALSE)</f>
        <v>美容家電</v>
      </c>
      <c r="I1212" s="13">
        <v>65</v>
      </c>
      <c r="J1212" s="13">
        <f>VLOOKUP($F1212,產品資料!$A$2:$G$51,6,FALSE)</f>
        <v>2600</v>
      </c>
      <c r="K1212" s="17">
        <f t="shared" si="18"/>
        <v>169000</v>
      </c>
    </row>
    <row r="1213" spans="1:11" x14ac:dyDescent="0.35">
      <c r="A1213" s="8" t="s">
        <v>1229</v>
      </c>
      <c r="B1213" s="9">
        <v>43676</v>
      </c>
      <c r="C1213" s="10" t="str">
        <f>VLOOKUP(訂單銷售明細!$D1213,廠商資料!$A$2:$E$12,5,FALSE)</f>
        <v>陳欣怡</v>
      </c>
      <c r="D1213" s="8" t="s">
        <v>14</v>
      </c>
      <c r="E1213" s="8" t="str">
        <f>VLOOKUP(D1213,廠商資料!$A$2:$E$12,2,FALSE)</f>
        <v>捷福事業</v>
      </c>
      <c r="F1213" s="8" t="s">
        <v>1615</v>
      </c>
      <c r="G1213" s="11" t="str">
        <f>VLOOKUP($F1213,產品資料!$A$2:$G$51,5,FALSE)</f>
        <v>迷你淨顏潔膚儀-送刷頭</v>
      </c>
      <c r="H1213" s="8" t="str">
        <f>VLOOKUP(訂單銷售明細!$F1213,產品資料!$A$1:$G$51,2,FALSE)</f>
        <v>美容家電</v>
      </c>
      <c r="I1213" s="8">
        <v>65</v>
      </c>
      <c r="J1213" s="8">
        <f>VLOOKUP($F1213,產品資料!$A$2:$G$51,6,FALSE)</f>
        <v>2600</v>
      </c>
      <c r="K1213" s="12">
        <f t="shared" si="18"/>
        <v>169000</v>
      </c>
    </row>
    <row r="1214" spans="1:11" x14ac:dyDescent="0.35">
      <c r="A1214" s="13" t="s">
        <v>1230</v>
      </c>
      <c r="B1214" s="14">
        <v>43676</v>
      </c>
      <c r="C1214" s="15" t="str">
        <f>VLOOKUP(訂單銷售明細!$D1214,廠商資料!$A$2:$E$12,5,FALSE)</f>
        <v>賴惠雯</v>
      </c>
      <c r="D1214" s="13" t="s">
        <v>49</v>
      </c>
      <c r="E1214" s="13" t="str">
        <f>VLOOKUP(D1214,廠商資料!$A$2:$E$12,2,FALSE)</f>
        <v>大亨事業</v>
      </c>
      <c r="F1214" s="13" t="s">
        <v>1600</v>
      </c>
      <c r="G1214" s="16" t="str">
        <f>VLOOKUP($F1214,產品資料!$A$2:$G$51,5,FALSE)</f>
        <v>蒸氣電熨斗</v>
      </c>
      <c r="H1214" s="13" t="str">
        <f>VLOOKUP(訂單銷售明細!$F1214,產品資料!$A$1:$G$51,2,FALSE)</f>
        <v>生活家電</v>
      </c>
      <c r="I1214" s="13">
        <v>25</v>
      </c>
      <c r="J1214" s="13">
        <f>VLOOKUP($F1214,產品資料!$A$2:$G$51,6,FALSE)</f>
        <v>665</v>
      </c>
      <c r="K1214" s="17">
        <f t="shared" si="18"/>
        <v>16625</v>
      </c>
    </row>
    <row r="1215" spans="1:11" x14ac:dyDescent="0.35">
      <c r="A1215" s="8" t="s">
        <v>1231</v>
      </c>
      <c r="B1215" s="9">
        <v>43676</v>
      </c>
      <c r="C1215" s="10" t="str">
        <f>VLOOKUP(訂單銷售明細!$D1215,廠商資料!$A$2:$E$12,5,FALSE)</f>
        <v>涂佩芳</v>
      </c>
      <c r="D1215" s="8" t="s">
        <v>10</v>
      </c>
      <c r="E1215" s="8" t="str">
        <f>VLOOKUP(D1215,廠商資料!$A$2:$E$12,2,FALSE)</f>
        <v>永進事業</v>
      </c>
      <c r="F1215" s="8" t="s">
        <v>1624</v>
      </c>
      <c r="G1215" s="11" t="str">
        <f>VLOOKUP($F1215,產品資料!$A$2:$G$51,5,FALSE)</f>
        <v>11L 1級ECONAVI清淨除濕機</v>
      </c>
      <c r="H1215" s="8" t="str">
        <f>VLOOKUP(訂單銷售明細!$F1215,產品資料!$A$1:$G$51,2,FALSE)</f>
        <v>清靜除溼</v>
      </c>
      <c r="I1215" s="8">
        <v>25</v>
      </c>
      <c r="J1215" s="8">
        <f>VLOOKUP($F1215,產品資料!$A$2:$G$51,6,FALSE)</f>
        <v>8990</v>
      </c>
      <c r="K1215" s="12">
        <f t="shared" si="18"/>
        <v>224750</v>
      </c>
    </row>
    <row r="1216" spans="1:11" x14ac:dyDescent="0.35">
      <c r="A1216" s="13" t="s">
        <v>1232</v>
      </c>
      <c r="B1216" s="14">
        <v>43676</v>
      </c>
      <c r="C1216" s="15" t="str">
        <f>VLOOKUP(訂單銷售明細!$D1216,廠商資料!$A$2:$E$12,5,FALSE)</f>
        <v>涂佩芳</v>
      </c>
      <c r="D1216" s="13" t="s">
        <v>12</v>
      </c>
      <c r="E1216" s="13" t="str">
        <f>VLOOKUP(D1216,廠商資料!$A$2:$E$12,2,FALSE)</f>
        <v>洪盛貿易</v>
      </c>
      <c r="F1216" s="13" t="s">
        <v>1604</v>
      </c>
      <c r="G1216" s="16" t="str">
        <f>VLOOKUP($F1216,產品資料!$A$2:$G$51,5,FALSE)</f>
        <v>渦輪氣旋健康氣炸鍋</v>
      </c>
      <c r="H1216" s="13" t="str">
        <f>VLOOKUP(訂單銷售明細!$F1216,產品資料!$A$1:$G$51,2,FALSE)</f>
        <v>廚房家電</v>
      </c>
      <c r="I1216" s="13">
        <v>25</v>
      </c>
      <c r="J1216" s="13">
        <f>VLOOKUP($F1216,產品資料!$A$2:$G$51,6,FALSE)</f>
        <v>8990</v>
      </c>
      <c r="K1216" s="17">
        <f t="shared" si="18"/>
        <v>224750</v>
      </c>
    </row>
    <row r="1217" spans="1:11" x14ac:dyDescent="0.35">
      <c r="A1217" s="8" t="s">
        <v>1233</v>
      </c>
      <c r="B1217" s="9">
        <v>43676</v>
      </c>
      <c r="C1217" s="10" t="str">
        <f>VLOOKUP(訂單銷售明細!$D1217,廠商資料!$A$2:$E$12,5,FALSE)</f>
        <v>陳欣怡</v>
      </c>
      <c r="D1217" s="8" t="s">
        <v>14</v>
      </c>
      <c r="E1217" s="8" t="str">
        <f>VLOOKUP(D1217,廠商資料!$A$2:$E$12,2,FALSE)</f>
        <v>捷福事業</v>
      </c>
      <c r="F1217" s="8" t="s">
        <v>1604</v>
      </c>
      <c r="G1217" s="11" t="str">
        <f>VLOOKUP($F1217,產品資料!$A$2:$G$51,5,FALSE)</f>
        <v>渦輪氣旋健康氣炸鍋</v>
      </c>
      <c r="H1217" s="8" t="str">
        <f>VLOOKUP(訂單銷售明細!$F1217,產品資料!$A$1:$G$51,2,FALSE)</f>
        <v>廚房家電</v>
      </c>
      <c r="I1217" s="8">
        <v>25</v>
      </c>
      <c r="J1217" s="8">
        <f>VLOOKUP($F1217,產品資料!$A$2:$G$51,6,FALSE)</f>
        <v>8990</v>
      </c>
      <c r="K1217" s="12">
        <f t="shared" si="18"/>
        <v>224750</v>
      </c>
    </row>
    <row r="1218" spans="1:11" x14ac:dyDescent="0.35">
      <c r="A1218" s="13" t="s">
        <v>1234</v>
      </c>
      <c r="B1218" s="14">
        <v>43676</v>
      </c>
      <c r="C1218" s="15" t="str">
        <f>VLOOKUP(訂單銷售明細!$D1218,廠商資料!$A$2:$E$12,5,FALSE)</f>
        <v>賴惠雯</v>
      </c>
      <c r="D1218" s="13" t="s">
        <v>41</v>
      </c>
      <c r="E1218" s="13" t="str">
        <f>VLOOKUP(D1218,廠商資料!$A$2:$E$12,2,FALSE)</f>
        <v>欣榮貿易</v>
      </c>
      <c r="F1218" s="13" t="s">
        <v>1604</v>
      </c>
      <c r="G1218" s="16" t="str">
        <f>VLOOKUP($F1218,產品資料!$A$2:$G$51,5,FALSE)</f>
        <v>渦輪氣旋健康氣炸鍋</v>
      </c>
      <c r="H1218" s="13" t="str">
        <f>VLOOKUP(訂單銷售明細!$F1218,產品資料!$A$1:$G$51,2,FALSE)</f>
        <v>廚房家電</v>
      </c>
      <c r="I1218" s="13">
        <v>25</v>
      </c>
      <c r="J1218" s="13">
        <f>VLOOKUP($F1218,產品資料!$A$2:$G$51,6,FALSE)</f>
        <v>8990</v>
      </c>
      <c r="K1218" s="17">
        <f t="shared" si="18"/>
        <v>224750</v>
      </c>
    </row>
    <row r="1219" spans="1:11" x14ac:dyDescent="0.35">
      <c r="A1219" s="8" t="s">
        <v>1235</v>
      </c>
      <c r="B1219" s="9">
        <v>43676</v>
      </c>
      <c r="C1219" s="10" t="str">
        <f>VLOOKUP(訂單銷售明細!$D1219,廠商資料!$A$2:$E$12,5,FALSE)</f>
        <v>蔡俊宏</v>
      </c>
      <c r="D1219" s="8" t="s">
        <v>47</v>
      </c>
      <c r="E1219" s="8" t="str">
        <f>VLOOKUP(D1219,廠商資料!$A$2:$E$12,2,FALSE)</f>
        <v>信通事業</v>
      </c>
      <c r="F1219" s="8" t="s">
        <v>1604</v>
      </c>
      <c r="G1219" s="11" t="str">
        <f>VLOOKUP($F1219,產品資料!$A$2:$G$51,5,FALSE)</f>
        <v>渦輪氣旋健康氣炸鍋</v>
      </c>
      <c r="H1219" s="8" t="str">
        <f>VLOOKUP(訂單銷售明細!$F1219,產品資料!$A$1:$G$51,2,FALSE)</f>
        <v>廚房家電</v>
      </c>
      <c r="I1219" s="8">
        <v>25</v>
      </c>
      <c r="J1219" s="8">
        <f>VLOOKUP($F1219,產品資料!$A$2:$G$51,6,FALSE)</f>
        <v>8990</v>
      </c>
      <c r="K1219" s="12">
        <f t="shared" ref="K1219:K1282" si="19">I1219*J1219</f>
        <v>224750</v>
      </c>
    </row>
    <row r="1220" spans="1:11" x14ac:dyDescent="0.35">
      <c r="A1220" s="13" t="s">
        <v>1236</v>
      </c>
      <c r="B1220" s="14">
        <v>43676</v>
      </c>
      <c r="C1220" s="15" t="str">
        <f>VLOOKUP(訂單銷售明細!$D1220,廠商資料!$A$2:$E$12,5,FALSE)</f>
        <v>賴惠雯</v>
      </c>
      <c r="D1220" s="13" t="s">
        <v>49</v>
      </c>
      <c r="E1220" s="13" t="str">
        <f>VLOOKUP(D1220,廠商資料!$A$2:$E$12,2,FALSE)</f>
        <v>大亨事業</v>
      </c>
      <c r="F1220" s="13" t="s">
        <v>1600</v>
      </c>
      <c r="G1220" s="16" t="str">
        <f>VLOOKUP($F1220,產品資料!$A$2:$G$51,5,FALSE)</f>
        <v>蒸氣電熨斗</v>
      </c>
      <c r="H1220" s="13" t="str">
        <f>VLOOKUP(訂單銷售明細!$F1220,產品資料!$A$1:$G$51,2,FALSE)</f>
        <v>生活家電</v>
      </c>
      <c r="I1220" s="13">
        <v>25</v>
      </c>
      <c r="J1220" s="13">
        <f>VLOOKUP($F1220,產品資料!$A$2:$G$51,6,FALSE)</f>
        <v>665</v>
      </c>
      <c r="K1220" s="17">
        <f t="shared" si="19"/>
        <v>16625</v>
      </c>
    </row>
    <row r="1221" spans="1:11" x14ac:dyDescent="0.35">
      <c r="A1221" s="8" t="s">
        <v>1237</v>
      </c>
      <c r="B1221" s="9">
        <v>43676</v>
      </c>
      <c r="C1221" s="10" t="str">
        <f>VLOOKUP(訂單銷售明細!$D1221,廠商資料!$A$2:$E$12,5,FALSE)</f>
        <v>涂佩芳</v>
      </c>
      <c r="D1221" s="8" t="s">
        <v>12</v>
      </c>
      <c r="E1221" s="8" t="str">
        <f>VLOOKUP(D1221,廠商資料!$A$2:$E$12,2,FALSE)</f>
        <v>洪盛貿易</v>
      </c>
      <c r="F1221" s="8" t="s">
        <v>1600</v>
      </c>
      <c r="G1221" s="11" t="str">
        <f>VLOOKUP($F1221,產品資料!$A$2:$G$51,5,FALSE)</f>
        <v>蒸氣電熨斗</v>
      </c>
      <c r="H1221" s="8" t="str">
        <f>VLOOKUP(訂單銷售明細!$F1221,產品資料!$A$1:$G$51,2,FALSE)</f>
        <v>生活家電</v>
      </c>
      <c r="I1221" s="8">
        <v>25</v>
      </c>
      <c r="J1221" s="8">
        <f>VLOOKUP($F1221,產品資料!$A$2:$G$51,6,FALSE)</f>
        <v>665</v>
      </c>
      <c r="K1221" s="12">
        <f t="shared" si="19"/>
        <v>16625</v>
      </c>
    </row>
    <row r="1222" spans="1:11" x14ac:dyDescent="0.35">
      <c r="A1222" s="13" t="s">
        <v>1238</v>
      </c>
      <c r="B1222" s="14">
        <v>43676</v>
      </c>
      <c r="C1222" s="15" t="str">
        <f>VLOOKUP(訂單銷售明細!$D1222,廠商資料!$A$2:$E$12,5,FALSE)</f>
        <v>王家銘</v>
      </c>
      <c r="D1222" s="13" t="s">
        <v>24</v>
      </c>
      <c r="E1222" s="13" t="str">
        <f>VLOOKUP(D1222,廠商資料!$A$2:$E$12,2,FALSE)</f>
        <v>萬成事業</v>
      </c>
      <c r="F1222" s="13" t="s">
        <v>1624</v>
      </c>
      <c r="G1222" s="16" t="str">
        <f>VLOOKUP($F1222,產品資料!$A$2:$G$51,5,FALSE)</f>
        <v>11L 1級ECONAVI清淨除濕機</v>
      </c>
      <c r="H1222" s="13" t="str">
        <f>VLOOKUP(訂單銷售明細!$F1222,產品資料!$A$1:$G$51,2,FALSE)</f>
        <v>清靜除溼</v>
      </c>
      <c r="I1222" s="13">
        <v>25</v>
      </c>
      <c r="J1222" s="13">
        <f>VLOOKUP($F1222,產品資料!$A$2:$G$51,6,FALSE)</f>
        <v>8990</v>
      </c>
      <c r="K1222" s="17">
        <f t="shared" si="19"/>
        <v>224750</v>
      </c>
    </row>
    <row r="1223" spans="1:11" x14ac:dyDescent="0.35">
      <c r="A1223" s="8" t="s">
        <v>1239</v>
      </c>
      <c r="B1223" s="9">
        <v>43676</v>
      </c>
      <c r="C1223" s="10" t="str">
        <f>VLOOKUP(訂單銷售明細!$D1223,廠商資料!$A$2:$E$12,5,FALSE)</f>
        <v>郭立新</v>
      </c>
      <c r="D1223" s="8" t="s">
        <v>26</v>
      </c>
      <c r="E1223" s="8" t="str">
        <f>VLOOKUP(D1223,廠商資料!$A$2:$E$12,2,FALSE)</f>
        <v>華佳貿易</v>
      </c>
      <c r="F1223" s="8" t="s">
        <v>1624</v>
      </c>
      <c r="G1223" s="11" t="str">
        <f>VLOOKUP($F1223,產品資料!$A$2:$G$51,5,FALSE)</f>
        <v>11L 1級ECONAVI清淨除濕機</v>
      </c>
      <c r="H1223" s="8" t="str">
        <f>VLOOKUP(訂單銷售明細!$F1223,產品資料!$A$1:$G$51,2,FALSE)</f>
        <v>清靜除溼</v>
      </c>
      <c r="I1223" s="8">
        <v>25</v>
      </c>
      <c r="J1223" s="8">
        <f>VLOOKUP($F1223,產品資料!$A$2:$G$51,6,FALSE)</f>
        <v>8990</v>
      </c>
      <c r="K1223" s="12">
        <f t="shared" si="19"/>
        <v>224750</v>
      </c>
    </row>
    <row r="1224" spans="1:11" x14ac:dyDescent="0.35">
      <c r="A1224" s="13" t="s">
        <v>1240</v>
      </c>
      <c r="B1224" s="14">
        <v>43682</v>
      </c>
      <c r="C1224" s="15" t="str">
        <f>VLOOKUP(訂單銷售明細!$D1224,廠商資料!$A$2:$E$12,5,FALSE)</f>
        <v>王家銘</v>
      </c>
      <c r="D1224" s="13" t="s">
        <v>24</v>
      </c>
      <c r="E1224" s="13" t="str">
        <f>VLOOKUP(D1224,廠商資料!$A$2:$E$12,2,FALSE)</f>
        <v>萬成事業</v>
      </c>
      <c r="F1224" s="13" t="s">
        <v>1600</v>
      </c>
      <c r="G1224" s="16" t="str">
        <f>VLOOKUP($F1224,產品資料!$A$2:$G$51,5,FALSE)</f>
        <v>蒸氣電熨斗</v>
      </c>
      <c r="H1224" s="13" t="str">
        <f>VLOOKUP(訂單銷售明細!$F1224,產品資料!$A$1:$G$51,2,FALSE)</f>
        <v>生活家電</v>
      </c>
      <c r="I1224" s="13">
        <v>25</v>
      </c>
      <c r="J1224" s="13">
        <f>VLOOKUP($F1224,產品資料!$A$2:$G$51,6,FALSE)</f>
        <v>665</v>
      </c>
      <c r="K1224" s="17">
        <f t="shared" si="19"/>
        <v>16625</v>
      </c>
    </row>
    <row r="1225" spans="1:11" x14ac:dyDescent="0.35">
      <c r="A1225" s="8" t="s">
        <v>1241</v>
      </c>
      <c r="B1225" s="9">
        <v>43682</v>
      </c>
      <c r="C1225" s="10" t="str">
        <f>VLOOKUP(訂單銷售明細!$D1225,廠商資料!$A$2:$E$12,5,FALSE)</f>
        <v>郭立新</v>
      </c>
      <c r="D1225" s="8" t="s">
        <v>26</v>
      </c>
      <c r="E1225" s="8" t="str">
        <f>VLOOKUP(D1225,廠商資料!$A$2:$E$12,2,FALSE)</f>
        <v>華佳貿易</v>
      </c>
      <c r="F1225" s="8" t="s">
        <v>1615</v>
      </c>
      <c r="G1225" s="11" t="str">
        <f>VLOOKUP($F1225,產品資料!$A$2:$G$51,5,FALSE)</f>
        <v>迷你淨顏潔膚儀-送刷頭</v>
      </c>
      <c r="H1225" s="8" t="str">
        <f>VLOOKUP(訂單銷售明細!$F1225,產品資料!$A$1:$G$51,2,FALSE)</f>
        <v>美容家電</v>
      </c>
      <c r="I1225" s="8">
        <v>25</v>
      </c>
      <c r="J1225" s="8">
        <f>VLOOKUP($F1225,產品資料!$A$2:$G$51,6,FALSE)</f>
        <v>2600</v>
      </c>
      <c r="K1225" s="12">
        <f t="shared" si="19"/>
        <v>65000</v>
      </c>
    </row>
    <row r="1226" spans="1:11" x14ac:dyDescent="0.35">
      <c r="A1226" s="13" t="s">
        <v>1242</v>
      </c>
      <c r="B1226" s="14">
        <v>43682</v>
      </c>
      <c r="C1226" s="15" t="str">
        <f>VLOOKUP(訂單銷售明細!$D1226,廠商資料!$A$2:$E$12,5,FALSE)</f>
        <v>賴惠雯</v>
      </c>
      <c r="D1226" s="13" t="s">
        <v>41</v>
      </c>
      <c r="E1226" s="13" t="str">
        <f>VLOOKUP(D1226,廠商資料!$A$2:$E$12,2,FALSE)</f>
        <v>欣榮貿易</v>
      </c>
      <c r="F1226" s="13" t="s">
        <v>1635</v>
      </c>
      <c r="G1226" s="16" t="str">
        <f>VLOOKUP($F1226,產品資料!$A$2:$G$51,5,FALSE)</f>
        <v>數位式無線電話-時尚黑</v>
      </c>
      <c r="H1226" s="13" t="str">
        <f>VLOOKUP(訂單銷售明細!$F1226,產品資料!$A$1:$G$51,2,FALSE)</f>
        <v>生活家電</v>
      </c>
      <c r="I1226" s="13">
        <v>25</v>
      </c>
      <c r="J1226" s="13">
        <f>VLOOKUP($F1226,產品資料!$A$2:$G$51,6,FALSE)</f>
        <v>990</v>
      </c>
      <c r="K1226" s="17">
        <f t="shared" si="19"/>
        <v>24750</v>
      </c>
    </row>
    <row r="1227" spans="1:11" x14ac:dyDescent="0.35">
      <c r="A1227" s="8" t="s">
        <v>1243</v>
      </c>
      <c r="B1227" s="9">
        <v>43682</v>
      </c>
      <c r="C1227" s="10" t="str">
        <f>VLOOKUP(訂單銷售明細!$D1227,廠商資料!$A$2:$E$12,5,FALSE)</f>
        <v>蔡俊宏</v>
      </c>
      <c r="D1227" s="8" t="s">
        <v>47</v>
      </c>
      <c r="E1227" s="8" t="str">
        <f>VLOOKUP(D1227,廠商資料!$A$2:$E$12,2,FALSE)</f>
        <v>信通事業</v>
      </c>
      <c r="F1227" s="8" t="s">
        <v>1619</v>
      </c>
      <c r="G1227" s="11" t="str">
        <f>VLOOKUP($F1227,產品資料!$A$2:$G$51,5,FALSE)</f>
        <v>無線頸肩按摩器</v>
      </c>
      <c r="H1227" s="8" t="str">
        <f>VLOOKUP(訂單銷售明細!$F1227,產品資料!$A$1:$G$51,2,FALSE)</f>
        <v>按摩家電</v>
      </c>
      <c r="I1227" s="8">
        <v>25</v>
      </c>
      <c r="J1227" s="8">
        <f>VLOOKUP($F1227,產品資料!$A$2:$G$51,6,FALSE)</f>
        <v>2680</v>
      </c>
      <c r="K1227" s="12">
        <f t="shared" si="19"/>
        <v>67000</v>
      </c>
    </row>
    <row r="1228" spans="1:11" x14ac:dyDescent="0.35">
      <c r="A1228" s="13" t="s">
        <v>1244</v>
      </c>
      <c r="B1228" s="14">
        <v>43682</v>
      </c>
      <c r="C1228" s="15" t="str">
        <f>VLOOKUP(訂單銷售明細!$D1228,廠商資料!$A$2:$E$12,5,FALSE)</f>
        <v>賴惠雯</v>
      </c>
      <c r="D1228" s="13" t="s">
        <v>41</v>
      </c>
      <c r="E1228" s="13" t="str">
        <f>VLOOKUP(D1228,廠商資料!$A$2:$E$12,2,FALSE)</f>
        <v>欣榮貿易</v>
      </c>
      <c r="F1228" s="13" t="s">
        <v>1613</v>
      </c>
      <c r="G1228" s="16" t="str">
        <f>VLOOKUP($F1228,產品資料!$A$2:$G$51,5,FALSE)</f>
        <v>水洗三刀頭電動刮鬍刀-黑</v>
      </c>
      <c r="H1228" s="13" t="str">
        <f>VLOOKUP(訂單銷售明細!$F1228,產品資料!$A$1:$G$51,2,FALSE)</f>
        <v>美容家電</v>
      </c>
      <c r="I1228" s="13">
        <v>35</v>
      </c>
      <c r="J1228" s="13">
        <f>VLOOKUP($F1228,產品資料!$A$2:$G$51,6,FALSE)</f>
        <v>980</v>
      </c>
      <c r="K1228" s="17">
        <f t="shared" si="19"/>
        <v>34300</v>
      </c>
    </row>
    <row r="1229" spans="1:11" x14ac:dyDescent="0.35">
      <c r="A1229" s="8" t="s">
        <v>1245</v>
      </c>
      <c r="B1229" s="9">
        <v>43682</v>
      </c>
      <c r="C1229" s="10" t="str">
        <f>VLOOKUP(訂單銷售明細!$D1229,廠商資料!$A$2:$E$12,5,FALSE)</f>
        <v>蔡俊宏</v>
      </c>
      <c r="D1229" s="8" t="s">
        <v>47</v>
      </c>
      <c r="E1229" s="8" t="str">
        <f>VLOOKUP(D1229,廠商資料!$A$2:$E$12,2,FALSE)</f>
        <v>信通事業</v>
      </c>
      <c r="F1229" s="8" t="s">
        <v>1613</v>
      </c>
      <c r="G1229" s="11" t="str">
        <f>VLOOKUP($F1229,產品資料!$A$2:$G$51,5,FALSE)</f>
        <v>水洗三刀頭電動刮鬍刀-黑</v>
      </c>
      <c r="H1229" s="8" t="str">
        <f>VLOOKUP(訂單銷售明細!$F1229,產品資料!$A$1:$G$51,2,FALSE)</f>
        <v>美容家電</v>
      </c>
      <c r="I1229" s="8">
        <v>35</v>
      </c>
      <c r="J1229" s="8">
        <f>VLOOKUP($F1229,產品資料!$A$2:$G$51,6,FALSE)</f>
        <v>980</v>
      </c>
      <c r="K1229" s="12">
        <f t="shared" si="19"/>
        <v>34300</v>
      </c>
    </row>
    <row r="1230" spans="1:11" x14ac:dyDescent="0.35">
      <c r="A1230" s="13" t="s">
        <v>1246</v>
      </c>
      <c r="B1230" s="14">
        <v>43682</v>
      </c>
      <c r="C1230" s="15" t="str">
        <f>VLOOKUP(訂單銷售明細!$D1230,廠商資料!$A$2:$E$12,5,FALSE)</f>
        <v>賴惠雯</v>
      </c>
      <c r="D1230" s="13" t="s">
        <v>49</v>
      </c>
      <c r="E1230" s="13" t="str">
        <f>VLOOKUP(D1230,廠商資料!$A$2:$E$12,2,FALSE)</f>
        <v>大亨事業</v>
      </c>
      <c r="F1230" s="13" t="s">
        <v>1611</v>
      </c>
      <c r="G1230" s="16" t="str">
        <f>VLOOKUP($F1230,產品資料!$A$2:$G$51,5,FALSE)</f>
        <v>美白電動牙刷-美白刷頭+多動向交叉刷頭</v>
      </c>
      <c r="H1230" s="13" t="str">
        <f>VLOOKUP(訂單銷售明細!$F1230,產品資料!$A$1:$G$51,2,FALSE)</f>
        <v>美容家電</v>
      </c>
      <c r="I1230" s="13">
        <v>35</v>
      </c>
      <c r="J1230" s="13">
        <f>VLOOKUP($F1230,產品資料!$A$2:$G$51,6,FALSE)</f>
        <v>1200</v>
      </c>
      <c r="K1230" s="17">
        <f t="shared" si="19"/>
        <v>42000</v>
      </c>
    </row>
    <row r="1231" spans="1:11" x14ac:dyDescent="0.35">
      <c r="A1231" s="8" t="s">
        <v>1247</v>
      </c>
      <c r="B1231" s="9">
        <v>43682</v>
      </c>
      <c r="C1231" s="10" t="str">
        <f>VLOOKUP(訂單銷售明細!$D1231,廠商資料!$A$2:$E$12,5,FALSE)</f>
        <v>涂佩芳</v>
      </c>
      <c r="D1231" s="8" t="s">
        <v>10</v>
      </c>
      <c r="E1231" s="8" t="str">
        <f>VLOOKUP(D1231,廠商資料!$A$2:$E$12,2,FALSE)</f>
        <v>永進事業</v>
      </c>
      <c r="F1231" s="8" t="s">
        <v>1608</v>
      </c>
      <c r="G1231" s="11" t="str">
        <f>VLOOKUP($F1231,產品資料!$A$2:$G$51,5,FALSE)</f>
        <v>奈米水離子吹風機-粉金</v>
      </c>
      <c r="H1231" s="8" t="str">
        <f>VLOOKUP(訂單銷售明細!$F1231,產品資料!$A$1:$G$51,2,FALSE)</f>
        <v>美容家電</v>
      </c>
      <c r="I1231" s="8">
        <v>35</v>
      </c>
      <c r="J1231" s="8">
        <f>VLOOKUP($F1231,產品資料!$A$2:$G$51,6,FALSE)</f>
        <v>5990</v>
      </c>
      <c r="K1231" s="12">
        <f t="shared" si="19"/>
        <v>209650</v>
      </c>
    </row>
    <row r="1232" spans="1:11" x14ac:dyDescent="0.35">
      <c r="A1232" s="13" t="s">
        <v>1248</v>
      </c>
      <c r="B1232" s="14">
        <v>43682</v>
      </c>
      <c r="C1232" s="15" t="str">
        <f>VLOOKUP(訂單銷售明細!$D1232,廠商資料!$A$2:$E$12,5,FALSE)</f>
        <v>陳欣怡</v>
      </c>
      <c r="D1232" s="13" t="s">
        <v>18</v>
      </c>
      <c r="E1232" s="13" t="str">
        <f>VLOOKUP(D1232,廠商資料!$A$2:$E$12,2,FALSE)</f>
        <v>興泰貿易</v>
      </c>
      <c r="F1232" s="13" t="s">
        <v>1606</v>
      </c>
      <c r="G1232" s="16" t="str">
        <f>VLOOKUP($F1232,產品資料!$A$2:$G$51,5,FALSE)</f>
        <v>多功能計時鬆餅機-雪花白</v>
      </c>
      <c r="H1232" s="13" t="str">
        <f>VLOOKUP(訂單銷售明細!$F1232,產品資料!$A$1:$G$51,2,FALSE)</f>
        <v>廚房家電</v>
      </c>
      <c r="I1232" s="13">
        <v>45</v>
      </c>
      <c r="J1232" s="13">
        <f>VLOOKUP($F1232,產品資料!$A$2:$G$51,6,FALSE)</f>
        <v>3880</v>
      </c>
      <c r="K1232" s="17">
        <f t="shared" si="19"/>
        <v>174600</v>
      </c>
    </row>
    <row r="1233" spans="1:11" x14ac:dyDescent="0.35">
      <c r="A1233" s="8" t="s">
        <v>1249</v>
      </c>
      <c r="B1233" s="9">
        <v>43682</v>
      </c>
      <c r="C1233" s="10" t="str">
        <f>VLOOKUP(訂單銷售明細!$D1233,廠商資料!$A$2:$E$12,5,FALSE)</f>
        <v>王家銘</v>
      </c>
      <c r="D1233" s="8" t="s">
        <v>21</v>
      </c>
      <c r="E1233" s="8" t="str">
        <f>VLOOKUP(D1233,廠商資料!$A$2:$E$12,2,FALSE)</f>
        <v>裕發事業</v>
      </c>
      <c r="F1233" s="8" t="s">
        <v>1606</v>
      </c>
      <c r="G1233" s="11" t="str">
        <f>VLOOKUP($F1233,產品資料!$A$2:$G$51,5,FALSE)</f>
        <v>多功能計時鬆餅機-雪花白</v>
      </c>
      <c r="H1233" s="8" t="str">
        <f>VLOOKUP(訂單銷售明細!$F1233,產品資料!$A$1:$G$51,2,FALSE)</f>
        <v>廚房家電</v>
      </c>
      <c r="I1233" s="8">
        <v>45</v>
      </c>
      <c r="J1233" s="8">
        <f>VLOOKUP($F1233,產品資料!$A$2:$G$51,6,FALSE)</f>
        <v>3880</v>
      </c>
      <c r="K1233" s="12">
        <f t="shared" si="19"/>
        <v>174600</v>
      </c>
    </row>
    <row r="1234" spans="1:11" x14ac:dyDescent="0.35">
      <c r="A1234" s="13" t="s">
        <v>1250</v>
      </c>
      <c r="B1234" s="14">
        <v>43682</v>
      </c>
      <c r="C1234" s="15" t="str">
        <f>VLOOKUP(訂單銷售明細!$D1234,廠商資料!$A$2:$E$12,5,FALSE)</f>
        <v>王家銘</v>
      </c>
      <c r="D1234" s="13" t="s">
        <v>24</v>
      </c>
      <c r="E1234" s="13" t="str">
        <f>VLOOKUP(D1234,廠商資料!$A$2:$E$12,2,FALSE)</f>
        <v>萬成事業</v>
      </c>
      <c r="F1234" s="13" t="s">
        <v>1621</v>
      </c>
      <c r="G1234" s="16" t="str">
        <f>VLOOKUP($F1234,產品資料!$A$2:$G$51,5,FALSE)</f>
        <v>溫熱按摩巧揉枕</v>
      </c>
      <c r="H1234" s="13" t="str">
        <f>VLOOKUP(訂單銷售明細!$F1234,產品資料!$A$1:$G$51,2,FALSE)</f>
        <v>按摩家電</v>
      </c>
      <c r="I1234" s="13">
        <v>45</v>
      </c>
      <c r="J1234" s="13">
        <f>VLOOKUP($F1234,產品資料!$A$2:$G$51,6,FALSE)</f>
        <v>1688</v>
      </c>
      <c r="K1234" s="17">
        <f t="shared" si="19"/>
        <v>75960</v>
      </c>
    </row>
    <row r="1235" spans="1:11" x14ac:dyDescent="0.35">
      <c r="A1235" s="8" t="s">
        <v>1251</v>
      </c>
      <c r="B1235" s="9">
        <v>43682</v>
      </c>
      <c r="C1235" s="10" t="str">
        <f>VLOOKUP(訂單銷售明細!$D1235,廠商資料!$A$2:$E$12,5,FALSE)</f>
        <v>郭立新</v>
      </c>
      <c r="D1235" s="8" t="s">
        <v>26</v>
      </c>
      <c r="E1235" s="8" t="str">
        <f>VLOOKUP(D1235,廠商資料!$A$2:$E$12,2,FALSE)</f>
        <v>華佳貿易</v>
      </c>
      <c r="F1235" s="8" t="s">
        <v>1621</v>
      </c>
      <c r="G1235" s="11" t="str">
        <f>VLOOKUP($F1235,產品資料!$A$2:$G$51,5,FALSE)</f>
        <v>溫熱按摩巧揉枕</v>
      </c>
      <c r="H1235" s="8" t="str">
        <f>VLOOKUP(訂單銷售明細!$F1235,產品資料!$A$1:$G$51,2,FALSE)</f>
        <v>按摩家電</v>
      </c>
      <c r="I1235" s="8">
        <v>45</v>
      </c>
      <c r="J1235" s="8">
        <f>VLOOKUP($F1235,產品資料!$A$2:$G$51,6,FALSE)</f>
        <v>1688</v>
      </c>
      <c r="K1235" s="12">
        <f t="shared" si="19"/>
        <v>75960</v>
      </c>
    </row>
    <row r="1236" spans="1:11" x14ac:dyDescent="0.35">
      <c r="A1236" s="13" t="s">
        <v>1252</v>
      </c>
      <c r="B1236" s="14">
        <v>43682</v>
      </c>
      <c r="C1236" s="15" t="str">
        <f>VLOOKUP(訂單銷售明細!$D1236,廠商資料!$A$2:$E$12,5,FALSE)</f>
        <v>陳欣怡</v>
      </c>
      <c r="D1236" s="13" t="s">
        <v>8</v>
      </c>
      <c r="E1236" s="13" t="str">
        <f>VLOOKUP(D1236,廠商資料!$A$2:$E$12,2,FALSE)</f>
        <v>高宏事業</v>
      </c>
      <c r="F1236" s="13" t="s">
        <v>1602</v>
      </c>
      <c r="G1236" s="16" t="str">
        <f>VLOOKUP($F1236,產品資料!$A$2:$G$51,5,FALSE)</f>
        <v>日本原裝變頻六門冰箱</v>
      </c>
      <c r="H1236" s="13" t="str">
        <f>VLOOKUP(訂單銷售明細!$F1236,產品資料!$A$1:$G$51,2,FALSE)</f>
        <v>廚房家電</v>
      </c>
      <c r="I1236" s="13">
        <v>25</v>
      </c>
      <c r="J1236" s="13">
        <f>VLOOKUP($F1236,產品資料!$A$2:$G$51,6,FALSE)</f>
        <v>69210</v>
      </c>
      <c r="K1236" s="17">
        <f t="shared" si="19"/>
        <v>1730250</v>
      </c>
    </row>
    <row r="1237" spans="1:11" x14ac:dyDescent="0.35">
      <c r="A1237" s="8" t="s">
        <v>1253</v>
      </c>
      <c r="B1237" s="9">
        <v>43682</v>
      </c>
      <c r="C1237" s="10" t="str">
        <f>VLOOKUP(訂單銷售明細!$D1237,廠商資料!$A$2:$E$12,5,FALSE)</f>
        <v>陳欣怡</v>
      </c>
      <c r="D1237" s="8" t="s">
        <v>18</v>
      </c>
      <c r="E1237" s="8" t="str">
        <f>VLOOKUP(D1237,廠商資料!$A$2:$E$12,2,FALSE)</f>
        <v>興泰貿易</v>
      </c>
      <c r="F1237" s="8" t="s">
        <v>1600</v>
      </c>
      <c r="G1237" s="11" t="str">
        <f>VLOOKUP($F1237,產品資料!$A$2:$G$51,5,FALSE)</f>
        <v>蒸氣電熨斗</v>
      </c>
      <c r="H1237" s="8" t="str">
        <f>VLOOKUP(訂單銷售明細!$F1237,產品資料!$A$1:$G$51,2,FALSE)</f>
        <v>生活家電</v>
      </c>
      <c r="I1237" s="8">
        <v>25</v>
      </c>
      <c r="J1237" s="8">
        <f>VLOOKUP($F1237,產品資料!$A$2:$G$51,6,FALSE)</f>
        <v>665</v>
      </c>
      <c r="K1237" s="12">
        <f t="shared" si="19"/>
        <v>16625</v>
      </c>
    </row>
    <row r="1238" spans="1:11" x14ac:dyDescent="0.35">
      <c r="A1238" s="13" t="s">
        <v>1254</v>
      </c>
      <c r="B1238" s="14">
        <v>43682</v>
      </c>
      <c r="C1238" s="15" t="str">
        <f>VLOOKUP(訂單銷售明細!$D1238,廠商資料!$A$2:$E$12,5,FALSE)</f>
        <v>涂佩芳</v>
      </c>
      <c r="D1238" s="13" t="s">
        <v>10</v>
      </c>
      <c r="E1238" s="13" t="str">
        <f>VLOOKUP(D1238,廠商資料!$A$2:$E$12,2,FALSE)</f>
        <v>永進事業</v>
      </c>
      <c r="F1238" s="13" t="s">
        <v>1615</v>
      </c>
      <c r="G1238" s="16" t="str">
        <f>VLOOKUP($F1238,產品資料!$A$2:$G$51,5,FALSE)</f>
        <v>迷你淨顏潔膚儀-送刷頭</v>
      </c>
      <c r="H1238" s="13" t="str">
        <f>VLOOKUP(訂單銷售明細!$F1238,產品資料!$A$1:$G$51,2,FALSE)</f>
        <v>美容家電</v>
      </c>
      <c r="I1238" s="13">
        <v>25</v>
      </c>
      <c r="J1238" s="13">
        <f>VLOOKUP($F1238,產品資料!$A$2:$G$51,6,FALSE)</f>
        <v>2600</v>
      </c>
      <c r="K1238" s="17">
        <f t="shared" si="19"/>
        <v>65000</v>
      </c>
    </row>
    <row r="1239" spans="1:11" x14ac:dyDescent="0.35">
      <c r="A1239" s="8" t="s">
        <v>1255</v>
      </c>
      <c r="B1239" s="9">
        <v>43682</v>
      </c>
      <c r="C1239" s="10" t="str">
        <f>VLOOKUP(訂單銷售明細!$D1239,廠商資料!$A$2:$E$12,5,FALSE)</f>
        <v>涂佩芳</v>
      </c>
      <c r="D1239" s="8" t="s">
        <v>12</v>
      </c>
      <c r="E1239" s="8" t="str">
        <f>VLOOKUP(D1239,廠商資料!$A$2:$E$12,2,FALSE)</f>
        <v>洪盛貿易</v>
      </c>
      <c r="F1239" s="8" t="s">
        <v>1635</v>
      </c>
      <c r="G1239" s="11" t="str">
        <f>VLOOKUP($F1239,產品資料!$A$2:$G$51,5,FALSE)</f>
        <v>數位式無線電話-時尚黑</v>
      </c>
      <c r="H1239" s="8" t="str">
        <f>VLOOKUP(訂單銷售明細!$F1239,產品資料!$A$1:$G$51,2,FALSE)</f>
        <v>生活家電</v>
      </c>
      <c r="I1239" s="8">
        <v>25</v>
      </c>
      <c r="J1239" s="8">
        <f>VLOOKUP($F1239,產品資料!$A$2:$G$51,6,FALSE)</f>
        <v>990</v>
      </c>
      <c r="K1239" s="12">
        <f t="shared" si="19"/>
        <v>24750</v>
      </c>
    </row>
    <row r="1240" spans="1:11" x14ac:dyDescent="0.35">
      <c r="A1240" s="13" t="s">
        <v>1256</v>
      </c>
      <c r="B1240" s="14">
        <v>43682</v>
      </c>
      <c r="C1240" s="15" t="str">
        <f>VLOOKUP(訂單銷售明細!$D1240,廠商資料!$A$2:$E$12,5,FALSE)</f>
        <v>陳欣怡</v>
      </c>
      <c r="D1240" s="13" t="s">
        <v>8</v>
      </c>
      <c r="E1240" s="13" t="str">
        <f>VLOOKUP(D1240,廠商資料!$A$2:$E$12,2,FALSE)</f>
        <v>高宏事業</v>
      </c>
      <c r="F1240" s="13" t="s">
        <v>1619</v>
      </c>
      <c r="G1240" s="16" t="str">
        <f>VLOOKUP($F1240,產品資料!$A$2:$G$51,5,FALSE)</f>
        <v>無線頸肩按摩器</v>
      </c>
      <c r="H1240" s="13" t="str">
        <f>VLOOKUP(訂單銷售明細!$F1240,產品資料!$A$1:$G$51,2,FALSE)</f>
        <v>按摩家電</v>
      </c>
      <c r="I1240" s="13">
        <v>25</v>
      </c>
      <c r="J1240" s="13">
        <f>VLOOKUP($F1240,產品資料!$A$2:$G$51,6,FALSE)</f>
        <v>2680</v>
      </c>
      <c r="K1240" s="17">
        <f t="shared" si="19"/>
        <v>67000</v>
      </c>
    </row>
    <row r="1241" spans="1:11" x14ac:dyDescent="0.35">
      <c r="A1241" s="8" t="s">
        <v>1257</v>
      </c>
      <c r="B1241" s="9">
        <v>43682</v>
      </c>
      <c r="C1241" s="10" t="str">
        <f>VLOOKUP(訂單銷售明細!$D1241,廠商資料!$A$2:$E$12,5,FALSE)</f>
        <v>涂佩芳</v>
      </c>
      <c r="D1241" s="8" t="s">
        <v>12</v>
      </c>
      <c r="E1241" s="8" t="str">
        <f>VLOOKUP(D1241,廠商資料!$A$2:$E$12,2,FALSE)</f>
        <v>洪盛貿易</v>
      </c>
      <c r="F1241" s="8" t="s">
        <v>1613</v>
      </c>
      <c r="G1241" s="11" t="str">
        <f>VLOOKUP($F1241,產品資料!$A$2:$G$51,5,FALSE)</f>
        <v>水洗三刀頭電動刮鬍刀-黑</v>
      </c>
      <c r="H1241" s="8" t="str">
        <f>VLOOKUP(訂單銷售明細!$F1241,產品資料!$A$1:$G$51,2,FALSE)</f>
        <v>美容家電</v>
      </c>
      <c r="I1241" s="8">
        <v>35</v>
      </c>
      <c r="J1241" s="8">
        <f>VLOOKUP($F1241,產品資料!$A$2:$G$51,6,FALSE)</f>
        <v>980</v>
      </c>
      <c r="K1241" s="12">
        <f t="shared" si="19"/>
        <v>34300</v>
      </c>
    </row>
    <row r="1242" spans="1:11" x14ac:dyDescent="0.35">
      <c r="A1242" s="13" t="s">
        <v>1258</v>
      </c>
      <c r="B1242" s="14">
        <v>43682</v>
      </c>
      <c r="C1242" s="15" t="str">
        <f>VLOOKUP(訂單銷售明細!$D1242,廠商資料!$A$2:$E$12,5,FALSE)</f>
        <v>陳欣怡</v>
      </c>
      <c r="D1242" s="13" t="s">
        <v>8</v>
      </c>
      <c r="E1242" s="13" t="str">
        <f>VLOOKUP(D1242,廠商資料!$A$2:$E$12,2,FALSE)</f>
        <v>高宏事業</v>
      </c>
      <c r="F1242" s="13" t="s">
        <v>1613</v>
      </c>
      <c r="G1242" s="16" t="str">
        <f>VLOOKUP($F1242,產品資料!$A$2:$G$51,5,FALSE)</f>
        <v>水洗三刀頭電動刮鬍刀-黑</v>
      </c>
      <c r="H1242" s="13" t="str">
        <f>VLOOKUP(訂單銷售明細!$F1242,產品資料!$A$1:$G$51,2,FALSE)</f>
        <v>美容家電</v>
      </c>
      <c r="I1242" s="13">
        <v>35</v>
      </c>
      <c r="J1242" s="13">
        <f>VLOOKUP($F1242,產品資料!$A$2:$G$51,6,FALSE)</f>
        <v>980</v>
      </c>
      <c r="K1242" s="17">
        <f t="shared" si="19"/>
        <v>34300</v>
      </c>
    </row>
    <row r="1243" spans="1:11" x14ac:dyDescent="0.35">
      <c r="A1243" s="8" t="s">
        <v>1259</v>
      </c>
      <c r="B1243" s="9">
        <v>43682</v>
      </c>
      <c r="C1243" s="10" t="str">
        <f>VLOOKUP(訂單銷售明細!$D1243,廠商資料!$A$2:$E$12,5,FALSE)</f>
        <v>陳欣怡</v>
      </c>
      <c r="D1243" s="8" t="s">
        <v>14</v>
      </c>
      <c r="E1243" s="8" t="str">
        <f>VLOOKUP(D1243,廠商資料!$A$2:$E$12,2,FALSE)</f>
        <v>捷福事業</v>
      </c>
      <c r="F1243" s="8" t="s">
        <v>1611</v>
      </c>
      <c r="G1243" s="11" t="str">
        <f>VLOOKUP($F1243,產品資料!$A$2:$G$51,5,FALSE)</f>
        <v>美白電動牙刷-美白刷頭+多動向交叉刷頭</v>
      </c>
      <c r="H1243" s="8" t="str">
        <f>VLOOKUP(訂單銷售明細!$F1243,產品資料!$A$1:$G$51,2,FALSE)</f>
        <v>美容家電</v>
      </c>
      <c r="I1243" s="8">
        <v>35</v>
      </c>
      <c r="J1243" s="8">
        <f>VLOOKUP($F1243,產品資料!$A$2:$G$51,6,FALSE)</f>
        <v>1200</v>
      </c>
      <c r="K1243" s="12">
        <f t="shared" si="19"/>
        <v>42000</v>
      </c>
    </row>
    <row r="1244" spans="1:11" x14ac:dyDescent="0.35">
      <c r="A1244" s="13" t="s">
        <v>1260</v>
      </c>
      <c r="B1244" s="14">
        <v>43682</v>
      </c>
      <c r="C1244" s="15" t="str">
        <f>VLOOKUP(訂單銷售明細!$D1244,廠商資料!$A$2:$E$12,5,FALSE)</f>
        <v>陳欣怡</v>
      </c>
      <c r="D1244" s="13" t="s">
        <v>18</v>
      </c>
      <c r="E1244" s="13" t="str">
        <f>VLOOKUP(D1244,廠商資料!$A$2:$E$12,2,FALSE)</f>
        <v>興泰貿易</v>
      </c>
      <c r="F1244" s="13" t="s">
        <v>1608</v>
      </c>
      <c r="G1244" s="16" t="str">
        <f>VLOOKUP($F1244,產品資料!$A$2:$G$51,5,FALSE)</f>
        <v>奈米水離子吹風機-粉金</v>
      </c>
      <c r="H1244" s="13" t="str">
        <f>VLOOKUP(訂單銷售明細!$F1244,產品資料!$A$1:$G$51,2,FALSE)</f>
        <v>美容家電</v>
      </c>
      <c r="I1244" s="13">
        <v>35</v>
      </c>
      <c r="J1244" s="13">
        <f>VLOOKUP($F1244,產品資料!$A$2:$G$51,6,FALSE)</f>
        <v>5990</v>
      </c>
      <c r="K1244" s="17">
        <f t="shared" si="19"/>
        <v>209650</v>
      </c>
    </row>
    <row r="1245" spans="1:11" x14ac:dyDescent="0.35">
      <c r="A1245" s="8" t="s">
        <v>1261</v>
      </c>
      <c r="B1245" s="9">
        <v>43682</v>
      </c>
      <c r="C1245" s="10" t="str">
        <f>VLOOKUP(訂單銷售明細!$D1245,廠商資料!$A$2:$E$12,5,FALSE)</f>
        <v>賴惠雯</v>
      </c>
      <c r="D1245" s="8" t="s">
        <v>41</v>
      </c>
      <c r="E1245" s="8" t="str">
        <f>VLOOKUP(D1245,廠商資料!$A$2:$E$12,2,FALSE)</f>
        <v>欣榮貿易</v>
      </c>
      <c r="F1245" s="8" t="s">
        <v>1606</v>
      </c>
      <c r="G1245" s="11" t="str">
        <f>VLOOKUP($F1245,產品資料!$A$2:$G$51,5,FALSE)</f>
        <v>多功能計時鬆餅機-雪花白</v>
      </c>
      <c r="H1245" s="8" t="str">
        <f>VLOOKUP(訂單銷售明細!$F1245,產品資料!$A$1:$G$51,2,FALSE)</f>
        <v>廚房家電</v>
      </c>
      <c r="I1245" s="8">
        <v>45</v>
      </c>
      <c r="J1245" s="8">
        <f>VLOOKUP($F1245,產品資料!$A$2:$G$51,6,FALSE)</f>
        <v>3880</v>
      </c>
      <c r="K1245" s="12">
        <f t="shared" si="19"/>
        <v>174600</v>
      </c>
    </row>
    <row r="1246" spans="1:11" x14ac:dyDescent="0.35">
      <c r="A1246" s="13" t="s">
        <v>1262</v>
      </c>
      <c r="B1246" s="14">
        <v>43682</v>
      </c>
      <c r="C1246" s="15" t="str">
        <f>VLOOKUP(訂單銷售明細!$D1246,廠商資料!$A$2:$E$12,5,FALSE)</f>
        <v>蔡俊宏</v>
      </c>
      <c r="D1246" s="13" t="s">
        <v>47</v>
      </c>
      <c r="E1246" s="13" t="str">
        <f>VLOOKUP(D1246,廠商資料!$A$2:$E$12,2,FALSE)</f>
        <v>信通事業</v>
      </c>
      <c r="F1246" s="13" t="s">
        <v>1606</v>
      </c>
      <c r="G1246" s="16" t="str">
        <f>VLOOKUP($F1246,產品資料!$A$2:$G$51,5,FALSE)</f>
        <v>多功能計時鬆餅機-雪花白</v>
      </c>
      <c r="H1246" s="13" t="str">
        <f>VLOOKUP(訂單銷售明細!$F1246,產品資料!$A$1:$G$51,2,FALSE)</f>
        <v>廚房家電</v>
      </c>
      <c r="I1246" s="13">
        <v>45</v>
      </c>
      <c r="J1246" s="13">
        <f>VLOOKUP($F1246,產品資料!$A$2:$G$51,6,FALSE)</f>
        <v>3880</v>
      </c>
      <c r="K1246" s="17">
        <f t="shared" si="19"/>
        <v>174600</v>
      </c>
    </row>
    <row r="1247" spans="1:11" x14ac:dyDescent="0.35">
      <c r="A1247" s="8" t="s">
        <v>1263</v>
      </c>
      <c r="B1247" s="9">
        <v>43682</v>
      </c>
      <c r="C1247" s="10" t="str">
        <f>VLOOKUP(訂單銷售明細!$D1247,廠商資料!$A$2:$E$12,5,FALSE)</f>
        <v>賴惠雯</v>
      </c>
      <c r="D1247" s="8" t="s">
        <v>49</v>
      </c>
      <c r="E1247" s="8" t="str">
        <f>VLOOKUP(D1247,廠商資料!$A$2:$E$12,2,FALSE)</f>
        <v>大亨事業</v>
      </c>
      <c r="F1247" s="8" t="s">
        <v>1621</v>
      </c>
      <c r="G1247" s="11" t="str">
        <f>VLOOKUP($F1247,產品資料!$A$2:$G$51,5,FALSE)</f>
        <v>溫熱按摩巧揉枕</v>
      </c>
      <c r="H1247" s="8" t="str">
        <f>VLOOKUP(訂單銷售明細!$F1247,產品資料!$A$1:$G$51,2,FALSE)</f>
        <v>按摩家電</v>
      </c>
      <c r="I1247" s="8">
        <v>45</v>
      </c>
      <c r="J1247" s="8">
        <f>VLOOKUP($F1247,產品資料!$A$2:$G$51,6,FALSE)</f>
        <v>1688</v>
      </c>
      <c r="K1247" s="12">
        <f t="shared" si="19"/>
        <v>75960</v>
      </c>
    </row>
    <row r="1248" spans="1:11" x14ac:dyDescent="0.35">
      <c r="A1248" s="13" t="s">
        <v>1264</v>
      </c>
      <c r="B1248" s="14">
        <v>43682</v>
      </c>
      <c r="C1248" s="15" t="str">
        <f>VLOOKUP(訂單銷售明細!$D1248,廠商資料!$A$2:$E$12,5,FALSE)</f>
        <v>涂佩芳</v>
      </c>
      <c r="D1248" s="13" t="s">
        <v>10</v>
      </c>
      <c r="E1248" s="13" t="str">
        <f>VLOOKUP(D1248,廠商資料!$A$2:$E$12,2,FALSE)</f>
        <v>永進事業</v>
      </c>
      <c r="F1248" s="13" t="s">
        <v>1621</v>
      </c>
      <c r="G1248" s="16" t="str">
        <f>VLOOKUP($F1248,產品資料!$A$2:$G$51,5,FALSE)</f>
        <v>溫熱按摩巧揉枕</v>
      </c>
      <c r="H1248" s="13" t="str">
        <f>VLOOKUP(訂單銷售明細!$F1248,產品資料!$A$1:$G$51,2,FALSE)</f>
        <v>按摩家電</v>
      </c>
      <c r="I1248" s="13">
        <v>45</v>
      </c>
      <c r="J1248" s="13">
        <f>VLOOKUP($F1248,產品資料!$A$2:$G$51,6,FALSE)</f>
        <v>1688</v>
      </c>
      <c r="K1248" s="17">
        <f t="shared" si="19"/>
        <v>75960</v>
      </c>
    </row>
    <row r="1249" spans="1:11" x14ac:dyDescent="0.35">
      <c r="A1249" s="8" t="s">
        <v>1265</v>
      </c>
      <c r="B1249" s="9">
        <v>43682</v>
      </c>
      <c r="C1249" s="10" t="str">
        <f>VLOOKUP(訂單銷售明細!$D1249,廠商資料!$A$2:$E$12,5,FALSE)</f>
        <v>涂佩芳</v>
      </c>
      <c r="D1249" s="8" t="s">
        <v>10</v>
      </c>
      <c r="E1249" s="8" t="str">
        <f>VLOOKUP(D1249,廠商資料!$A$2:$E$12,2,FALSE)</f>
        <v>永進事業</v>
      </c>
      <c r="F1249" s="8" t="s">
        <v>1602</v>
      </c>
      <c r="G1249" s="11" t="str">
        <f>VLOOKUP($F1249,產品資料!$A$2:$G$51,5,FALSE)</f>
        <v>日本原裝變頻六門冰箱</v>
      </c>
      <c r="H1249" s="8" t="str">
        <f>VLOOKUP(訂單銷售明細!$F1249,產品資料!$A$1:$G$51,2,FALSE)</f>
        <v>廚房家電</v>
      </c>
      <c r="I1249" s="8">
        <v>25</v>
      </c>
      <c r="J1249" s="8">
        <f>VLOOKUP($F1249,產品資料!$A$2:$G$51,6,FALSE)</f>
        <v>69210</v>
      </c>
      <c r="K1249" s="12">
        <f t="shared" si="19"/>
        <v>1730250</v>
      </c>
    </row>
    <row r="1250" spans="1:11" x14ac:dyDescent="0.35">
      <c r="A1250" s="13" t="s">
        <v>1266</v>
      </c>
      <c r="B1250" s="14">
        <v>43682</v>
      </c>
      <c r="C1250" s="15" t="str">
        <f>VLOOKUP(訂單銷售明細!$D1250,廠商資料!$A$2:$E$12,5,FALSE)</f>
        <v>陳欣怡</v>
      </c>
      <c r="D1250" s="13" t="s">
        <v>8</v>
      </c>
      <c r="E1250" s="13" t="str">
        <f>VLOOKUP(D1250,廠商資料!$A$2:$E$12,2,FALSE)</f>
        <v>高宏事業</v>
      </c>
      <c r="F1250" s="13" t="s">
        <v>1600</v>
      </c>
      <c r="G1250" s="16" t="str">
        <f>VLOOKUP($F1250,產品資料!$A$2:$G$51,5,FALSE)</f>
        <v>蒸氣電熨斗</v>
      </c>
      <c r="H1250" s="13" t="str">
        <f>VLOOKUP(訂單銷售明細!$F1250,產品資料!$A$1:$G$51,2,FALSE)</f>
        <v>生活家電</v>
      </c>
      <c r="I1250" s="13">
        <v>25</v>
      </c>
      <c r="J1250" s="13">
        <f>VLOOKUP($F1250,產品資料!$A$2:$G$51,6,FALSE)</f>
        <v>665</v>
      </c>
      <c r="K1250" s="17">
        <f t="shared" si="19"/>
        <v>16625</v>
      </c>
    </row>
    <row r="1251" spans="1:11" x14ac:dyDescent="0.35">
      <c r="A1251" s="8" t="s">
        <v>1267</v>
      </c>
      <c r="B1251" s="9">
        <v>43682</v>
      </c>
      <c r="C1251" s="10" t="str">
        <f>VLOOKUP(訂單銷售明細!$D1251,廠商資料!$A$2:$E$12,5,FALSE)</f>
        <v>陳欣怡</v>
      </c>
      <c r="D1251" s="8" t="s">
        <v>14</v>
      </c>
      <c r="E1251" s="8" t="str">
        <f>VLOOKUP(D1251,廠商資料!$A$2:$E$12,2,FALSE)</f>
        <v>捷福事業</v>
      </c>
      <c r="F1251" s="8" t="s">
        <v>1615</v>
      </c>
      <c r="G1251" s="11" t="str">
        <f>VLOOKUP($F1251,產品資料!$A$2:$G$51,5,FALSE)</f>
        <v>迷你淨顏潔膚儀-送刷頭</v>
      </c>
      <c r="H1251" s="8" t="str">
        <f>VLOOKUP(訂單銷售明細!$F1251,產品資料!$A$1:$G$51,2,FALSE)</f>
        <v>美容家電</v>
      </c>
      <c r="I1251" s="8">
        <v>25</v>
      </c>
      <c r="J1251" s="8">
        <f>VLOOKUP($F1251,產品資料!$A$2:$G$51,6,FALSE)</f>
        <v>2600</v>
      </c>
      <c r="K1251" s="12">
        <f t="shared" si="19"/>
        <v>65000</v>
      </c>
    </row>
    <row r="1252" spans="1:11" x14ac:dyDescent="0.35">
      <c r="A1252" s="13" t="s">
        <v>1268</v>
      </c>
      <c r="B1252" s="14">
        <v>43682</v>
      </c>
      <c r="C1252" s="15" t="str">
        <f>VLOOKUP(訂單銷售明細!$D1252,廠商資料!$A$2:$E$12,5,FALSE)</f>
        <v>陳欣怡</v>
      </c>
      <c r="D1252" s="13" t="s">
        <v>18</v>
      </c>
      <c r="E1252" s="13" t="str">
        <f>VLOOKUP(D1252,廠商資料!$A$2:$E$12,2,FALSE)</f>
        <v>興泰貿易</v>
      </c>
      <c r="F1252" s="13" t="s">
        <v>1635</v>
      </c>
      <c r="G1252" s="16" t="str">
        <f>VLOOKUP($F1252,產品資料!$A$2:$G$51,5,FALSE)</f>
        <v>數位式無線電話-時尚黑</v>
      </c>
      <c r="H1252" s="13" t="str">
        <f>VLOOKUP(訂單銷售明細!$F1252,產品資料!$A$1:$G$51,2,FALSE)</f>
        <v>生活家電</v>
      </c>
      <c r="I1252" s="13">
        <v>25</v>
      </c>
      <c r="J1252" s="13">
        <f>VLOOKUP($F1252,產品資料!$A$2:$G$51,6,FALSE)</f>
        <v>990</v>
      </c>
      <c r="K1252" s="17">
        <f t="shared" si="19"/>
        <v>24750</v>
      </c>
    </row>
    <row r="1253" spans="1:11" x14ac:dyDescent="0.35">
      <c r="A1253" s="8" t="s">
        <v>1269</v>
      </c>
      <c r="B1253" s="9">
        <v>43682</v>
      </c>
      <c r="C1253" s="10" t="str">
        <f>VLOOKUP(訂單銷售明細!$D1253,廠商資料!$A$2:$E$12,5,FALSE)</f>
        <v>王家銘</v>
      </c>
      <c r="D1253" s="8" t="s">
        <v>21</v>
      </c>
      <c r="E1253" s="8" t="str">
        <f>VLOOKUP(D1253,廠商資料!$A$2:$E$12,2,FALSE)</f>
        <v>裕發事業</v>
      </c>
      <c r="F1253" s="8" t="s">
        <v>1619</v>
      </c>
      <c r="G1253" s="11" t="str">
        <f>VLOOKUP($F1253,產品資料!$A$2:$G$51,5,FALSE)</f>
        <v>無線頸肩按摩器</v>
      </c>
      <c r="H1253" s="8" t="str">
        <f>VLOOKUP(訂單銷售明細!$F1253,產品資料!$A$1:$G$51,2,FALSE)</f>
        <v>按摩家電</v>
      </c>
      <c r="I1253" s="8">
        <v>25</v>
      </c>
      <c r="J1253" s="8">
        <f>VLOOKUP($F1253,產品資料!$A$2:$G$51,6,FALSE)</f>
        <v>2680</v>
      </c>
      <c r="K1253" s="12">
        <f t="shared" si="19"/>
        <v>67000</v>
      </c>
    </row>
    <row r="1254" spans="1:11" x14ac:dyDescent="0.35">
      <c r="A1254" s="13" t="s">
        <v>1270</v>
      </c>
      <c r="B1254" s="14">
        <v>43682</v>
      </c>
      <c r="C1254" s="15" t="str">
        <f>VLOOKUP(訂單銷售明細!$D1254,廠商資料!$A$2:$E$12,5,FALSE)</f>
        <v>王家銘</v>
      </c>
      <c r="D1254" s="13" t="s">
        <v>21</v>
      </c>
      <c r="E1254" s="13" t="str">
        <f>VLOOKUP(D1254,廠商資料!$A$2:$E$12,2,FALSE)</f>
        <v>裕發事業</v>
      </c>
      <c r="F1254" s="13" t="s">
        <v>1613</v>
      </c>
      <c r="G1254" s="16" t="str">
        <f>VLOOKUP($F1254,產品資料!$A$2:$G$51,5,FALSE)</f>
        <v>水洗三刀頭電動刮鬍刀-黑</v>
      </c>
      <c r="H1254" s="13" t="str">
        <f>VLOOKUP(訂單銷售明細!$F1254,產品資料!$A$1:$G$51,2,FALSE)</f>
        <v>美容家電</v>
      </c>
      <c r="I1254" s="13">
        <v>35</v>
      </c>
      <c r="J1254" s="13">
        <f>VLOOKUP($F1254,產品資料!$A$2:$G$51,6,FALSE)</f>
        <v>980</v>
      </c>
      <c r="K1254" s="17">
        <f t="shared" si="19"/>
        <v>34300</v>
      </c>
    </row>
    <row r="1255" spans="1:11" x14ac:dyDescent="0.35">
      <c r="A1255" s="8" t="s">
        <v>1271</v>
      </c>
      <c r="B1255" s="9">
        <v>43682</v>
      </c>
      <c r="C1255" s="10" t="str">
        <f>VLOOKUP(訂單銷售明細!$D1255,廠商資料!$A$2:$E$12,5,FALSE)</f>
        <v>王家銘</v>
      </c>
      <c r="D1255" s="8" t="s">
        <v>24</v>
      </c>
      <c r="E1255" s="8" t="str">
        <f>VLOOKUP(D1255,廠商資料!$A$2:$E$12,2,FALSE)</f>
        <v>萬成事業</v>
      </c>
      <c r="F1255" s="8" t="s">
        <v>1613</v>
      </c>
      <c r="G1255" s="11" t="str">
        <f>VLOOKUP($F1255,產品資料!$A$2:$G$51,5,FALSE)</f>
        <v>水洗三刀頭電動刮鬍刀-黑</v>
      </c>
      <c r="H1255" s="8" t="str">
        <f>VLOOKUP(訂單銷售明細!$F1255,產品資料!$A$1:$G$51,2,FALSE)</f>
        <v>美容家電</v>
      </c>
      <c r="I1255" s="8">
        <v>35</v>
      </c>
      <c r="J1255" s="8">
        <f>VLOOKUP($F1255,產品資料!$A$2:$G$51,6,FALSE)</f>
        <v>980</v>
      </c>
      <c r="K1255" s="12">
        <f t="shared" si="19"/>
        <v>34300</v>
      </c>
    </row>
    <row r="1256" spans="1:11" x14ac:dyDescent="0.35">
      <c r="A1256" s="13" t="s">
        <v>1272</v>
      </c>
      <c r="B1256" s="14">
        <v>43682</v>
      </c>
      <c r="C1256" s="15" t="str">
        <f>VLOOKUP(訂單銷售明細!$D1256,廠商資料!$A$2:$E$12,5,FALSE)</f>
        <v>郭立新</v>
      </c>
      <c r="D1256" s="13" t="s">
        <v>26</v>
      </c>
      <c r="E1256" s="13" t="str">
        <f>VLOOKUP(D1256,廠商資料!$A$2:$E$12,2,FALSE)</f>
        <v>華佳貿易</v>
      </c>
      <c r="F1256" s="13" t="s">
        <v>1611</v>
      </c>
      <c r="G1256" s="16" t="str">
        <f>VLOOKUP($F1256,產品資料!$A$2:$G$51,5,FALSE)</f>
        <v>美白電動牙刷-美白刷頭+多動向交叉刷頭</v>
      </c>
      <c r="H1256" s="13" t="str">
        <f>VLOOKUP(訂單銷售明細!$F1256,產品資料!$A$1:$G$51,2,FALSE)</f>
        <v>美容家電</v>
      </c>
      <c r="I1256" s="13">
        <v>35</v>
      </c>
      <c r="J1256" s="13">
        <f>VLOOKUP($F1256,產品資料!$A$2:$G$51,6,FALSE)</f>
        <v>1200</v>
      </c>
      <c r="K1256" s="17">
        <f t="shared" si="19"/>
        <v>42000</v>
      </c>
    </row>
    <row r="1257" spans="1:11" x14ac:dyDescent="0.35">
      <c r="A1257" s="8" t="s">
        <v>1273</v>
      </c>
      <c r="B1257" s="9">
        <v>43682</v>
      </c>
      <c r="C1257" s="10" t="str">
        <f>VLOOKUP(訂單銷售明細!$D1257,廠商資料!$A$2:$E$12,5,FALSE)</f>
        <v>賴惠雯</v>
      </c>
      <c r="D1257" s="8" t="s">
        <v>41</v>
      </c>
      <c r="E1257" s="8" t="str">
        <f>VLOOKUP(D1257,廠商資料!$A$2:$E$12,2,FALSE)</f>
        <v>欣榮貿易</v>
      </c>
      <c r="F1257" s="8" t="s">
        <v>1608</v>
      </c>
      <c r="G1257" s="11" t="str">
        <f>VLOOKUP($F1257,產品資料!$A$2:$G$51,5,FALSE)</f>
        <v>奈米水離子吹風機-粉金</v>
      </c>
      <c r="H1257" s="8" t="str">
        <f>VLOOKUP(訂單銷售明細!$F1257,產品資料!$A$1:$G$51,2,FALSE)</f>
        <v>美容家電</v>
      </c>
      <c r="I1257" s="8">
        <v>35</v>
      </c>
      <c r="J1257" s="8">
        <f>VLOOKUP($F1257,產品資料!$A$2:$G$51,6,FALSE)</f>
        <v>5990</v>
      </c>
      <c r="K1257" s="12">
        <f t="shared" si="19"/>
        <v>209650</v>
      </c>
    </row>
    <row r="1258" spans="1:11" x14ac:dyDescent="0.35">
      <c r="A1258" s="13" t="s">
        <v>1274</v>
      </c>
      <c r="B1258" s="14">
        <v>43682</v>
      </c>
      <c r="C1258" s="15" t="str">
        <f>VLOOKUP(訂單銷售明細!$D1258,廠商資料!$A$2:$E$12,5,FALSE)</f>
        <v>涂佩芳</v>
      </c>
      <c r="D1258" s="13" t="s">
        <v>12</v>
      </c>
      <c r="E1258" s="13" t="str">
        <f>VLOOKUP(D1258,廠商資料!$A$2:$E$12,2,FALSE)</f>
        <v>洪盛貿易</v>
      </c>
      <c r="F1258" s="13" t="s">
        <v>1606</v>
      </c>
      <c r="G1258" s="16" t="str">
        <f>VLOOKUP($F1258,產品資料!$A$2:$G$51,5,FALSE)</f>
        <v>多功能計時鬆餅機-雪花白</v>
      </c>
      <c r="H1258" s="13" t="str">
        <f>VLOOKUP(訂單銷售明細!$F1258,產品資料!$A$1:$G$51,2,FALSE)</f>
        <v>廚房家電</v>
      </c>
      <c r="I1258" s="13">
        <v>45</v>
      </c>
      <c r="J1258" s="13">
        <f>VLOOKUP($F1258,產品資料!$A$2:$G$51,6,FALSE)</f>
        <v>3880</v>
      </c>
      <c r="K1258" s="17">
        <f t="shared" si="19"/>
        <v>174600</v>
      </c>
    </row>
    <row r="1259" spans="1:11" x14ac:dyDescent="0.35">
      <c r="A1259" s="8" t="s">
        <v>1275</v>
      </c>
      <c r="B1259" s="9">
        <v>43682</v>
      </c>
      <c r="C1259" s="10" t="str">
        <f>VLOOKUP(訂單銷售明細!$D1259,廠商資料!$A$2:$E$12,5,FALSE)</f>
        <v>蔡俊宏</v>
      </c>
      <c r="D1259" s="8" t="s">
        <v>47</v>
      </c>
      <c r="E1259" s="8" t="str">
        <f>VLOOKUP(D1259,廠商資料!$A$2:$E$12,2,FALSE)</f>
        <v>信通事業</v>
      </c>
      <c r="F1259" s="8" t="s">
        <v>1613</v>
      </c>
      <c r="G1259" s="11" t="str">
        <f>VLOOKUP($F1259,產品資料!$A$2:$G$51,5,FALSE)</f>
        <v>水洗三刀頭電動刮鬍刀-黑</v>
      </c>
      <c r="H1259" s="8" t="str">
        <f>VLOOKUP(訂單銷售明細!$F1259,產品資料!$A$1:$G$51,2,FALSE)</f>
        <v>美容家電</v>
      </c>
      <c r="I1259" s="8">
        <v>35</v>
      </c>
      <c r="J1259" s="8">
        <f>VLOOKUP($F1259,產品資料!$A$2:$G$51,6,FALSE)</f>
        <v>980</v>
      </c>
      <c r="K1259" s="12">
        <f t="shared" si="19"/>
        <v>34300</v>
      </c>
    </row>
    <row r="1260" spans="1:11" x14ac:dyDescent="0.35">
      <c r="A1260" s="13" t="s">
        <v>1276</v>
      </c>
      <c r="B1260" s="14">
        <v>43682</v>
      </c>
      <c r="C1260" s="15" t="str">
        <f>VLOOKUP(訂單銷售明細!$D1260,廠商資料!$A$2:$E$12,5,FALSE)</f>
        <v>賴惠雯</v>
      </c>
      <c r="D1260" s="13" t="s">
        <v>49</v>
      </c>
      <c r="E1260" s="13" t="str">
        <f>VLOOKUP(D1260,廠商資料!$A$2:$E$12,2,FALSE)</f>
        <v>大亨事業</v>
      </c>
      <c r="F1260" s="13" t="s">
        <v>1613</v>
      </c>
      <c r="G1260" s="16" t="str">
        <f>VLOOKUP($F1260,產品資料!$A$2:$G$51,5,FALSE)</f>
        <v>水洗三刀頭電動刮鬍刀-黑</v>
      </c>
      <c r="H1260" s="13" t="str">
        <f>VLOOKUP(訂單銷售明細!$F1260,產品資料!$A$1:$G$51,2,FALSE)</f>
        <v>美容家電</v>
      </c>
      <c r="I1260" s="13">
        <v>35</v>
      </c>
      <c r="J1260" s="13">
        <f>VLOOKUP($F1260,產品資料!$A$2:$G$51,6,FALSE)</f>
        <v>980</v>
      </c>
      <c r="K1260" s="17">
        <f t="shared" si="19"/>
        <v>34300</v>
      </c>
    </row>
    <row r="1261" spans="1:11" x14ac:dyDescent="0.35">
      <c r="A1261" s="8" t="s">
        <v>1277</v>
      </c>
      <c r="B1261" s="9">
        <v>43682</v>
      </c>
      <c r="C1261" s="10" t="str">
        <f>VLOOKUP(訂單銷售明細!$D1261,廠商資料!$A$2:$E$12,5,FALSE)</f>
        <v>涂佩芳</v>
      </c>
      <c r="D1261" s="8" t="s">
        <v>10</v>
      </c>
      <c r="E1261" s="8" t="str">
        <f>VLOOKUP(D1261,廠商資料!$A$2:$E$12,2,FALSE)</f>
        <v>永進事業</v>
      </c>
      <c r="F1261" s="8" t="s">
        <v>1611</v>
      </c>
      <c r="G1261" s="11" t="str">
        <f>VLOOKUP($F1261,產品資料!$A$2:$G$51,5,FALSE)</f>
        <v>美白電動牙刷-美白刷頭+多動向交叉刷頭</v>
      </c>
      <c r="H1261" s="8" t="str">
        <f>VLOOKUP(訂單銷售明細!$F1261,產品資料!$A$1:$G$51,2,FALSE)</f>
        <v>美容家電</v>
      </c>
      <c r="I1261" s="8">
        <v>35</v>
      </c>
      <c r="J1261" s="8">
        <f>VLOOKUP($F1261,產品資料!$A$2:$G$51,6,FALSE)</f>
        <v>1200</v>
      </c>
      <c r="K1261" s="12">
        <f t="shared" si="19"/>
        <v>42000</v>
      </c>
    </row>
    <row r="1262" spans="1:11" x14ac:dyDescent="0.35">
      <c r="A1262" s="13" t="s">
        <v>1278</v>
      </c>
      <c r="B1262" s="14">
        <v>43682</v>
      </c>
      <c r="C1262" s="15" t="str">
        <f>VLOOKUP(訂單銷售明細!$D1262,廠商資料!$A$2:$E$12,5,FALSE)</f>
        <v>涂佩芳</v>
      </c>
      <c r="D1262" s="13" t="s">
        <v>12</v>
      </c>
      <c r="E1262" s="13" t="str">
        <f>VLOOKUP(D1262,廠商資料!$A$2:$E$12,2,FALSE)</f>
        <v>洪盛貿易</v>
      </c>
      <c r="F1262" s="13" t="s">
        <v>1608</v>
      </c>
      <c r="G1262" s="16" t="str">
        <f>VLOOKUP($F1262,產品資料!$A$2:$G$51,5,FALSE)</f>
        <v>奈米水離子吹風機-粉金</v>
      </c>
      <c r="H1262" s="13" t="str">
        <f>VLOOKUP(訂單銷售明細!$F1262,產品資料!$A$1:$G$51,2,FALSE)</f>
        <v>美容家電</v>
      </c>
      <c r="I1262" s="13">
        <v>35</v>
      </c>
      <c r="J1262" s="13">
        <f>VLOOKUP($F1262,產品資料!$A$2:$G$51,6,FALSE)</f>
        <v>5990</v>
      </c>
      <c r="K1262" s="17">
        <f t="shared" si="19"/>
        <v>209650</v>
      </c>
    </row>
    <row r="1263" spans="1:11" x14ac:dyDescent="0.35">
      <c r="A1263" s="8" t="s">
        <v>1279</v>
      </c>
      <c r="B1263" s="9">
        <v>43682</v>
      </c>
      <c r="C1263" s="10" t="str">
        <f>VLOOKUP(訂單銷售明細!$D1263,廠商資料!$A$2:$E$12,5,FALSE)</f>
        <v>陳欣怡</v>
      </c>
      <c r="D1263" s="8" t="s">
        <v>8</v>
      </c>
      <c r="E1263" s="8" t="str">
        <f>VLOOKUP(D1263,廠商資料!$A$2:$E$12,2,FALSE)</f>
        <v>高宏事業</v>
      </c>
      <c r="F1263" s="8" t="s">
        <v>1614</v>
      </c>
      <c r="G1263" s="11" t="str">
        <f>VLOOKUP($F1263,產品資料!$A$2:$G$51,5,FALSE)</f>
        <v>43吋LED液晶顯示器</v>
      </c>
      <c r="H1263" s="8" t="str">
        <f>VLOOKUP(訂單銷售明細!$F1263,產品資料!$A$1:$G$51,2,FALSE)</f>
        <v>生活家電</v>
      </c>
      <c r="I1263" s="8">
        <v>35</v>
      </c>
      <c r="J1263" s="8">
        <f>VLOOKUP($F1263,產品資料!$A$2:$G$51,6,FALSE)</f>
        <v>10900</v>
      </c>
      <c r="K1263" s="12">
        <f t="shared" si="19"/>
        <v>381500</v>
      </c>
    </row>
    <row r="1264" spans="1:11" x14ac:dyDescent="0.35">
      <c r="A1264" s="13" t="s">
        <v>1280</v>
      </c>
      <c r="B1264" s="14">
        <v>43682</v>
      </c>
      <c r="C1264" s="15" t="str">
        <f>VLOOKUP(訂單銷售明細!$D1264,廠商資料!$A$2:$E$12,5,FALSE)</f>
        <v>陳欣怡</v>
      </c>
      <c r="D1264" s="13" t="s">
        <v>14</v>
      </c>
      <c r="E1264" s="13" t="str">
        <f>VLOOKUP(D1264,廠商資料!$A$2:$E$12,2,FALSE)</f>
        <v>捷福事業</v>
      </c>
      <c r="F1264" s="13" t="s">
        <v>1614</v>
      </c>
      <c r="G1264" s="16" t="str">
        <f>VLOOKUP($F1264,產品資料!$A$2:$G$51,5,FALSE)</f>
        <v>43吋LED液晶顯示器</v>
      </c>
      <c r="H1264" s="13" t="str">
        <f>VLOOKUP(訂單銷售明細!$F1264,產品資料!$A$1:$G$51,2,FALSE)</f>
        <v>生活家電</v>
      </c>
      <c r="I1264" s="13">
        <v>35</v>
      </c>
      <c r="J1264" s="13">
        <f>VLOOKUP($F1264,產品資料!$A$2:$G$51,6,FALSE)</f>
        <v>10900</v>
      </c>
      <c r="K1264" s="17">
        <f t="shared" si="19"/>
        <v>381500</v>
      </c>
    </row>
    <row r="1265" spans="1:11" x14ac:dyDescent="0.35">
      <c r="A1265" s="8" t="s">
        <v>1281</v>
      </c>
      <c r="B1265" s="9">
        <v>43682</v>
      </c>
      <c r="C1265" s="10" t="str">
        <f>VLOOKUP(訂單銷售明細!$D1265,廠商資料!$A$2:$E$12,5,FALSE)</f>
        <v>王家銘</v>
      </c>
      <c r="D1265" s="8" t="s">
        <v>21</v>
      </c>
      <c r="E1265" s="8" t="str">
        <f>VLOOKUP(D1265,廠商資料!$A$2:$E$12,2,FALSE)</f>
        <v>裕發事業</v>
      </c>
      <c r="F1265" s="8" t="s">
        <v>1606</v>
      </c>
      <c r="G1265" s="11" t="str">
        <f>VLOOKUP($F1265,產品資料!$A$2:$G$51,5,FALSE)</f>
        <v>多功能計時鬆餅機-雪花白</v>
      </c>
      <c r="H1265" s="8" t="str">
        <f>VLOOKUP(訂單銷售明細!$F1265,產品資料!$A$1:$G$51,2,FALSE)</f>
        <v>廚房家電</v>
      </c>
      <c r="I1265" s="8">
        <v>45</v>
      </c>
      <c r="J1265" s="8">
        <f>VLOOKUP($F1265,產品資料!$A$2:$G$51,6,FALSE)</f>
        <v>3880</v>
      </c>
      <c r="K1265" s="12">
        <f t="shared" si="19"/>
        <v>174600</v>
      </c>
    </row>
    <row r="1266" spans="1:11" x14ac:dyDescent="0.35">
      <c r="A1266" s="13" t="s">
        <v>1282</v>
      </c>
      <c r="B1266" s="14">
        <v>43682</v>
      </c>
      <c r="C1266" s="15" t="str">
        <f>VLOOKUP(訂單銷售明細!$D1266,廠商資料!$A$2:$E$12,5,FALSE)</f>
        <v>王家銘</v>
      </c>
      <c r="D1266" s="13" t="s">
        <v>24</v>
      </c>
      <c r="E1266" s="13" t="str">
        <f>VLOOKUP(D1266,廠商資料!$A$2:$E$12,2,FALSE)</f>
        <v>萬成事業</v>
      </c>
      <c r="F1266" s="13" t="s">
        <v>1606</v>
      </c>
      <c r="G1266" s="16" t="str">
        <f>VLOOKUP($F1266,產品資料!$A$2:$G$51,5,FALSE)</f>
        <v>多功能計時鬆餅機-雪花白</v>
      </c>
      <c r="H1266" s="13" t="str">
        <f>VLOOKUP(訂單銷售明細!$F1266,產品資料!$A$1:$G$51,2,FALSE)</f>
        <v>廚房家電</v>
      </c>
      <c r="I1266" s="13">
        <v>45</v>
      </c>
      <c r="J1266" s="13">
        <f>VLOOKUP($F1266,產品資料!$A$2:$G$51,6,FALSE)</f>
        <v>3880</v>
      </c>
      <c r="K1266" s="17">
        <f t="shared" si="19"/>
        <v>174600</v>
      </c>
    </row>
    <row r="1267" spans="1:11" x14ac:dyDescent="0.35">
      <c r="A1267" s="8" t="s">
        <v>1283</v>
      </c>
      <c r="B1267" s="9">
        <v>43682</v>
      </c>
      <c r="C1267" s="10" t="str">
        <f>VLOOKUP(訂單銷售明細!$D1267,廠商資料!$A$2:$E$12,5,FALSE)</f>
        <v>郭立新</v>
      </c>
      <c r="D1267" s="8" t="s">
        <v>26</v>
      </c>
      <c r="E1267" s="8" t="str">
        <f>VLOOKUP(D1267,廠商資料!$A$2:$E$12,2,FALSE)</f>
        <v>華佳貿易</v>
      </c>
      <c r="F1267" s="8" t="s">
        <v>1621</v>
      </c>
      <c r="G1267" s="11" t="str">
        <f>VLOOKUP($F1267,產品資料!$A$2:$G$51,5,FALSE)</f>
        <v>溫熱按摩巧揉枕</v>
      </c>
      <c r="H1267" s="8" t="str">
        <f>VLOOKUP(訂單銷售明細!$F1267,產品資料!$A$1:$G$51,2,FALSE)</f>
        <v>按摩家電</v>
      </c>
      <c r="I1267" s="8">
        <v>45</v>
      </c>
      <c r="J1267" s="8">
        <f>VLOOKUP($F1267,產品資料!$A$2:$G$51,6,FALSE)</f>
        <v>1688</v>
      </c>
      <c r="K1267" s="12">
        <f t="shared" si="19"/>
        <v>75960</v>
      </c>
    </row>
    <row r="1268" spans="1:11" x14ac:dyDescent="0.35">
      <c r="A1268" s="13" t="s">
        <v>1284</v>
      </c>
      <c r="B1268" s="14">
        <v>43682</v>
      </c>
      <c r="C1268" s="15" t="str">
        <f>VLOOKUP(訂單銷售明細!$D1268,廠商資料!$A$2:$E$12,5,FALSE)</f>
        <v>賴惠雯</v>
      </c>
      <c r="D1268" s="13" t="s">
        <v>41</v>
      </c>
      <c r="E1268" s="13" t="str">
        <f>VLOOKUP(D1268,廠商資料!$A$2:$E$12,2,FALSE)</f>
        <v>欣榮貿易</v>
      </c>
      <c r="F1268" s="13" t="s">
        <v>1621</v>
      </c>
      <c r="G1268" s="16" t="str">
        <f>VLOOKUP($F1268,產品資料!$A$2:$G$51,5,FALSE)</f>
        <v>溫熱按摩巧揉枕</v>
      </c>
      <c r="H1268" s="13" t="str">
        <f>VLOOKUP(訂單銷售明細!$F1268,產品資料!$A$1:$G$51,2,FALSE)</f>
        <v>按摩家電</v>
      </c>
      <c r="I1268" s="13">
        <v>45</v>
      </c>
      <c r="J1268" s="13">
        <f>VLOOKUP($F1268,產品資料!$A$2:$G$51,6,FALSE)</f>
        <v>1688</v>
      </c>
      <c r="K1268" s="17">
        <f t="shared" si="19"/>
        <v>75960</v>
      </c>
    </row>
    <row r="1269" spans="1:11" x14ac:dyDescent="0.35">
      <c r="A1269" s="8" t="s">
        <v>1285</v>
      </c>
      <c r="B1269" s="9">
        <v>43682</v>
      </c>
      <c r="C1269" s="10" t="str">
        <f>VLOOKUP(訂單銷售明細!$D1269,廠商資料!$A$2:$E$12,5,FALSE)</f>
        <v>賴惠雯</v>
      </c>
      <c r="D1269" s="8" t="s">
        <v>41</v>
      </c>
      <c r="E1269" s="8" t="str">
        <f>VLOOKUP(D1269,廠商資料!$A$2:$E$12,2,FALSE)</f>
        <v>欣榮貿易</v>
      </c>
      <c r="F1269" s="8" t="s">
        <v>1640</v>
      </c>
      <c r="G1269" s="11" t="str">
        <f>VLOOKUP($F1269,產品資料!$A$2:$G$51,5,FALSE)</f>
        <v>迷你隨身空氣負離子清淨機-白</v>
      </c>
      <c r="H1269" s="8" t="str">
        <f>VLOOKUP(訂單銷售明細!$F1269,產品資料!$A$1:$G$51,2,FALSE)</f>
        <v>清靜除溼</v>
      </c>
      <c r="I1269" s="8">
        <v>25</v>
      </c>
      <c r="J1269" s="8">
        <f>VLOOKUP($F1269,產品資料!$A$2:$G$51,6,FALSE)</f>
        <v>999</v>
      </c>
      <c r="K1269" s="12">
        <f t="shared" si="19"/>
        <v>24975</v>
      </c>
    </row>
    <row r="1270" spans="1:11" x14ac:dyDescent="0.35">
      <c r="A1270" s="13" t="s">
        <v>1286</v>
      </c>
      <c r="B1270" s="14">
        <v>43682</v>
      </c>
      <c r="C1270" s="15" t="str">
        <f>VLOOKUP(訂單銷售明細!$D1270,廠商資料!$A$2:$E$12,5,FALSE)</f>
        <v>蔡俊宏</v>
      </c>
      <c r="D1270" s="13" t="s">
        <v>47</v>
      </c>
      <c r="E1270" s="13" t="str">
        <f>VLOOKUP(D1270,廠商資料!$A$2:$E$12,2,FALSE)</f>
        <v>信通事業</v>
      </c>
      <c r="F1270" s="13" t="s">
        <v>1601</v>
      </c>
      <c r="G1270" s="16" t="str">
        <f>VLOOKUP($F1270,產品資料!$A$2:$G$51,5,FALSE)</f>
        <v>14吋立扇/電風扇-白</v>
      </c>
      <c r="H1270" s="13" t="str">
        <f>VLOOKUP(訂單銷售明細!$F1270,產品資料!$A$1:$G$51,2,FALSE)</f>
        <v>空調家電</v>
      </c>
      <c r="I1270" s="13">
        <v>25</v>
      </c>
      <c r="J1270" s="13">
        <f>VLOOKUP($F1270,產品資料!$A$2:$G$51,6,FALSE)</f>
        <v>980</v>
      </c>
      <c r="K1270" s="17">
        <f t="shared" si="19"/>
        <v>24500</v>
      </c>
    </row>
    <row r="1271" spans="1:11" x14ac:dyDescent="0.35">
      <c r="A1271" s="8" t="s">
        <v>1287</v>
      </c>
      <c r="B1271" s="9">
        <v>43682</v>
      </c>
      <c r="C1271" s="10" t="str">
        <f>VLOOKUP(訂單銷售明細!$D1271,廠商資料!$A$2:$E$12,5,FALSE)</f>
        <v>王家銘</v>
      </c>
      <c r="D1271" s="8" t="s">
        <v>24</v>
      </c>
      <c r="E1271" s="8" t="str">
        <f>VLOOKUP(D1271,廠商資料!$A$2:$E$12,2,FALSE)</f>
        <v>萬成事業</v>
      </c>
      <c r="F1271" s="8" t="s">
        <v>1614</v>
      </c>
      <c r="G1271" s="11" t="str">
        <f>VLOOKUP($F1271,產品資料!$A$2:$G$51,5,FALSE)</f>
        <v>43吋LED液晶顯示器</v>
      </c>
      <c r="H1271" s="8" t="str">
        <f>VLOOKUP(訂單銷售明細!$F1271,產品資料!$A$1:$G$51,2,FALSE)</f>
        <v>生活家電</v>
      </c>
      <c r="I1271" s="8">
        <v>35</v>
      </c>
      <c r="J1271" s="8">
        <f>VLOOKUP($F1271,產品資料!$A$2:$G$51,6,FALSE)</f>
        <v>10900</v>
      </c>
      <c r="K1271" s="12">
        <f t="shared" si="19"/>
        <v>381500</v>
      </c>
    </row>
    <row r="1272" spans="1:11" x14ac:dyDescent="0.35">
      <c r="A1272" s="13" t="s">
        <v>1288</v>
      </c>
      <c r="B1272" s="14">
        <v>43682</v>
      </c>
      <c r="C1272" s="15" t="str">
        <f>VLOOKUP(訂單銷售明細!$D1272,廠商資料!$A$2:$E$12,5,FALSE)</f>
        <v>郭立新</v>
      </c>
      <c r="D1272" s="13" t="s">
        <v>26</v>
      </c>
      <c r="E1272" s="13" t="str">
        <f>VLOOKUP(D1272,廠商資料!$A$2:$E$12,2,FALSE)</f>
        <v>華佳貿易</v>
      </c>
      <c r="F1272" s="13" t="s">
        <v>1614</v>
      </c>
      <c r="G1272" s="16" t="str">
        <f>VLOOKUP($F1272,產品資料!$A$2:$G$51,5,FALSE)</f>
        <v>43吋LED液晶顯示器</v>
      </c>
      <c r="H1272" s="13" t="str">
        <f>VLOOKUP(訂單銷售明細!$F1272,產品資料!$A$1:$G$51,2,FALSE)</f>
        <v>生活家電</v>
      </c>
      <c r="I1272" s="13">
        <v>35</v>
      </c>
      <c r="J1272" s="13">
        <f>VLOOKUP($F1272,產品資料!$A$2:$G$51,6,FALSE)</f>
        <v>10900</v>
      </c>
      <c r="K1272" s="17">
        <f t="shared" si="19"/>
        <v>381500</v>
      </c>
    </row>
    <row r="1273" spans="1:11" x14ac:dyDescent="0.35">
      <c r="A1273" s="8" t="s">
        <v>1289</v>
      </c>
      <c r="B1273" s="9">
        <v>43682</v>
      </c>
      <c r="C1273" s="10" t="str">
        <f>VLOOKUP(訂單銷售明細!$D1273,廠商資料!$A$2:$E$12,5,FALSE)</f>
        <v>郭立新</v>
      </c>
      <c r="D1273" s="8" t="s">
        <v>26</v>
      </c>
      <c r="E1273" s="8" t="str">
        <f>VLOOKUP(D1273,廠商資料!$A$2:$E$12,2,FALSE)</f>
        <v>華佳貿易</v>
      </c>
      <c r="F1273" s="8" t="s">
        <v>1640</v>
      </c>
      <c r="G1273" s="11" t="str">
        <f>VLOOKUP($F1273,產品資料!$A$2:$G$51,5,FALSE)</f>
        <v>迷你隨身空氣負離子清淨機-白</v>
      </c>
      <c r="H1273" s="8" t="str">
        <f>VLOOKUP(訂單銷售明細!$F1273,產品資料!$A$1:$G$51,2,FALSE)</f>
        <v>清靜除溼</v>
      </c>
      <c r="I1273" s="8">
        <v>25</v>
      </c>
      <c r="J1273" s="8">
        <f>VLOOKUP($F1273,產品資料!$A$2:$G$51,6,FALSE)</f>
        <v>999</v>
      </c>
      <c r="K1273" s="12">
        <f t="shared" si="19"/>
        <v>24975</v>
      </c>
    </row>
    <row r="1274" spans="1:11" x14ac:dyDescent="0.35">
      <c r="A1274" s="13" t="s">
        <v>1290</v>
      </c>
      <c r="B1274" s="14">
        <v>43682</v>
      </c>
      <c r="C1274" s="15" t="str">
        <f>VLOOKUP(訂單銷售明細!$D1274,廠商資料!$A$2:$E$12,5,FALSE)</f>
        <v>賴惠雯</v>
      </c>
      <c r="D1274" s="13" t="s">
        <v>41</v>
      </c>
      <c r="E1274" s="13" t="str">
        <f>VLOOKUP(D1274,廠商資料!$A$2:$E$12,2,FALSE)</f>
        <v>欣榮貿易</v>
      </c>
      <c r="F1274" s="13" t="s">
        <v>1601</v>
      </c>
      <c r="G1274" s="16" t="str">
        <f>VLOOKUP($F1274,產品資料!$A$2:$G$51,5,FALSE)</f>
        <v>14吋立扇/電風扇-白</v>
      </c>
      <c r="H1274" s="13" t="str">
        <f>VLOOKUP(訂單銷售明細!$F1274,產品資料!$A$1:$G$51,2,FALSE)</f>
        <v>空調家電</v>
      </c>
      <c r="I1274" s="13">
        <v>25</v>
      </c>
      <c r="J1274" s="13">
        <f>VLOOKUP($F1274,產品資料!$A$2:$G$51,6,FALSE)</f>
        <v>980</v>
      </c>
      <c r="K1274" s="17">
        <f t="shared" si="19"/>
        <v>24500</v>
      </c>
    </row>
    <row r="1275" spans="1:11" x14ac:dyDescent="0.35">
      <c r="A1275" s="8" t="s">
        <v>1291</v>
      </c>
      <c r="B1275" s="9">
        <v>43682</v>
      </c>
      <c r="C1275" s="10" t="str">
        <f>VLOOKUP(訂單銷售明細!$D1275,廠商資料!$A$2:$E$12,5,FALSE)</f>
        <v>涂佩芳</v>
      </c>
      <c r="D1275" s="8" t="s">
        <v>12</v>
      </c>
      <c r="E1275" s="8" t="str">
        <f>VLOOKUP(D1275,廠商資料!$A$2:$E$12,2,FALSE)</f>
        <v>洪盛貿易</v>
      </c>
      <c r="F1275" s="8" t="s">
        <v>1614</v>
      </c>
      <c r="G1275" s="11" t="str">
        <f>VLOOKUP($F1275,產品資料!$A$2:$G$51,5,FALSE)</f>
        <v>43吋LED液晶顯示器</v>
      </c>
      <c r="H1275" s="8" t="str">
        <f>VLOOKUP(訂單銷售明細!$F1275,產品資料!$A$1:$G$51,2,FALSE)</f>
        <v>生活家電</v>
      </c>
      <c r="I1275" s="8">
        <v>35</v>
      </c>
      <c r="J1275" s="8">
        <f>VLOOKUP($F1275,產品資料!$A$2:$G$51,6,FALSE)</f>
        <v>10900</v>
      </c>
      <c r="K1275" s="12">
        <f t="shared" si="19"/>
        <v>381500</v>
      </c>
    </row>
    <row r="1276" spans="1:11" x14ac:dyDescent="0.35">
      <c r="A1276" s="13" t="s">
        <v>1292</v>
      </c>
      <c r="B1276" s="14">
        <v>43682</v>
      </c>
      <c r="C1276" s="15" t="str">
        <f>VLOOKUP(訂單銷售明細!$D1276,廠商資料!$A$2:$E$12,5,FALSE)</f>
        <v>陳欣怡</v>
      </c>
      <c r="D1276" s="13" t="s">
        <v>8</v>
      </c>
      <c r="E1276" s="13" t="str">
        <f>VLOOKUP(D1276,廠商資料!$A$2:$E$12,2,FALSE)</f>
        <v>高宏事業</v>
      </c>
      <c r="F1276" s="13" t="s">
        <v>1614</v>
      </c>
      <c r="G1276" s="16" t="str">
        <f>VLOOKUP($F1276,產品資料!$A$2:$G$51,5,FALSE)</f>
        <v>43吋LED液晶顯示器</v>
      </c>
      <c r="H1276" s="13" t="str">
        <f>VLOOKUP(訂單銷售明細!$F1276,產品資料!$A$1:$G$51,2,FALSE)</f>
        <v>生活家電</v>
      </c>
      <c r="I1276" s="13">
        <v>35</v>
      </c>
      <c r="J1276" s="13">
        <f>VLOOKUP($F1276,產品資料!$A$2:$G$51,6,FALSE)</f>
        <v>10900</v>
      </c>
      <c r="K1276" s="17">
        <f t="shared" si="19"/>
        <v>381500</v>
      </c>
    </row>
    <row r="1277" spans="1:11" x14ac:dyDescent="0.35">
      <c r="A1277" s="8" t="s">
        <v>1293</v>
      </c>
      <c r="B1277" s="9">
        <v>43682</v>
      </c>
      <c r="C1277" s="10" t="str">
        <f>VLOOKUP(訂單銷售明細!$D1277,廠商資料!$A$2:$E$12,5,FALSE)</f>
        <v>王家銘</v>
      </c>
      <c r="D1277" s="8" t="s">
        <v>24</v>
      </c>
      <c r="E1277" s="8" t="str">
        <f>VLOOKUP(D1277,廠商資料!$A$2:$E$12,2,FALSE)</f>
        <v>萬成事業</v>
      </c>
      <c r="F1277" s="8" t="s">
        <v>1640</v>
      </c>
      <c r="G1277" s="11" t="str">
        <f>VLOOKUP($F1277,產品資料!$A$2:$G$51,5,FALSE)</f>
        <v>迷你隨身空氣負離子清淨機-白</v>
      </c>
      <c r="H1277" s="8" t="str">
        <f>VLOOKUP(訂單銷售明細!$F1277,產品資料!$A$1:$G$51,2,FALSE)</f>
        <v>清靜除溼</v>
      </c>
      <c r="I1277" s="8">
        <v>25</v>
      </c>
      <c r="J1277" s="8">
        <f>VLOOKUP($F1277,產品資料!$A$2:$G$51,6,FALSE)</f>
        <v>999</v>
      </c>
      <c r="K1277" s="12">
        <f t="shared" si="19"/>
        <v>24975</v>
      </c>
    </row>
    <row r="1278" spans="1:11" x14ac:dyDescent="0.35">
      <c r="A1278" s="13" t="s">
        <v>1294</v>
      </c>
      <c r="B1278" s="14">
        <v>43682</v>
      </c>
      <c r="C1278" s="15" t="str">
        <f>VLOOKUP(訂單銷售明細!$D1278,廠商資料!$A$2:$E$12,5,FALSE)</f>
        <v>郭立新</v>
      </c>
      <c r="D1278" s="13" t="s">
        <v>26</v>
      </c>
      <c r="E1278" s="13" t="str">
        <f>VLOOKUP(D1278,廠商資料!$A$2:$E$12,2,FALSE)</f>
        <v>華佳貿易</v>
      </c>
      <c r="F1278" s="13" t="s">
        <v>1601</v>
      </c>
      <c r="G1278" s="16" t="str">
        <f>VLOOKUP($F1278,產品資料!$A$2:$G$51,5,FALSE)</f>
        <v>14吋立扇/電風扇-白</v>
      </c>
      <c r="H1278" s="13" t="str">
        <f>VLOOKUP(訂單銷售明細!$F1278,產品資料!$A$1:$G$51,2,FALSE)</f>
        <v>空調家電</v>
      </c>
      <c r="I1278" s="13">
        <v>25</v>
      </c>
      <c r="J1278" s="13">
        <f>VLOOKUP($F1278,產品資料!$A$2:$G$51,6,FALSE)</f>
        <v>980</v>
      </c>
      <c r="K1278" s="17">
        <f t="shared" si="19"/>
        <v>24500</v>
      </c>
    </row>
    <row r="1279" spans="1:11" x14ac:dyDescent="0.35">
      <c r="A1279" s="8" t="s">
        <v>1295</v>
      </c>
      <c r="B1279" s="9">
        <v>43682</v>
      </c>
      <c r="C1279" s="10" t="str">
        <f>VLOOKUP(訂單銷售明細!$D1279,廠商資料!$A$2:$E$12,5,FALSE)</f>
        <v>郭立新</v>
      </c>
      <c r="D1279" s="8" t="s">
        <v>26</v>
      </c>
      <c r="E1279" s="8" t="str">
        <f>VLOOKUP(D1279,廠商資料!$A$2:$E$12,2,FALSE)</f>
        <v>華佳貿易</v>
      </c>
      <c r="F1279" s="8" t="s">
        <v>1614</v>
      </c>
      <c r="G1279" s="11" t="str">
        <f>VLOOKUP($F1279,產品資料!$A$2:$G$51,5,FALSE)</f>
        <v>43吋LED液晶顯示器</v>
      </c>
      <c r="H1279" s="8" t="str">
        <f>VLOOKUP(訂單銷售明細!$F1279,產品資料!$A$1:$G$51,2,FALSE)</f>
        <v>生活家電</v>
      </c>
      <c r="I1279" s="8">
        <v>35</v>
      </c>
      <c r="J1279" s="8">
        <f>VLOOKUP($F1279,產品資料!$A$2:$G$51,6,FALSE)</f>
        <v>10900</v>
      </c>
      <c r="K1279" s="12">
        <f t="shared" si="19"/>
        <v>381500</v>
      </c>
    </row>
    <row r="1280" spans="1:11" x14ac:dyDescent="0.35">
      <c r="A1280" s="13" t="s">
        <v>1296</v>
      </c>
      <c r="B1280" s="14">
        <v>43682</v>
      </c>
      <c r="C1280" s="15" t="str">
        <f>VLOOKUP(訂單銷售明細!$D1280,廠商資料!$A$2:$E$12,5,FALSE)</f>
        <v>賴惠雯</v>
      </c>
      <c r="D1280" s="13" t="s">
        <v>41</v>
      </c>
      <c r="E1280" s="13" t="str">
        <f>VLOOKUP(D1280,廠商資料!$A$2:$E$12,2,FALSE)</f>
        <v>欣榮貿易</v>
      </c>
      <c r="F1280" s="13" t="s">
        <v>1614</v>
      </c>
      <c r="G1280" s="16" t="str">
        <f>VLOOKUP($F1280,產品資料!$A$2:$G$51,5,FALSE)</f>
        <v>43吋LED液晶顯示器</v>
      </c>
      <c r="H1280" s="13" t="str">
        <f>VLOOKUP(訂單銷售明細!$F1280,產品資料!$A$1:$G$51,2,FALSE)</f>
        <v>生活家電</v>
      </c>
      <c r="I1280" s="13">
        <v>35</v>
      </c>
      <c r="J1280" s="13">
        <f>VLOOKUP($F1280,產品資料!$A$2:$G$51,6,FALSE)</f>
        <v>10900</v>
      </c>
      <c r="K1280" s="17">
        <f t="shared" si="19"/>
        <v>381500</v>
      </c>
    </row>
    <row r="1281" spans="1:11" x14ac:dyDescent="0.35">
      <c r="A1281" s="8" t="s">
        <v>1297</v>
      </c>
      <c r="B1281" s="9">
        <v>43682</v>
      </c>
      <c r="C1281" s="10" t="str">
        <f>VLOOKUP(訂單銷售明細!$D1281,廠商資料!$A$2:$E$12,5,FALSE)</f>
        <v>涂佩芳</v>
      </c>
      <c r="D1281" s="8" t="s">
        <v>10</v>
      </c>
      <c r="E1281" s="8" t="str">
        <f>VLOOKUP(D1281,廠商資料!$A$2:$E$12,2,FALSE)</f>
        <v>永進事業</v>
      </c>
      <c r="F1281" s="8" t="s">
        <v>1640</v>
      </c>
      <c r="G1281" s="11" t="str">
        <f>VLOOKUP($F1281,產品資料!$A$2:$G$51,5,FALSE)</f>
        <v>迷你隨身空氣負離子清淨機-白</v>
      </c>
      <c r="H1281" s="8" t="str">
        <f>VLOOKUP(訂單銷售明細!$F1281,產品資料!$A$1:$G$51,2,FALSE)</f>
        <v>清靜除溼</v>
      </c>
      <c r="I1281" s="8">
        <v>25</v>
      </c>
      <c r="J1281" s="8">
        <f>VLOOKUP($F1281,產品資料!$A$2:$G$51,6,FALSE)</f>
        <v>999</v>
      </c>
      <c r="K1281" s="12">
        <f t="shared" si="19"/>
        <v>24975</v>
      </c>
    </row>
    <row r="1282" spans="1:11" x14ac:dyDescent="0.35">
      <c r="A1282" s="13" t="s">
        <v>1298</v>
      </c>
      <c r="B1282" s="14">
        <v>43682</v>
      </c>
      <c r="C1282" s="15" t="str">
        <f>VLOOKUP(訂單銷售明細!$D1282,廠商資料!$A$2:$E$12,5,FALSE)</f>
        <v>涂佩芳</v>
      </c>
      <c r="D1282" s="13" t="s">
        <v>12</v>
      </c>
      <c r="E1282" s="13" t="str">
        <f>VLOOKUP(D1282,廠商資料!$A$2:$E$12,2,FALSE)</f>
        <v>洪盛貿易</v>
      </c>
      <c r="F1282" s="13" t="s">
        <v>1601</v>
      </c>
      <c r="G1282" s="16" t="str">
        <f>VLOOKUP($F1282,產品資料!$A$2:$G$51,5,FALSE)</f>
        <v>14吋立扇/電風扇-白</v>
      </c>
      <c r="H1282" s="13" t="str">
        <f>VLOOKUP(訂單銷售明細!$F1282,產品資料!$A$1:$G$51,2,FALSE)</f>
        <v>空調家電</v>
      </c>
      <c r="I1282" s="13">
        <v>25</v>
      </c>
      <c r="J1282" s="13">
        <f>VLOOKUP($F1282,產品資料!$A$2:$G$51,6,FALSE)</f>
        <v>980</v>
      </c>
      <c r="K1282" s="17">
        <f t="shared" si="19"/>
        <v>24500</v>
      </c>
    </row>
    <row r="1283" spans="1:11" x14ac:dyDescent="0.35">
      <c r="A1283" s="8" t="s">
        <v>1299</v>
      </c>
      <c r="B1283" s="9">
        <v>43682</v>
      </c>
      <c r="C1283" s="10" t="str">
        <f>VLOOKUP(訂單銷售明細!$D1283,廠商資料!$A$2:$E$12,5,FALSE)</f>
        <v>涂佩芳</v>
      </c>
      <c r="D1283" s="8" t="s">
        <v>12</v>
      </c>
      <c r="E1283" s="8" t="str">
        <f>VLOOKUP(D1283,廠商資料!$A$2:$E$12,2,FALSE)</f>
        <v>洪盛貿易</v>
      </c>
      <c r="F1283" s="8" t="s">
        <v>1614</v>
      </c>
      <c r="G1283" s="11" t="str">
        <f>VLOOKUP($F1283,產品資料!$A$2:$G$51,5,FALSE)</f>
        <v>43吋LED液晶顯示器</v>
      </c>
      <c r="H1283" s="8" t="str">
        <f>VLOOKUP(訂單銷售明細!$F1283,產品資料!$A$1:$G$51,2,FALSE)</f>
        <v>生活家電</v>
      </c>
      <c r="I1283" s="8">
        <v>35</v>
      </c>
      <c r="J1283" s="8">
        <f>VLOOKUP($F1283,產品資料!$A$2:$G$51,6,FALSE)</f>
        <v>10900</v>
      </c>
      <c r="K1283" s="12">
        <f t="shared" ref="K1283:K1346" si="20">I1283*J1283</f>
        <v>381500</v>
      </c>
    </row>
    <row r="1284" spans="1:11" x14ac:dyDescent="0.35">
      <c r="A1284" s="13" t="s">
        <v>1300</v>
      </c>
      <c r="B1284" s="14">
        <v>43682</v>
      </c>
      <c r="C1284" s="15" t="str">
        <f>VLOOKUP(訂單銷售明細!$D1284,廠商資料!$A$2:$E$12,5,FALSE)</f>
        <v>陳欣怡</v>
      </c>
      <c r="D1284" s="13" t="s">
        <v>8</v>
      </c>
      <c r="E1284" s="13" t="str">
        <f>VLOOKUP(D1284,廠商資料!$A$2:$E$12,2,FALSE)</f>
        <v>高宏事業</v>
      </c>
      <c r="F1284" s="13" t="s">
        <v>1614</v>
      </c>
      <c r="G1284" s="16" t="str">
        <f>VLOOKUP($F1284,產品資料!$A$2:$G$51,5,FALSE)</f>
        <v>43吋LED液晶顯示器</v>
      </c>
      <c r="H1284" s="13" t="str">
        <f>VLOOKUP(訂單銷售明細!$F1284,產品資料!$A$1:$G$51,2,FALSE)</f>
        <v>生活家電</v>
      </c>
      <c r="I1284" s="13">
        <v>35</v>
      </c>
      <c r="J1284" s="13">
        <f>VLOOKUP($F1284,產品資料!$A$2:$G$51,6,FALSE)</f>
        <v>10900</v>
      </c>
      <c r="K1284" s="17">
        <f t="shared" si="20"/>
        <v>381500</v>
      </c>
    </row>
    <row r="1285" spans="1:11" x14ac:dyDescent="0.35">
      <c r="A1285" s="8" t="s">
        <v>1301</v>
      </c>
      <c r="B1285" s="9">
        <v>43720</v>
      </c>
      <c r="C1285" s="10" t="str">
        <f>VLOOKUP(訂單銷售明細!$D1285,廠商資料!$A$2:$E$12,5,FALSE)</f>
        <v>陳欣怡</v>
      </c>
      <c r="D1285" s="8" t="s">
        <v>18</v>
      </c>
      <c r="E1285" s="8" t="str">
        <f>VLOOKUP(D1285,廠商資料!$A$2:$E$12,2,FALSE)</f>
        <v>興泰貿易</v>
      </c>
      <c r="F1285" s="8" t="s">
        <v>1632</v>
      </c>
      <c r="G1285" s="11" t="str">
        <f>VLOOKUP($F1285,產品資料!$A$2:$G$51,5,FALSE)</f>
        <v>蒸氣掛燙烘衣架</v>
      </c>
      <c r="H1285" s="8" t="str">
        <f>VLOOKUP(訂單銷售明細!$F1285,產品資料!$A$1:$G$51,2,FALSE)</f>
        <v>清靜除溼</v>
      </c>
      <c r="I1285" s="8">
        <v>25</v>
      </c>
      <c r="J1285" s="8">
        <f>VLOOKUP($F1285,產品資料!$A$2:$G$51,6,FALSE)</f>
        <v>4280</v>
      </c>
      <c r="K1285" s="12">
        <f t="shared" si="20"/>
        <v>107000</v>
      </c>
    </row>
    <row r="1286" spans="1:11" x14ac:dyDescent="0.35">
      <c r="A1286" s="13" t="s">
        <v>1302</v>
      </c>
      <c r="B1286" s="14">
        <v>43720</v>
      </c>
      <c r="C1286" s="15" t="str">
        <f>VLOOKUP(訂單銷售明細!$D1286,廠商資料!$A$2:$E$12,5,FALSE)</f>
        <v>王家銘</v>
      </c>
      <c r="D1286" s="13" t="s">
        <v>21</v>
      </c>
      <c r="E1286" s="13" t="str">
        <f>VLOOKUP(D1286,廠商資料!$A$2:$E$12,2,FALSE)</f>
        <v>裕發事業</v>
      </c>
      <c r="F1286" s="13" t="s">
        <v>1602</v>
      </c>
      <c r="G1286" s="16" t="str">
        <f>VLOOKUP($F1286,產品資料!$A$2:$G$51,5,FALSE)</f>
        <v>日本原裝變頻六門冰箱</v>
      </c>
      <c r="H1286" s="13" t="str">
        <f>VLOOKUP(訂單銷售明細!$F1286,產品資料!$A$1:$G$51,2,FALSE)</f>
        <v>廚房家電</v>
      </c>
      <c r="I1286" s="13">
        <v>25</v>
      </c>
      <c r="J1286" s="13">
        <f>VLOOKUP($F1286,產品資料!$A$2:$G$51,6,FALSE)</f>
        <v>69210</v>
      </c>
      <c r="K1286" s="17">
        <f t="shared" si="20"/>
        <v>1730250</v>
      </c>
    </row>
    <row r="1287" spans="1:11" x14ac:dyDescent="0.35">
      <c r="A1287" s="8" t="s">
        <v>1303</v>
      </c>
      <c r="B1287" s="9">
        <v>43720</v>
      </c>
      <c r="C1287" s="10" t="str">
        <f>VLOOKUP(訂單銷售明細!$D1287,廠商資料!$A$2:$E$12,5,FALSE)</f>
        <v>王家銘</v>
      </c>
      <c r="D1287" s="8" t="s">
        <v>24</v>
      </c>
      <c r="E1287" s="8" t="str">
        <f>VLOOKUP(D1287,廠商資料!$A$2:$E$12,2,FALSE)</f>
        <v>萬成事業</v>
      </c>
      <c r="F1287" s="8" t="s">
        <v>1615</v>
      </c>
      <c r="G1287" s="11" t="str">
        <f>VLOOKUP($F1287,產品資料!$A$2:$G$51,5,FALSE)</f>
        <v>迷你淨顏潔膚儀-送刷頭</v>
      </c>
      <c r="H1287" s="8" t="str">
        <f>VLOOKUP(訂單銷售明細!$F1287,產品資料!$A$1:$G$51,2,FALSE)</f>
        <v>美容家電</v>
      </c>
      <c r="I1287" s="8">
        <v>25</v>
      </c>
      <c r="J1287" s="8">
        <f>VLOOKUP($F1287,產品資料!$A$2:$G$51,6,FALSE)</f>
        <v>2600</v>
      </c>
      <c r="K1287" s="12">
        <f t="shared" si="20"/>
        <v>65000</v>
      </c>
    </row>
    <row r="1288" spans="1:11" x14ac:dyDescent="0.35">
      <c r="A1288" s="13" t="s">
        <v>1304</v>
      </c>
      <c r="B1288" s="14">
        <v>43720</v>
      </c>
      <c r="C1288" s="15" t="str">
        <f>VLOOKUP(訂單銷售明細!$D1288,廠商資料!$A$2:$E$12,5,FALSE)</f>
        <v>郭立新</v>
      </c>
      <c r="D1288" s="13" t="s">
        <v>26</v>
      </c>
      <c r="E1288" s="13" t="str">
        <f>VLOOKUP(D1288,廠商資料!$A$2:$E$12,2,FALSE)</f>
        <v>華佳貿易</v>
      </c>
      <c r="F1288" s="13" t="s">
        <v>1603</v>
      </c>
      <c r="G1288" s="16" t="str">
        <f>VLOOKUP($F1288,產品資料!$A$2:$G$51,5,FALSE)</f>
        <v>奈米水離子吹風機-桃紅</v>
      </c>
      <c r="H1288" s="13" t="str">
        <f>VLOOKUP(訂單銷售明細!$F1288,產品資料!$A$1:$G$51,2,FALSE)</f>
        <v>美容家電</v>
      </c>
      <c r="I1288" s="13">
        <v>25</v>
      </c>
      <c r="J1288" s="13">
        <f>VLOOKUP($F1288,產品資料!$A$2:$G$51,6,FALSE)</f>
        <v>5990</v>
      </c>
      <c r="K1288" s="17">
        <f t="shared" si="20"/>
        <v>149750</v>
      </c>
    </row>
    <row r="1289" spans="1:11" x14ac:dyDescent="0.35">
      <c r="A1289" s="8" t="s">
        <v>1305</v>
      </c>
      <c r="B1289" s="9">
        <v>43720</v>
      </c>
      <c r="C1289" s="10" t="str">
        <f>VLOOKUP(訂單銷售明細!$D1289,廠商資料!$A$2:$E$12,5,FALSE)</f>
        <v>賴惠雯</v>
      </c>
      <c r="D1289" s="8" t="s">
        <v>41</v>
      </c>
      <c r="E1289" s="8" t="str">
        <f>VLOOKUP(D1289,廠商資料!$A$2:$E$12,2,FALSE)</f>
        <v>欣榮貿易</v>
      </c>
      <c r="F1289" s="8" t="s">
        <v>1608</v>
      </c>
      <c r="G1289" s="11" t="str">
        <f>VLOOKUP($F1289,產品資料!$A$2:$G$51,5,FALSE)</f>
        <v>奈米水離子吹風機-粉金</v>
      </c>
      <c r="H1289" s="8" t="str">
        <f>VLOOKUP(訂單銷售明細!$F1289,產品資料!$A$1:$G$51,2,FALSE)</f>
        <v>美容家電</v>
      </c>
      <c r="I1289" s="8">
        <v>35</v>
      </c>
      <c r="J1289" s="8">
        <f>VLOOKUP($F1289,產品資料!$A$2:$G$51,6,FALSE)</f>
        <v>5990</v>
      </c>
      <c r="K1289" s="12">
        <f t="shared" si="20"/>
        <v>209650</v>
      </c>
    </row>
    <row r="1290" spans="1:11" x14ac:dyDescent="0.35">
      <c r="A1290" s="13" t="s">
        <v>1306</v>
      </c>
      <c r="B1290" s="14">
        <v>43720</v>
      </c>
      <c r="C1290" s="15" t="str">
        <f>VLOOKUP(訂單銷售明細!$D1290,廠商資料!$A$2:$E$12,5,FALSE)</f>
        <v>蔡俊宏</v>
      </c>
      <c r="D1290" s="13" t="s">
        <v>47</v>
      </c>
      <c r="E1290" s="13" t="str">
        <f>VLOOKUP(D1290,廠商資料!$A$2:$E$12,2,FALSE)</f>
        <v>信通事業</v>
      </c>
      <c r="F1290" s="13" t="s">
        <v>1608</v>
      </c>
      <c r="G1290" s="16" t="str">
        <f>VLOOKUP($F1290,產品資料!$A$2:$G$51,5,FALSE)</f>
        <v>奈米水離子吹風機-粉金</v>
      </c>
      <c r="H1290" s="13" t="str">
        <f>VLOOKUP(訂單銷售明細!$F1290,產品資料!$A$1:$G$51,2,FALSE)</f>
        <v>美容家電</v>
      </c>
      <c r="I1290" s="13">
        <v>35</v>
      </c>
      <c r="J1290" s="13">
        <f>VLOOKUP($F1290,產品資料!$A$2:$G$51,6,FALSE)</f>
        <v>5990</v>
      </c>
      <c r="K1290" s="17">
        <f t="shared" si="20"/>
        <v>209650</v>
      </c>
    </row>
    <row r="1291" spans="1:11" x14ac:dyDescent="0.35">
      <c r="A1291" s="8" t="s">
        <v>1307</v>
      </c>
      <c r="B1291" s="9">
        <v>43720</v>
      </c>
      <c r="C1291" s="10" t="str">
        <f>VLOOKUP(訂單銷售明細!$D1291,廠商資料!$A$2:$E$12,5,FALSE)</f>
        <v>陳欣怡</v>
      </c>
      <c r="D1291" s="8" t="s">
        <v>14</v>
      </c>
      <c r="E1291" s="8" t="str">
        <f>VLOOKUP(D1291,廠商資料!$A$2:$E$12,2,FALSE)</f>
        <v>捷福事業</v>
      </c>
      <c r="F1291" s="8" t="s">
        <v>1632</v>
      </c>
      <c r="G1291" s="11" t="str">
        <f>VLOOKUP($F1291,產品資料!$A$2:$G$51,5,FALSE)</f>
        <v>蒸氣掛燙烘衣架</v>
      </c>
      <c r="H1291" s="8" t="str">
        <f>VLOOKUP(訂單銷售明細!$F1291,產品資料!$A$1:$G$51,2,FALSE)</f>
        <v>清靜除溼</v>
      </c>
      <c r="I1291" s="8">
        <v>25</v>
      </c>
      <c r="J1291" s="8">
        <f>VLOOKUP($F1291,產品資料!$A$2:$G$51,6,FALSE)</f>
        <v>4280</v>
      </c>
      <c r="K1291" s="12">
        <f t="shared" si="20"/>
        <v>107000</v>
      </c>
    </row>
    <row r="1292" spans="1:11" x14ac:dyDescent="0.35">
      <c r="A1292" s="13" t="s">
        <v>1308</v>
      </c>
      <c r="B1292" s="14">
        <v>43720</v>
      </c>
      <c r="C1292" s="15" t="str">
        <f>VLOOKUP(訂單銷售明細!$D1292,廠商資料!$A$2:$E$12,5,FALSE)</f>
        <v>陳欣怡</v>
      </c>
      <c r="D1292" s="13" t="s">
        <v>18</v>
      </c>
      <c r="E1292" s="13" t="str">
        <f>VLOOKUP(D1292,廠商資料!$A$2:$E$12,2,FALSE)</f>
        <v>興泰貿易</v>
      </c>
      <c r="F1292" s="13" t="s">
        <v>1602</v>
      </c>
      <c r="G1292" s="16" t="str">
        <f>VLOOKUP($F1292,產品資料!$A$2:$G$51,5,FALSE)</f>
        <v>日本原裝變頻六門冰箱</v>
      </c>
      <c r="H1292" s="13" t="str">
        <f>VLOOKUP(訂單銷售明細!$F1292,產品資料!$A$1:$G$51,2,FALSE)</f>
        <v>廚房家電</v>
      </c>
      <c r="I1292" s="13">
        <v>25</v>
      </c>
      <c r="J1292" s="13">
        <f>VLOOKUP($F1292,產品資料!$A$2:$G$51,6,FALSE)</f>
        <v>69210</v>
      </c>
      <c r="K1292" s="17">
        <f t="shared" si="20"/>
        <v>1730250</v>
      </c>
    </row>
    <row r="1293" spans="1:11" x14ac:dyDescent="0.35">
      <c r="A1293" s="8" t="s">
        <v>1309</v>
      </c>
      <c r="B1293" s="9">
        <v>43720</v>
      </c>
      <c r="C1293" s="10" t="str">
        <f>VLOOKUP(訂單銷售明細!$D1293,廠商資料!$A$2:$E$12,5,FALSE)</f>
        <v>王家銘</v>
      </c>
      <c r="D1293" s="8" t="s">
        <v>21</v>
      </c>
      <c r="E1293" s="8" t="str">
        <f>VLOOKUP(D1293,廠商資料!$A$2:$E$12,2,FALSE)</f>
        <v>裕發事業</v>
      </c>
      <c r="F1293" s="8" t="s">
        <v>1615</v>
      </c>
      <c r="G1293" s="11" t="str">
        <f>VLOOKUP($F1293,產品資料!$A$2:$G$51,5,FALSE)</f>
        <v>迷你淨顏潔膚儀-送刷頭</v>
      </c>
      <c r="H1293" s="8" t="str">
        <f>VLOOKUP(訂單銷售明細!$F1293,產品資料!$A$1:$G$51,2,FALSE)</f>
        <v>美容家電</v>
      </c>
      <c r="I1293" s="8">
        <v>25</v>
      </c>
      <c r="J1293" s="8">
        <f>VLOOKUP($F1293,產品資料!$A$2:$G$51,6,FALSE)</f>
        <v>2600</v>
      </c>
      <c r="K1293" s="12">
        <f t="shared" si="20"/>
        <v>65000</v>
      </c>
    </row>
    <row r="1294" spans="1:11" x14ac:dyDescent="0.35">
      <c r="A1294" s="13" t="s">
        <v>1310</v>
      </c>
      <c r="B1294" s="14">
        <v>43720</v>
      </c>
      <c r="C1294" s="15" t="str">
        <f>VLOOKUP(訂單銷售明細!$D1294,廠商資料!$A$2:$E$12,5,FALSE)</f>
        <v>王家銘</v>
      </c>
      <c r="D1294" s="13" t="s">
        <v>24</v>
      </c>
      <c r="E1294" s="13" t="str">
        <f>VLOOKUP(D1294,廠商資料!$A$2:$E$12,2,FALSE)</f>
        <v>萬成事業</v>
      </c>
      <c r="F1294" s="13" t="s">
        <v>1603</v>
      </c>
      <c r="G1294" s="16" t="str">
        <f>VLOOKUP($F1294,產品資料!$A$2:$G$51,5,FALSE)</f>
        <v>奈米水離子吹風機-桃紅</v>
      </c>
      <c r="H1294" s="13" t="str">
        <f>VLOOKUP(訂單銷售明細!$F1294,產品資料!$A$1:$G$51,2,FALSE)</f>
        <v>美容家電</v>
      </c>
      <c r="I1294" s="13">
        <v>25</v>
      </c>
      <c r="J1294" s="13">
        <f>VLOOKUP($F1294,產品資料!$A$2:$G$51,6,FALSE)</f>
        <v>5990</v>
      </c>
      <c r="K1294" s="17">
        <f t="shared" si="20"/>
        <v>149750</v>
      </c>
    </row>
    <row r="1295" spans="1:11" x14ac:dyDescent="0.35">
      <c r="A1295" s="8" t="s">
        <v>1311</v>
      </c>
      <c r="B1295" s="9">
        <v>43720</v>
      </c>
      <c r="C1295" s="10" t="str">
        <f>VLOOKUP(訂單銷售明細!$D1295,廠商資料!$A$2:$E$12,5,FALSE)</f>
        <v>賴惠雯</v>
      </c>
      <c r="D1295" s="8" t="s">
        <v>49</v>
      </c>
      <c r="E1295" s="8" t="str">
        <f>VLOOKUP(D1295,廠商資料!$A$2:$E$12,2,FALSE)</f>
        <v>大亨事業</v>
      </c>
      <c r="F1295" s="8" t="s">
        <v>1608</v>
      </c>
      <c r="G1295" s="11" t="str">
        <f>VLOOKUP($F1295,產品資料!$A$2:$G$51,5,FALSE)</f>
        <v>奈米水離子吹風機-粉金</v>
      </c>
      <c r="H1295" s="8" t="str">
        <f>VLOOKUP(訂單銷售明細!$F1295,產品資料!$A$1:$G$51,2,FALSE)</f>
        <v>美容家電</v>
      </c>
      <c r="I1295" s="8">
        <v>35</v>
      </c>
      <c r="J1295" s="8">
        <f>VLOOKUP($F1295,產品資料!$A$2:$G$51,6,FALSE)</f>
        <v>5990</v>
      </c>
      <c r="K1295" s="12">
        <f t="shared" si="20"/>
        <v>209650</v>
      </c>
    </row>
    <row r="1296" spans="1:11" x14ac:dyDescent="0.35">
      <c r="A1296" s="13" t="s">
        <v>1312</v>
      </c>
      <c r="B1296" s="14">
        <v>43720</v>
      </c>
      <c r="C1296" s="15" t="str">
        <f>VLOOKUP(訂單銷售明細!$D1296,廠商資料!$A$2:$E$12,5,FALSE)</f>
        <v>涂佩芳</v>
      </c>
      <c r="D1296" s="13" t="s">
        <v>10</v>
      </c>
      <c r="E1296" s="13" t="str">
        <f>VLOOKUP(D1296,廠商資料!$A$2:$E$12,2,FALSE)</f>
        <v>永進事業</v>
      </c>
      <c r="F1296" s="13" t="s">
        <v>1608</v>
      </c>
      <c r="G1296" s="16" t="str">
        <f>VLOOKUP($F1296,產品資料!$A$2:$G$51,5,FALSE)</f>
        <v>奈米水離子吹風機-粉金</v>
      </c>
      <c r="H1296" s="13" t="str">
        <f>VLOOKUP(訂單銷售明細!$F1296,產品資料!$A$1:$G$51,2,FALSE)</f>
        <v>美容家電</v>
      </c>
      <c r="I1296" s="13">
        <v>35</v>
      </c>
      <c r="J1296" s="13">
        <f>VLOOKUP($F1296,產品資料!$A$2:$G$51,6,FALSE)</f>
        <v>5990</v>
      </c>
      <c r="K1296" s="17">
        <f t="shared" si="20"/>
        <v>209650</v>
      </c>
    </row>
    <row r="1297" spans="1:11" x14ac:dyDescent="0.35">
      <c r="A1297" s="8" t="s">
        <v>1313</v>
      </c>
      <c r="B1297" s="9">
        <v>43720</v>
      </c>
      <c r="C1297" s="10" t="str">
        <f>VLOOKUP(訂單銷售明細!$D1297,廠商資料!$A$2:$E$12,5,FALSE)</f>
        <v>蔡俊宏</v>
      </c>
      <c r="D1297" s="8" t="s">
        <v>47</v>
      </c>
      <c r="E1297" s="8" t="str">
        <f>VLOOKUP(D1297,廠商資料!$A$2:$E$12,2,FALSE)</f>
        <v>信通事業</v>
      </c>
      <c r="F1297" s="8" t="s">
        <v>1632</v>
      </c>
      <c r="G1297" s="11" t="str">
        <f>VLOOKUP($F1297,產品資料!$A$2:$G$51,5,FALSE)</f>
        <v>蒸氣掛燙烘衣架</v>
      </c>
      <c r="H1297" s="8" t="str">
        <f>VLOOKUP(訂單銷售明細!$F1297,產品資料!$A$1:$G$51,2,FALSE)</f>
        <v>清靜除溼</v>
      </c>
      <c r="I1297" s="8">
        <v>25</v>
      </c>
      <c r="J1297" s="8">
        <f>VLOOKUP($F1297,產品資料!$A$2:$G$51,6,FALSE)</f>
        <v>4280</v>
      </c>
      <c r="K1297" s="12">
        <f t="shared" si="20"/>
        <v>107000</v>
      </c>
    </row>
    <row r="1298" spans="1:11" x14ac:dyDescent="0.35">
      <c r="A1298" s="13" t="s">
        <v>1314</v>
      </c>
      <c r="B1298" s="14">
        <v>43720</v>
      </c>
      <c r="C1298" s="15" t="str">
        <f>VLOOKUP(訂單銷售明細!$D1298,廠商資料!$A$2:$E$12,5,FALSE)</f>
        <v>賴惠雯</v>
      </c>
      <c r="D1298" s="13" t="s">
        <v>49</v>
      </c>
      <c r="E1298" s="13" t="str">
        <f>VLOOKUP(D1298,廠商資料!$A$2:$E$12,2,FALSE)</f>
        <v>大亨事業</v>
      </c>
      <c r="F1298" s="13" t="s">
        <v>1602</v>
      </c>
      <c r="G1298" s="16" t="str">
        <f>VLOOKUP($F1298,產品資料!$A$2:$G$51,5,FALSE)</f>
        <v>日本原裝變頻六門冰箱</v>
      </c>
      <c r="H1298" s="13" t="str">
        <f>VLOOKUP(訂單銷售明細!$F1298,產品資料!$A$1:$G$51,2,FALSE)</f>
        <v>廚房家電</v>
      </c>
      <c r="I1298" s="13">
        <v>25</v>
      </c>
      <c r="J1298" s="13">
        <f>VLOOKUP($F1298,產品資料!$A$2:$G$51,6,FALSE)</f>
        <v>69210</v>
      </c>
      <c r="K1298" s="17">
        <f t="shared" si="20"/>
        <v>1730250</v>
      </c>
    </row>
    <row r="1299" spans="1:11" x14ac:dyDescent="0.35">
      <c r="A1299" s="8" t="s">
        <v>1315</v>
      </c>
      <c r="B1299" s="9">
        <v>43720</v>
      </c>
      <c r="C1299" s="10" t="str">
        <f>VLOOKUP(訂單銷售明細!$D1299,廠商資料!$A$2:$E$12,5,FALSE)</f>
        <v>涂佩芳</v>
      </c>
      <c r="D1299" s="8" t="s">
        <v>10</v>
      </c>
      <c r="E1299" s="8" t="str">
        <f>VLOOKUP(D1299,廠商資料!$A$2:$E$12,2,FALSE)</f>
        <v>永進事業</v>
      </c>
      <c r="F1299" s="8" t="s">
        <v>1615</v>
      </c>
      <c r="G1299" s="11" t="str">
        <f>VLOOKUP($F1299,產品資料!$A$2:$G$51,5,FALSE)</f>
        <v>迷你淨顏潔膚儀-送刷頭</v>
      </c>
      <c r="H1299" s="8" t="str">
        <f>VLOOKUP(訂單銷售明細!$F1299,產品資料!$A$1:$G$51,2,FALSE)</f>
        <v>美容家電</v>
      </c>
      <c r="I1299" s="8">
        <v>25</v>
      </c>
      <c r="J1299" s="8">
        <f>VLOOKUP($F1299,產品資料!$A$2:$G$51,6,FALSE)</f>
        <v>2600</v>
      </c>
      <c r="K1299" s="12">
        <f t="shared" si="20"/>
        <v>65000</v>
      </c>
    </row>
    <row r="1300" spans="1:11" x14ac:dyDescent="0.35">
      <c r="A1300" s="13" t="s">
        <v>1316</v>
      </c>
      <c r="B1300" s="14">
        <v>43720</v>
      </c>
      <c r="C1300" s="15" t="str">
        <f>VLOOKUP(訂單銷售明細!$D1300,廠商資料!$A$2:$E$12,5,FALSE)</f>
        <v>涂佩芳</v>
      </c>
      <c r="D1300" s="13" t="s">
        <v>12</v>
      </c>
      <c r="E1300" s="13" t="str">
        <f>VLOOKUP(D1300,廠商資料!$A$2:$E$12,2,FALSE)</f>
        <v>洪盛貿易</v>
      </c>
      <c r="F1300" s="13" t="s">
        <v>1603</v>
      </c>
      <c r="G1300" s="16" t="str">
        <f>VLOOKUP($F1300,產品資料!$A$2:$G$51,5,FALSE)</f>
        <v>奈米水離子吹風機-桃紅</v>
      </c>
      <c r="H1300" s="13" t="str">
        <f>VLOOKUP(訂單銷售明細!$F1300,產品資料!$A$1:$G$51,2,FALSE)</f>
        <v>美容家電</v>
      </c>
      <c r="I1300" s="13">
        <v>25</v>
      </c>
      <c r="J1300" s="13">
        <f>VLOOKUP($F1300,產品資料!$A$2:$G$51,6,FALSE)</f>
        <v>5990</v>
      </c>
      <c r="K1300" s="17">
        <f t="shared" si="20"/>
        <v>149750</v>
      </c>
    </row>
    <row r="1301" spans="1:11" x14ac:dyDescent="0.35">
      <c r="A1301" s="8" t="s">
        <v>1317</v>
      </c>
      <c r="B1301" s="9">
        <v>43720</v>
      </c>
      <c r="C1301" s="10" t="str">
        <f>VLOOKUP(訂單銷售明細!$D1301,廠商資料!$A$2:$E$12,5,FALSE)</f>
        <v>陳欣怡</v>
      </c>
      <c r="D1301" s="8" t="s">
        <v>14</v>
      </c>
      <c r="E1301" s="8" t="str">
        <f>VLOOKUP(D1301,廠商資料!$A$2:$E$12,2,FALSE)</f>
        <v>捷福事業</v>
      </c>
      <c r="F1301" s="8" t="s">
        <v>1608</v>
      </c>
      <c r="G1301" s="11" t="str">
        <f>VLOOKUP($F1301,產品資料!$A$2:$G$51,5,FALSE)</f>
        <v>奈米水離子吹風機-粉金</v>
      </c>
      <c r="H1301" s="8" t="str">
        <f>VLOOKUP(訂單銷售明細!$F1301,產品資料!$A$1:$G$51,2,FALSE)</f>
        <v>美容家電</v>
      </c>
      <c r="I1301" s="8">
        <v>35</v>
      </c>
      <c r="J1301" s="8">
        <f>VLOOKUP($F1301,產品資料!$A$2:$G$51,6,FALSE)</f>
        <v>5990</v>
      </c>
      <c r="K1301" s="12">
        <f t="shared" si="20"/>
        <v>209650</v>
      </c>
    </row>
    <row r="1302" spans="1:11" x14ac:dyDescent="0.35">
      <c r="A1302" s="13" t="s">
        <v>1318</v>
      </c>
      <c r="B1302" s="14">
        <v>43720</v>
      </c>
      <c r="C1302" s="15" t="str">
        <f>VLOOKUP(訂單銷售明細!$D1302,廠商資料!$A$2:$E$12,5,FALSE)</f>
        <v>陳欣怡</v>
      </c>
      <c r="D1302" s="13" t="s">
        <v>18</v>
      </c>
      <c r="E1302" s="13" t="str">
        <f>VLOOKUP(D1302,廠商資料!$A$2:$E$12,2,FALSE)</f>
        <v>興泰貿易</v>
      </c>
      <c r="F1302" s="13" t="s">
        <v>1608</v>
      </c>
      <c r="G1302" s="16" t="str">
        <f>VLOOKUP($F1302,產品資料!$A$2:$G$51,5,FALSE)</f>
        <v>奈米水離子吹風機-粉金</v>
      </c>
      <c r="H1302" s="13" t="str">
        <f>VLOOKUP(訂單銷售明細!$F1302,產品資料!$A$1:$G$51,2,FALSE)</f>
        <v>美容家電</v>
      </c>
      <c r="I1302" s="13">
        <v>35</v>
      </c>
      <c r="J1302" s="13">
        <f>VLOOKUP($F1302,產品資料!$A$2:$G$51,6,FALSE)</f>
        <v>5990</v>
      </c>
      <c r="K1302" s="17">
        <f t="shared" si="20"/>
        <v>209650</v>
      </c>
    </row>
    <row r="1303" spans="1:11" x14ac:dyDescent="0.35">
      <c r="A1303" s="8" t="s">
        <v>1319</v>
      </c>
      <c r="B1303" s="9">
        <v>43720</v>
      </c>
      <c r="C1303" s="10" t="str">
        <f>VLOOKUP(訂單銷售明細!$D1303,廠商資料!$A$2:$E$12,5,FALSE)</f>
        <v>陳欣怡</v>
      </c>
      <c r="D1303" s="8" t="s">
        <v>8</v>
      </c>
      <c r="E1303" s="8" t="str">
        <f>VLOOKUP(D1303,廠商資料!$A$2:$E$12,2,FALSE)</f>
        <v>高宏事業</v>
      </c>
      <c r="F1303" s="8" t="s">
        <v>1632</v>
      </c>
      <c r="G1303" s="11" t="str">
        <f>VLOOKUP($F1303,產品資料!$A$2:$G$51,5,FALSE)</f>
        <v>蒸氣掛燙烘衣架</v>
      </c>
      <c r="H1303" s="8" t="str">
        <f>VLOOKUP(訂單銷售明細!$F1303,產品資料!$A$1:$G$51,2,FALSE)</f>
        <v>清靜除溼</v>
      </c>
      <c r="I1303" s="8">
        <v>25</v>
      </c>
      <c r="J1303" s="8">
        <f>VLOOKUP($F1303,產品資料!$A$2:$G$51,6,FALSE)</f>
        <v>4280</v>
      </c>
      <c r="K1303" s="12">
        <f t="shared" si="20"/>
        <v>107000</v>
      </c>
    </row>
    <row r="1304" spans="1:11" x14ac:dyDescent="0.35">
      <c r="A1304" s="13" t="s">
        <v>1320</v>
      </c>
      <c r="B1304" s="14">
        <v>43720</v>
      </c>
      <c r="C1304" s="15" t="str">
        <f>VLOOKUP(訂單銷售明細!$D1304,廠商資料!$A$2:$E$12,5,FALSE)</f>
        <v>陳欣怡</v>
      </c>
      <c r="D1304" s="13" t="s">
        <v>14</v>
      </c>
      <c r="E1304" s="13" t="str">
        <f>VLOOKUP(D1304,廠商資料!$A$2:$E$12,2,FALSE)</f>
        <v>捷福事業</v>
      </c>
      <c r="F1304" s="13" t="s">
        <v>1602</v>
      </c>
      <c r="G1304" s="16" t="str">
        <f>VLOOKUP($F1304,產品資料!$A$2:$G$51,5,FALSE)</f>
        <v>日本原裝變頻六門冰箱</v>
      </c>
      <c r="H1304" s="13" t="str">
        <f>VLOOKUP(訂單銷售明細!$F1304,產品資料!$A$1:$G$51,2,FALSE)</f>
        <v>廚房家電</v>
      </c>
      <c r="I1304" s="13">
        <v>25</v>
      </c>
      <c r="J1304" s="13">
        <f>VLOOKUP($F1304,產品資料!$A$2:$G$51,6,FALSE)</f>
        <v>69210</v>
      </c>
      <c r="K1304" s="17">
        <f t="shared" si="20"/>
        <v>1730250</v>
      </c>
    </row>
    <row r="1305" spans="1:11" x14ac:dyDescent="0.35">
      <c r="A1305" s="8" t="s">
        <v>1321</v>
      </c>
      <c r="B1305" s="9">
        <v>43720</v>
      </c>
      <c r="C1305" s="10" t="str">
        <f>VLOOKUP(訂單銷售明細!$D1305,廠商資料!$A$2:$E$12,5,FALSE)</f>
        <v>陳欣怡</v>
      </c>
      <c r="D1305" s="8" t="s">
        <v>18</v>
      </c>
      <c r="E1305" s="8" t="str">
        <f>VLOOKUP(D1305,廠商資料!$A$2:$E$12,2,FALSE)</f>
        <v>興泰貿易</v>
      </c>
      <c r="F1305" s="8" t="s">
        <v>1615</v>
      </c>
      <c r="G1305" s="11" t="str">
        <f>VLOOKUP($F1305,產品資料!$A$2:$G$51,5,FALSE)</f>
        <v>迷你淨顏潔膚儀-送刷頭</v>
      </c>
      <c r="H1305" s="8" t="str">
        <f>VLOOKUP(訂單銷售明細!$F1305,產品資料!$A$1:$G$51,2,FALSE)</f>
        <v>美容家電</v>
      </c>
      <c r="I1305" s="8">
        <v>25</v>
      </c>
      <c r="J1305" s="8">
        <f>VLOOKUP($F1305,產品資料!$A$2:$G$51,6,FALSE)</f>
        <v>2600</v>
      </c>
      <c r="K1305" s="12">
        <f t="shared" si="20"/>
        <v>65000</v>
      </c>
    </row>
    <row r="1306" spans="1:11" x14ac:dyDescent="0.35">
      <c r="A1306" s="13" t="s">
        <v>1322</v>
      </c>
      <c r="B1306" s="14">
        <v>43720</v>
      </c>
      <c r="C1306" s="15" t="str">
        <f>VLOOKUP(訂單銷售明細!$D1306,廠商資料!$A$2:$E$12,5,FALSE)</f>
        <v>王家銘</v>
      </c>
      <c r="D1306" s="13" t="s">
        <v>21</v>
      </c>
      <c r="E1306" s="13" t="str">
        <f>VLOOKUP(D1306,廠商資料!$A$2:$E$12,2,FALSE)</f>
        <v>裕發事業</v>
      </c>
      <c r="F1306" s="13" t="s">
        <v>1603</v>
      </c>
      <c r="G1306" s="16" t="str">
        <f>VLOOKUP($F1306,產品資料!$A$2:$G$51,5,FALSE)</f>
        <v>奈米水離子吹風機-桃紅</v>
      </c>
      <c r="H1306" s="13" t="str">
        <f>VLOOKUP(訂單銷售明細!$F1306,產品資料!$A$1:$G$51,2,FALSE)</f>
        <v>美容家電</v>
      </c>
      <c r="I1306" s="13">
        <v>25</v>
      </c>
      <c r="J1306" s="13">
        <f>VLOOKUP($F1306,產品資料!$A$2:$G$51,6,FALSE)</f>
        <v>5990</v>
      </c>
      <c r="K1306" s="17">
        <f t="shared" si="20"/>
        <v>149750</v>
      </c>
    </row>
    <row r="1307" spans="1:11" x14ac:dyDescent="0.35">
      <c r="A1307" s="8" t="s">
        <v>1323</v>
      </c>
      <c r="B1307" s="9">
        <v>43720</v>
      </c>
      <c r="C1307" s="10" t="str">
        <f>VLOOKUP(訂單銷售明細!$D1307,廠商資料!$A$2:$E$12,5,FALSE)</f>
        <v>王家銘</v>
      </c>
      <c r="D1307" s="8" t="s">
        <v>21</v>
      </c>
      <c r="E1307" s="8" t="str">
        <f>VLOOKUP(D1307,廠商資料!$A$2:$E$12,2,FALSE)</f>
        <v>裕發事業</v>
      </c>
      <c r="F1307" s="8" t="s">
        <v>1608</v>
      </c>
      <c r="G1307" s="11" t="str">
        <f>VLOOKUP($F1307,產品資料!$A$2:$G$51,5,FALSE)</f>
        <v>奈米水離子吹風機-粉金</v>
      </c>
      <c r="H1307" s="8" t="str">
        <f>VLOOKUP(訂單銷售明細!$F1307,產品資料!$A$1:$G$51,2,FALSE)</f>
        <v>美容家電</v>
      </c>
      <c r="I1307" s="8">
        <v>35</v>
      </c>
      <c r="J1307" s="8">
        <f>VLOOKUP($F1307,產品資料!$A$2:$G$51,6,FALSE)</f>
        <v>5990</v>
      </c>
      <c r="K1307" s="12">
        <f t="shared" si="20"/>
        <v>209650</v>
      </c>
    </row>
    <row r="1308" spans="1:11" x14ac:dyDescent="0.35">
      <c r="A1308" s="13" t="s">
        <v>1324</v>
      </c>
      <c r="B1308" s="14">
        <v>43720</v>
      </c>
      <c r="C1308" s="15" t="str">
        <f>VLOOKUP(訂單銷售明細!$D1308,廠商資料!$A$2:$E$12,5,FALSE)</f>
        <v>王家銘</v>
      </c>
      <c r="D1308" s="13" t="s">
        <v>24</v>
      </c>
      <c r="E1308" s="13" t="str">
        <f>VLOOKUP(D1308,廠商資料!$A$2:$E$12,2,FALSE)</f>
        <v>萬成事業</v>
      </c>
      <c r="F1308" s="13" t="s">
        <v>1608</v>
      </c>
      <c r="G1308" s="16" t="str">
        <f>VLOOKUP($F1308,產品資料!$A$2:$G$51,5,FALSE)</f>
        <v>奈米水離子吹風機-粉金</v>
      </c>
      <c r="H1308" s="13" t="str">
        <f>VLOOKUP(訂單銷售明細!$F1308,產品資料!$A$1:$G$51,2,FALSE)</f>
        <v>美容家電</v>
      </c>
      <c r="I1308" s="13">
        <v>35</v>
      </c>
      <c r="J1308" s="13">
        <f>VLOOKUP($F1308,產品資料!$A$2:$G$51,6,FALSE)</f>
        <v>5990</v>
      </c>
      <c r="K1308" s="17">
        <f t="shared" si="20"/>
        <v>209650</v>
      </c>
    </row>
    <row r="1309" spans="1:11" x14ac:dyDescent="0.35">
      <c r="A1309" s="8" t="s">
        <v>1325</v>
      </c>
      <c r="B1309" s="9">
        <v>43720</v>
      </c>
      <c r="C1309" s="10" t="str">
        <f>VLOOKUP(訂單銷售明細!$D1309,廠商資料!$A$2:$E$12,5,FALSE)</f>
        <v>陳欣怡</v>
      </c>
      <c r="D1309" s="8" t="s">
        <v>14</v>
      </c>
      <c r="E1309" s="8" t="str">
        <f>VLOOKUP(D1309,廠商資料!$A$2:$E$12,2,FALSE)</f>
        <v>捷福事業</v>
      </c>
      <c r="F1309" s="8" t="s">
        <v>1609</v>
      </c>
      <c r="G1309" s="11" t="str">
        <f>VLOOKUP($F1309,產品資料!$A$2:$G$51,5,FALSE)</f>
        <v>手持按摩器</v>
      </c>
      <c r="H1309" s="8" t="str">
        <f>VLOOKUP(訂單銷售明細!$F1309,產品資料!$A$1:$G$51,2,FALSE)</f>
        <v>按摩家電</v>
      </c>
      <c r="I1309" s="8">
        <v>25</v>
      </c>
      <c r="J1309" s="8">
        <f>VLOOKUP($F1309,產品資料!$A$2:$G$51,6,FALSE)</f>
        <v>2980</v>
      </c>
      <c r="K1309" s="12">
        <f t="shared" si="20"/>
        <v>74500</v>
      </c>
    </row>
    <row r="1310" spans="1:11" x14ac:dyDescent="0.35">
      <c r="A1310" s="13" t="s">
        <v>1326</v>
      </c>
      <c r="B1310" s="14">
        <v>43720</v>
      </c>
      <c r="C1310" s="15" t="str">
        <f>VLOOKUP(訂單銷售明細!$D1310,廠商資料!$A$2:$E$12,5,FALSE)</f>
        <v>陳欣怡</v>
      </c>
      <c r="D1310" s="13" t="s">
        <v>18</v>
      </c>
      <c r="E1310" s="13" t="str">
        <f>VLOOKUP(D1310,廠商資料!$A$2:$E$12,2,FALSE)</f>
        <v>興泰貿易</v>
      </c>
      <c r="F1310" s="13" t="s">
        <v>1609</v>
      </c>
      <c r="G1310" s="16" t="str">
        <f>VLOOKUP($F1310,產品資料!$A$2:$G$51,5,FALSE)</f>
        <v>手持按摩器</v>
      </c>
      <c r="H1310" s="13" t="str">
        <f>VLOOKUP(訂單銷售明細!$F1310,產品資料!$A$1:$G$51,2,FALSE)</f>
        <v>按摩家電</v>
      </c>
      <c r="I1310" s="13">
        <v>25</v>
      </c>
      <c r="J1310" s="13">
        <f>VLOOKUP($F1310,產品資料!$A$2:$G$51,6,FALSE)</f>
        <v>2980</v>
      </c>
      <c r="K1310" s="17">
        <f t="shared" si="20"/>
        <v>74500</v>
      </c>
    </row>
    <row r="1311" spans="1:11" x14ac:dyDescent="0.35">
      <c r="A1311" s="8" t="s">
        <v>1327</v>
      </c>
      <c r="B1311" s="9">
        <v>43720</v>
      </c>
      <c r="C1311" s="10" t="str">
        <f>VLOOKUP(訂單銷售明細!$D1311,廠商資料!$A$2:$E$12,5,FALSE)</f>
        <v>王家銘</v>
      </c>
      <c r="D1311" s="8" t="s">
        <v>21</v>
      </c>
      <c r="E1311" s="8" t="str">
        <f>VLOOKUP(D1311,廠商資料!$A$2:$E$12,2,FALSE)</f>
        <v>裕發事業</v>
      </c>
      <c r="F1311" s="8" t="s">
        <v>1609</v>
      </c>
      <c r="G1311" s="11" t="str">
        <f>VLOOKUP($F1311,產品資料!$A$2:$G$51,5,FALSE)</f>
        <v>手持按摩器</v>
      </c>
      <c r="H1311" s="8" t="str">
        <f>VLOOKUP(訂單銷售明細!$F1311,產品資料!$A$1:$G$51,2,FALSE)</f>
        <v>按摩家電</v>
      </c>
      <c r="I1311" s="8">
        <v>25</v>
      </c>
      <c r="J1311" s="8">
        <f>VLOOKUP($F1311,產品資料!$A$2:$G$51,6,FALSE)</f>
        <v>2980</v>
      </c>
      <c r="K1311" s="12">
        <f t="shared" si="20"/>
        <v>74500</v>
      </c>
    </row>
    <row r="1312" spans="1:11" x14ac:dyDescent="0.35">
      <c r="A1312" s="13" t="s">
        <v>1328</v>
      </c>
      <c r="B1312" s="14">
        <v>43720</v>
      </c>
      <c r="C1312" s="15" t="str">
        <f>VLOOKUP(訂單銷售明細!$D1312,廠商資料!$A$2:$E$12,5,FALSE)</f>
        <v>王家銘</v>
      </c>
      <c r="D1312" s="13" t="s">
        <v>24</v>
      </c>
      <c r="E1312" s="13" t="str">
        <f>VLOOKUP(D1312,廠商資料!$A$2:$E$12,2,FALSE)</f>
        <v>萬成事業</v>
      </c>
      <c r="F1312" s="13" t="s">
        <v>1609</v>
      </c>
      <c r="G1312" s="16" t="str">
        <f>VLOOKUP($F1312,產品資料!$A$2:$G$51,5,FALSE)</f>
        <v>手持按摩器</v>
      </c>
      <c r="H1312" s="13" t="str">
        <f>VLOOKUP(訂單銷售明細!$F1312,產品資料!$A$1:$G$51,2,FALSE)</f>
        <v>按摩家電</v>
      </c>
      <c r="I1312" s="13">
        <v>25</v>
      </c>
      <c r="J1312" s="13">
        <f>VLOOKUP($F1312,產品資料!$A$2:$G$51,6,FALSE)</f>
        <v>2980</v>
      </c>
      <c r="K1312" s="17">
        <f t="shared" si="20"/>
        <v>74500</v>
      </c>
    </row>
    <row r="1313" spans="1:11" x14ac:dyDescent="0.35">
      <c r="A1313" s="8" t="s">
        <v>1329</v>
      </c>
      <c r="B1313" s="9">
        <v>43748</v>
      </c>
      <c r="C1313" s="10" t="str">
        <f>VLOOKUP(訂單銷售明細!$D1313,廠商資料!$A$2:$E$12,5,FALSE)</f>
        <v>賴惠雯</v>
      </c>
      <c r="D1313" s="8" t="s">
        <v>41</v>
      </c>
      <c r="E1313" s="8" t="str">
        <f>VLOOKUP(D1313,廠商資料!$A$2:$E$12,2,FALSE)</f>
        <v>欣榮貿易</v>
      </c>
      <c r="F1313" s="8" t="s">
        <v>1600</v>
      </c>
      <c r="G1313" s="11" t="str">
        <f>VLOOKUP($F1313,產品資料!$A$2:$G$51,5,FALSE)</f>
        <v>蒸氣電熨斗</v>
      </c>
      <c r="H1313" s="8" t="str">
        <f>VLOOKUP(訂單銷售明細!$F1313,產品資料!$A$1:$G$51,2,FALSE)</f>
        <v>生活家電</v>
      </c>
      <c r="I1313" s="8">
        <v>25</v>
      </c>
      <c r="J1313" s="8">
        <f>VLOOKUP($F1313,產品資料!$A$2:$G$51,6,FALSE)</f>
        <v>665</v>
      </c>
      <c r="K1313" s="12">
        <f t="shared" si="20"/>
        <v>16625</v>
      </c>
    </row>
    <row r="1314" spans="1:11" x14ac:dyDescent="0.35">
      <c r="A1314" s="13" t="s">
        <v>1330</v>
      </c>
      <c r="B1314" s="14">
        <v>43748</v>
      </c>
      <c r="C1314" s="15" t="str">
        <f>VLOOKUP(訂單銷售明細!$D1314,廠商資料!$A$2:$E$12,5,FALSE)</f>
        <v>蔡俊宏</v>
      </c>
      <c r="D1314" s="13" t="s">
        <v>47</v>
      </c>
      <c r="E1314" s="13" t="str">
        <f>VLOOKUP(D1314,廠商資料!$A$2:$E$12,2,FALSE)</f>
        <v>信通事業</v>
      </c>
      <c r="F1314" s="13" t="s">
        <v>1602</v>
      </c>
      <c r="G1314" s="16" t="str">
        <f>VLOOKUP($F1314,產品資料!$A$2:$G$51,5,FALSE)</f>
        <v>日本原裝變頻六門冰箱</v>
      </c>
      <c r="H1314" s="13" t="str">
        <f>VLOOKUP(訂單銷售明細!$F1314,產品資料!$A$1:$G$51,2,FALSE)</f>
        <v>廚房家電</v>
      </c>
      <c r="I1314" s="13">
        <v>25</v>
      </c>
      <c r="J1314" s="13">
        <f>VLOOKUP($F1314,產品資料!$A$2:$G$51,6,FALSE)</f>
        <v>69210</v>
      </c>
      <c r="K1314" s="17">
        <f t="shared" si="20"/>
        <v>1730250</v>
      </c>
    </row>
    <row r="1315" spans="1:11" x14ac:dyDescent="0.35">
      <c r="A1315" s="8" t="s">
        <v>1331</v>
      </c>
      <c r="B1315" s="9">
        <v>43748</v>
      </c>
      <c r="C1315" s="10" t="str">
        <f>VLOOKUP(訂單銷售明細!$D1315,廠商資料!$A$2:$E$12,5,FALSE)</f>
        <v>賴惠雯</v>
      </c>
      <c r="D1315" s="8" t="s">
        <v>49</v>
      </c>
      <c r="E1315" s="8" t="str">
        <f>VLOOKUP(D1315,廠商資料!$A$2:$E$12,2,FALSE)</f>
        <v>大亨事業</v>
      </c>
      <c r="F1315" s="8" t="s">
        <v>1615</v>
      </c>
      <c r="G1315" s="11" t="str">
        <f>VLOOKUP($F1315,產品資料!$A$2:$G$51,5,FALSE)</f>
        <v>迷你淨顏潔膚儀-送刷頭</v>
      </c>
      <c r="H1315" s="8" t="str">
        <f>VLOOKUP(訂單銷售明細!$F1315,產品資料!$A$1:$G$51,2,FALSE)</f>
        <v>美容家電</v>
      </c>
      <c r="I1315" s="8">
        <v>25</v>
      </c>
      <c r="J1315" s="8">
        <f>VLOOKUP($F1315,產品資料!$A$2:$G$51,6,FALSE)</f>
        <v>2600</v>
      </c>
      <c r="K1315" s="12">
        <f t="shared" si="20"/>
        <v>65000</v>
      </c>
    </row>
    <row r="1316" spans="1:11" x14ac:dyDescent="0.35">
      <c r="A1316" s="13" t="s">
        <v>1332</v>
      </c>
      <c r="B1316" s="14">
        <v>43748</v>
      </c>
      <c r="C1316" s="15" t="str">
        <f>VLOOKUP(訂單銷售明細!$D1316,廠商資料!$A$2:$E$12,5,FALSE)</f>
        <v>蔡俊宏</v>
      </c>
      <c r="D1316" s="13" t="s">
        <v>47</v>
      </c>
      <c r="E1316" s="13" t="str">
        <f>VLOOKUP(D1316,廠商資料!$A$2:$E$12,2,FALSE)</f>
        <v>信通事業</v>
      </c>
      <c r="F1316" s="13" t="s">
        <v>1608</v>
      </c>
      <c r="G1316" s="16" t="str">
        <f>VLOOKUP($F1316,產品資料!$A$2:$G$51,5,FALSE)</f>
        <v>奈米水離子吹風機-粉金</v>
      </c>
      <c r="H1316" s="13" t="str">
        <f>VLOOKUP(訂單銷售明細!$F1316,產品資料!$A$1:$G$51,2,FALSE)</f>
        <v>美容家電</v>
      </c>
      <c r="I1316" s="13">
        <v>35</v>
      </c>
      <c r="J1316" s="13">
        <f>VLOOKUP($F1316,產品資料!$A$2:$G$51,6,FALSE)</f>
        <v>5990</v>
      </c>
      <c r="K1316" s="17">
        <f t="shared" si="20"/>
        <v>209650</v>
      </c>
    </row>
    <row r="1317" spans="1:11" x14ac:dyDescent="0.35">
      <c r="A1317" s="8" t="s">
        <v>1333</v>
      </c>
      <c r="B1317" s="9">
        <v>43748</v>
      </c>
      <c r="C1317" s="10" t="str">
        <f>VLOOKUP(訂單銷售明細!$D1317,廠商資料!$A$2:$E$12,5,FALSE)</f>
        <v>賴惠雯</v>
      </c>
      <c r="D1317" s="8" t="s">
        <v>49</v>
      </c>
      <c r="E1317" s="8" t="str">
        <f>VLOOKUP(D1317,廠商資料!$A$2:$E$12,2,FALSE)</f>
        <v>大亨事業</v>
      </c>
      <c r="F1317" s="8" t="s">
        <v>1611</v>
      </c>
      <c r="G1317" s="11" t="str">
        <f>VLOOKUP($F1317,產品資料!$A$2:$G$51,5,FALSE)</f>
        <v>美白電動牙刷-美白刷頭+多動向交叉刷頭</v>
      </c>
      <c r="H1317" s="8" t="str">
        <f>VLOOKUP(訂單銷售明細!$F1317,產品資料!$A$1:$G$51,2,FALSE)</f>
        <v>美容家電</v>
      </c>
      <c r="I1317" s="8">
        <v>35</v>
      </c>
      <c r="J1317" s="8">
        <f>VLOOKUP($F1317,產品資料!$A$2:$G$51,6,FALSE)</f>
        <v>1200</v>
      </c>
      <c r="K1317" s="12">
        <f t="shared" si="20"/>
        <v>42000</v>
      </c>
    </row>
    <row r="1318" spans="1:11" x14ac:dyDescent="0.35">
      <c r="A1318" s="13" t="s">
        <v>1334</v>
      </c>
      <c r="B1318" s="14">
        <v>43748</v>
      </c>
      <c r="C1318" s="15" t="str">
        <f>VLOOKUP(訂單銷售明細!$D1318,廠商資料!$A$2:$E$12,5,FALSE)</f>
        <v>涂佩芳</v>
      </c>
      <c r="D1318" s="13" t="s">
        <v>10</v>
      </c>
      <c r="E1318" s="13" t="str">
        <f>VLOOKUP(D1318,廠商資料!$A$2:$E$12,2,FALSE)</f>
        <v>永進事業</v>
      </c>
      <c r="F1318" s="13" t="s">
        <v>1613</v>
      </c>
      <c r="G1318" s="16" t="str">
        <f>VLOOKUP($F1318,產品資料!$A$2:$G$51,5,FALSE)</f>
        <v>水洗三刀頭電動刮鬍刀-黑</v>
      </c>
      <c r="H1318" s="13" t="str">
        <f>VLOOKUP(訂單銷售明細!$F1318,產品資料!$A$1:$G$51,2,FALSE)</f>
        <v>美容家電</v>
      </c>
      <c r="I1318" s="13">
        <v>35</v>
      </c>
      <c r="J1318" s="13">
        <f>VLOOKUP($F1318,產品資料!$A$2:$G$51,6,FALSE)</f>
        <v>980</v>
      </c>
      <c r="K1318" s="17">
        <f t="shared" si="20"/>
        <v>34300</v>
      </c>
    </row>
    <row r="1319" spans="1:11" x14ac:dyDescent="0.35">
      <c r="A1319" s="8" t="s">
        <v>1335</v>
      </c>
      <c r="B1319" s="9">
        <v>43748</v>
      </c>
      <c r="C1319" s="10" t="str">
        <f>VLOOKUP(訂單銷售明細!$D1319,廠商資料!$A$2:$E$12,5,FALSE)</f>
        <v>陳欣怡</v>
      </c>
      <c r="D1319" s="8" t="s">
        <v>8</v>
      </c>
      <c r="E1319" s="8" t="str">
        <f>VLOOKUP(D1319,廠商資料!$A$2:$E$12,2,FALSE)</f>
        <v>高宏事業</v>
      </c>
      <c r="F1319" s="8" t="s">
        <v>1600</v>
      </c>
      <c r="G1319" s="11" t="str">
        <f>VLOOKUP($F1319,產品資料!$A$2:$G$51,5,FALSE)</f>
        <v>蒸氣電熨斗</v>
      </c>
      <c r="H1319" s="8" t="str">
        <f>VLOOKUP(訂單銷售明細!$F1319,產品資料!$A$1:$G$51,2,FALSE)</f>
        <v>生活家電</v>
      </c>
      <c r="I1319" s="8">
        <v>25</v>
      </c>
      <c r="J1319" s="8">
        <f>VLOOKUP($F1319,產品資料!$A$2:$G$51,6,FALSE)</f>
        <v>665</v>
      </c>
      <c r="K1319" s="12">
        <f t="shared" si="20"/>
        <v>16625</v>
      </c>
    </row>
    <row r="1320" spans="1:11" x14ac:dyDescent="0.35">
      <c r="A1320" s="13" t="s">
        <v>1336</v>
      </c>
      <c r="B1320" s="14">
        <v>43748</v>
      </c>
      <c r="C1320" s="15" t="str">
        <f>VLOOKUP(訂單銷售明細!$D1320,廠商資料!$A$2:$E$12,5,FALSE)</f>
        <v>陳欣怡</v>
      </c>
      <c r="D1320" s="13" t="s">
        <v>14</v>
      </c>
      <c r="E1320" s="13" t="str">
        <f>VLOOKUP(D1320,廠商資料!$A$2:$E$12,2,FALSE)</f>
        <v>捷福事業</v>
      </c>
      <c r="F1320" s="13" t="s">
        <v>1602</v>
      </c>
      <c r="G1320" s="16" t="str">
        <f>VLOOKUP($F1320,產品資料!$A$2:$G$51,5,FALSE)</f>
        <v>日本原裝變頻六門冰箱</v>
      </c>
      <c r="H1320" s="13" t="str">
        <f>VLOOKUP(訂單銷售明細!$F1320,產品資料!$A$1:$G$51,2,FALSE)</f>
        <v>廚房家電</v>
      </c>
      <c r="I1320" s="13">
        <v>25</v>
      </c>
      <c r="J1320" s="13">
        <f>VLOOKUP($F1320,產品資料!$A$2:$G$51,6,FALSE)</f>
        <v>69210</v>
      </c>
      <c r="K1320" s="17">
        <f t="shared" si="20"/>
        <v>1730250</v>
      </c>
    </row>
    <row r="1321" spans="1:11" x14ac:dyDescent="0.35">
      <c r="A1321" s="8" t="s">
        <v>1337</v>
      </c>
      <c r="B1321" s="9">
        <v>43748</v>
      </c>
      <c r="C1321" s="10" t="str">
        <f>VLOOKUP(訂單銷售明細!$D1321,廠商資料!$A$2:$E$12,5,FALSE)</f>
        <v>涂佩芳</v>
      </c>
      <c r="D1321" s="8" t="s">
        <v>12</v>
      </c>
      <c r="E1321" s="8" t="str">
        <f>VLOOKUP(D1321,廠商資料!$A$2:$E$12,2,FALSE)</f>
        <v>洪盛貿易</v>
      </c>
      <c r="F1321" s="8" t="s">
        <v>1602</v>
      </c>
      <c r="G1321" s="11" t="str">
        <f>VLOOKUP($F1321,產品資料!$A$2:$G$51,5,FALSE)</f>
        <v>日本原裝變頻六門冰箱</v>
      </c>
      <c r="H1321" s="8" t="str">
        <f>VLOOKUP(訂單銷售明細!$F1321,產品資料!$A$1:$G$51,2,FALSE)</f>
        <v>廚房家電</v>
      </c>
      <c r="I1321" s="8">
        <v>25</v>
      </c>
      <c r="J1321" s="8">
        <f>VLOOKUP($F1321,產品資料!$A$2:$G$51,6,FALSE)</f>
        <v>69210</v>
      </c>
      <c r="K1321" s="12">
        <f t="shared" si="20"/>
        <v>1730250</v>
      </c>
    </row>
    <row r="1322" spans="1:11" x14ac:dyDescent="0.35">
      <c r="A1322" s="13" t="s">
        <v>1338</v>
      </c>
      <c r="B1322" s="14">
        <v>43748</v>
      </c>
      <c r="C1322" s="15" t="str">
        <f>VLOOKUP(訂單銷售明細!$D1322,廠商資料!$A$2:$E$12,5,FALSE)</f>
        <v>陳欣怡</v>
      </c>
      <c r="D1322" s="13" t="s">
        <v>8</v>
      </c>
      <c r="E1322" s="13" t="str">
        <f>VLOOKUP(D1322,廠商資料!$A$2:$E$12,2,FALSE)</f>
        <v>高宏事業</v>
      </c>
      <c r="F1322" s="13" t="s">
        <v>1615</v>
      </c>
      <c r="G1322" s="16" t="str">
        <f>VLOOKUP($F1322,產品資料!$A$2:$G$51,5,FALSE)</f>
        <v>迷你淨顏潔膚儀-送刷頭</v>
      </c>
      <c r="H1322" s="13" t="str">
        <f>VLOOKUP(訂單銷售明細!$F1322,產品資料!$A$1:$G$51,2,FALSE)</f>
        <v>美容家電</v>
      </c>
      <c r="I1322" s="13">
        <v>25</v>
      </c>
      <c r="J1322" s="13">
        <f>VLOOKUP($F1322,產品資料!$A$2:$G$51,6,FALSE)</f>
        <v>2600</v>
      </c>
      <c r="K1322" s="17">
        <f t="shared" si="20"/>
        <v>65000</v>
      </c>
    </row>
    <row r="1323" spans="1:11" x14ac:dyDescent="0.35">
      <c r="A1323" s="8" t="s">
        <v>1339</v>
      </c>
      <c r="B1323" s="9">
        <v>43748</v>
      </c>
      <c r="C1323" s="10" t="str">
        <f>VLOOKUP(訂單銷售明細!$D1323,廠商資料!$A$2:$E$12,5,FALSE)</f>
        <v>王家銘</v>
      </c>
      <c r="D1323" s="8" t="s">
        <v>24</v>
      </c>
      <c r="E1323" s="8" t="str">
        <f>VLOOKUP(D1323,廠商資料!$A$2:$E$12,2,FALSE)</f>
        <v>萬成事業</v>
      </c>
      <c r="F1323" s="8" t="s">
        <v>1608</v>
      </c>
      <c r="G1323" s="11" t="str">
        <f>VLOOKUP($F1323,產品資料!$A$2:$G$51,5,FALSE)</f>
        <v>奈米水離子吹風機-粉金</v>
      </c>
      <c r="H1323" s="8" t="str">
        <f>VLOOKUP(訂單銷售明細!$F1323,產品資料!$A$1:$G$51,2,FALSE)</f>
        <v>美容家電</v>
      </c>
      <c r="I1323" s="8">
        <v>35</v>
      </c>
      <c r="J1323" s="8">
        <f>VLOOKUP($F1323,產品資料!$A$2:$G$51,6,FALSE)</f>
        <v>5990</v>
      </c>
      <c r="K1323" s="12">
        <f t="shared" si="20"/>
        <v>209650</v>
      </c>
    </row>
    <row r="1324" spans="1:11" x14ac:dyDescent="0.35">
      <c r="A1324" s="13" t="s">
        <v>1340</v>
      </c>
      <c r="B1324" s="14">
        <v>43748</v>
      </c>
      <c r="C1324" s="15" t="str">
        <f>VLOOKUP(訂單銷售明細!$D1324,廠商資料!$A$2:$E$12,5,FALSE)</f>
        <v>郭立新</v>
      </c>
      <c r="D1324" s="13" t="s">
        <v>26</v>
      </c>
      <c r="E1324" s="13" t="str">
        <f>VLOOKUP(D1324,廠商資料!$A$2:$E$12,2,FALSE)</f>
        <v>華佳貿易</v>
      </c>
      <c r="F1324" s="13" t="s">
        <v>1611</v>
      </c>
      <c r="G1324" s="16" t="str">
        <f>VLOOKUP($F1324,產品資料!$A$2:$G$51,5,FALSE)</f>
        <v>美白電動牙刷-美白刷頭+多動向交叉刷頭</v>
      </c>
      <c r="H1324" s="13" t="str">
        <f>VLOOKUP(訂單銷售明細!$F1324,產品資料!$A$1:$G$51,2,FALSE)</f>
        <v>美容家電</v>
      </c>
      <c r="I1324" s="13">
        <v>35</v>
      </c>
      <c r="J1324" s="13">
        <f>VLOOKUP($F1324,產品資料!$A$2:$G$51,6,FALSE)</f>
        <v>1200</v>
      </c>
      <c r="K1324" s="17">
        <f t="shared" si="20"/>
        <v>42000</v>
      </c>
    </row>
    <row r="1325" spans="1:11" x14ac:dyDescent="0.35">
      <c r="A1325" s="8" t="s">
        <v>1341</v>
      </c>
      <c r="B1325" s="9">
        <v>43748</v>
      </c>
      <c r="C1325" s="10" t="str">
        <f>VLOOKUP(訂單銷售明細!$D1325,廠商資料!$A$2:$E$12,5,FALSE)</f>
        <v>賴惠雯</v>
      </c>
      <c r="D1325" s="8" t="s">
        <v>41</v>
      </c>
      <c r="E1325" s="8" t="str">
        <f>VLOOKUP(D1325,廠商資料!$A$2:$E$12,2,FALSE)</f>
        <v>欣榮貿易</v>
      </c>
      <c r="F1325" s="8" t="s">
        <v>1613</v>
      </c>
      <c r="G1325" s="11" t="str">
        <f>VLOOKUP($F1325,產品資料!$A$2:$G$51,5,FALSE)</f>
        <v>水洗三刀頭電動刮鬍刀-黑</v>
      </c>
      <c r="H1325" s="8" t="str">
        <f>VLOOKUP(訂單銷售明細!$F1325,產品資料!$A$1:$G$51,2,FALSE)</f>
        <v>美容家電</v>
      </c>
      <c r="I1325" s="8">
        <v>35</v>
      </c>
      <c r="J1325" s="8">
        <f>VLOOKUP($F1325,產品資料!$A$2:$G$51,6,FALSE)</f>
        <v>980</v>
      </c>
      <c r="K1325" s="12">
        <f t="shared" si="20"/>
        <v>34300</v>
      </c>
    </row>
    <row r="1326" spans="1:11" x14ac:dyDescent="0.35">
      <c r="A1326" s="13" t="s">
        <v>1342</v>
      </c>
      <c r="B1326" s="14">
        <v>43748</v>
      </c>
      <c r="C1326" s="15" t="str">
        <f>VLOOKUP(訂單銷售明細!$D1326,廠商資料!$A$2:$E$12,5,FALSE)</f>
        <v>郭立新</v>
      </c>
      <c r="D1326" s="13" t="s">
        <v>26</v>
      </c>
      <c r="E1326" s="13" t="str">
        <f>VLOOKUP(D1326,廠商資料!$A$2:$E$12,2,FALSE)</f>
        <v>華佳貿易</v>
      </c>
      <c r="F1326" s="13" t="s">
        <v>1623</v>
      </c>
      <c r="G1326" s="16" t="str">
        <f>VLOOKUP($F1326,產品資料!$A$2:$G$51,5,FALSE)</f>
        <v>14吋立扇/電風扇-灰</v>
      </c>
      <c r="H1326" s="13" t="str">
        <f>VLOOKUP(訂單銷售明細!$F1326,產品資料!$A$1:$G$51,2,FALSE)</f>
        <v>空調家電</v>
      </c>
      <c r="I1326" s="13">
        <v>25</v>
      </c>
      <c r="J1326" s="13">
        <f>VLOOKUP($F1326,產品資料!$A$2:$G$51,6,FALSE)</f>
        <v>980</v>
      </c>
      <c r="K1326" s="17">
        <f t="shared" si="20"/>
        <v>24500</v>
      </c>
    </row>
    <row r="1327" spans="1:11" x14ac:dyDescent="0.35">
      <c r="A1327" s="8" t="s">
        <v>1343</v>
      </c>
      <c r="B1327" s="9">
        <v>43748</v>
      </c>
      <c r="C1327" s="10" t="str">
        <f>VLOOKUP(訂單銷售明細!$D1327,廠商資料!$A$2:$E$12,5,FALSE)</f>
        <v>賴惠雯</v>
      </c>
      <c r="D1327" s="8" t="s">
        <v>41</v>
      </c>
      <c r="E1327" s="8" t="str">
        <f>VLOOKUP(D1327,廠商資料!$A$2:$E$12,2,FALSE)</f>
        <v>欣榮貿易</v>
      </c>
      <c r="F1327" s="8" t="s">
        <v>1624</v>
      </c>
      <c r="G1327" s="11" t="str">
        <f>VLOOKUP($F1327,產品資料!$A$2:$G$51,5,FALSE)</f>
        <v>11L 1級ECONAVI清淨除濕機</v>
      </c>
      <c r="H1327" s="8" t="str">
        <f>VLOOKUP(訂單銷售明細!$F1327,產品資料!$A$1:$G$51,2,FALSE)</f>
        <v>清靜除溼</v>
      </c>
      <c r="I1327" s="8">
        <v>25</v>
      </c>
      <c r="J1327" s="8">
        <f>VLOOKUP($F1327,產品資料!$A$2:$G$51,6,FALSE)</f>
        <v>8990</v>
      </c>
      <c r="K1327" s="12">
        <f t="shared" si="20"/>
        <v>224750</v>
      </c>
    </row>
    <row r="1328" spans="1:11" x14ac:dyDescent="0.35">
      <c r="A1328" s="13" t="s">
        <v>1344</v>
      </c>
      <c r="B1328" s="14">
        <v>43748</v>
      </c>
      <c r="C1328" s="15" t="str">
        <f>VLOOKUP(訂單銷售明細!$D1328,廠商資料!$A$2:$E$12,5,FALSE)</f>
        <v>蔡俊宏</v>
      </c>
      <c r="D1328" s="13" t="s">
        <v>47</v>
      </c>
      <c r="E1328" s="13" t="str">
        <f>VLOOKUP(D1328,廠商資料!$A$2:$E$12,2,FALSE)</f>
        <v>信通事業</v>
      </c>
      <c r="F1328" s="13" t="s">
        <v>1600</v>
      </c>
      <c r="G1328" s="16" t="str">
        <f>VLOOKUP($F1328,產品資料!$A$2:$G$51,5,FALSE)</f>
        <v>蒸氣電熨斗</v>
      </c>
      <c r="H1328" s="13" t="str">
        <f>VLOOKUP(訂單銷售明細!$F1328,產品資料!$A$1:$G$51,2,FALSE)</f>
        <v>生活家電</v>
      </c>
      <c r="I1328" s="13">
        <v>25</v>
      </c>
      <c r="J1328" s="13">
        <f>VLOOKUP($F1328,產品資料!$A$2:$G$51,6,FALSE)</f>
        <v>665</v>
      </c>
      <c r="K1328" s="17">
        <f t="shared" si="20"/>
        <v>16625</v>
      </c>
    </row>
    <row r="1329" spans="1:11" x14ac:dyDescent="0.35">
      <c r="A1329" s="8" t="s">
        <v>1345</v>
      </c>
      <c r="B1329" s="9">
        <v>43748</v>
      </c>
      <c r="C1329" s="10" t="str">
        <f>VLOOKUP(訂單銷售明細!$D1329,廠商資料!$A$2:$E$12,5,FALSE)</f>
        <v>賴惠雯</v>
      </c>
      <c r="D1329" s="8" t="s">
        <v>49</v>
      </c>
      <c r="E1329" s="8" t="str">
        <f>VLOOKUP(D1329,廠商資料!$A$2:$E$12,2,FALSE)</f>
        <v>大亨事業</v>
      </c>
      <c r="F1329" s="8" t="s">
        <v>1602</v>
      </c>
      <c r="G1329" s="11" t="str">
        <f>VLOOKUP($F1329,產品資料!$A$2:$G$51,5,FALSE)</f>
        <v>日本原裝變頻六門冰箱</v>
      </c>
      <c r="H1329" s="8" t="str">
        <f>VLOOKUP(訂單銷售明細!$F1329,產品資料!$A$1:$G$51,2,FALSE)</f>
        <v>廚房家電</v>
      </c>
      <c r="I1329" s="8">
        <v>25</v>
      </c>
      <c r="J1329" s="8">
        <f>VLOOKUP($F1329,產品資料!$A$2:$G$51,6,FALSE)</f>
        <v>69210</v>
      </c>
      <c r="K1329" s="12">
        <f t="shared" si="20"/>
        <v>1730250</v>
      </c>
    </row>
    <row r="1330" spans="1:11" x14ac:dyDescent="0.35">
      <c r="A1330" s="13" t="s">
        <v>1346</v>
      </c>
      <c r="B1330" s="14">
        <v>43748</v>
      </c>
      <c r="C1330" s="15" t="str">
        <f>VLOOKUP(訂單銷售明細!$D1330,廠商資料!$A$2:$E$12,5,FALSE)</f>
        <v>涂佩芳</v>
      </c>
      <c r="D1330" s="13" t="s">
        <v>10</v>
      </c>
      <c r="E1330" s="13" t="str">
        <f>VLOOKUP(D1330,廠商資料!$A$2:$E$12,2,FALSE)</f>
        <v>永進事業</v>
      </c>
      <c r="F1330" s="13" t="s">
        <v>1615</v>
      </c>
      <c r="G1330" s="16" t="str">
        <f>VLOOKUP($F1330,產品資料!$A$2:$G$51,5,FALSE)</f>
        <v>迷你淨顏潔膚儀-送刷頭</v>
      </c>
      <c r="H1330" s="13" t="str">
        <f>VLOOKUP(訂單銷售明細!$F1330,產品資料!$A$1:$G$51,2,FALSE)</f>
        <v>美容家電</v>
      </c>
      <c r="I1330" s="13">
        <v>25</v>
      </c>
      <c r="J1330" s="13">
        <f>VLOOKUP($F1330,產品資料!$A$2:$G$51,6,FALSE)</f>
        <v>2600</v>
      </c>
      <c r="K1330" s="17">
        <f t="shared" si="20"/>
        <v>65000</v>
      </c>
    </row>
    <row r="1331" spans="1:11" x14ac:dyDescent="0.35">
      <c r="A1331" s="8" t="s">
        <v>1347</v>
      </c>
      <c r="B1331" s="9">
        <v>43748</v>
      </c>
      <c r="C1331" s="10" t="str">
        <f>VLOOKUP(訂單銷售明細!$D1331,廠商資料!$A$2:$E$12,5,FALSE)</f>
        <v>蔡俊宏</v>
      </c>
      <c r="D1331" s="8" t="s">
        <v>47</v>
      </c>
      <c r="E1331" s="8" t="str">
        <f>VLOOKUP(D1331,廠商資料!$A$2:$E$12,2,FALSE)</f>
        <v>信通事業</v>
      </c>
      <c r="F1331" s="8" t="s">
        <v>1623</v>
      </c>
      <c r="G1331" s="11" t="str">
        <f>VLOOKUP($F1331,產品資料!$A$2:$G$51,5,FALSE)</f>
        <v>14吋立扇/電風扇-灰</v>
      </c>
      <c r="H1331" s="8" t="str">
        <f>VLOOKUP(訂單銷售明細!$F1331,產品資料!$A$1:$G$51,2,FALSE)</f>
        <v>空調家電</v>
      </c>
      <c r="I1331" s="8">
        <v>35</v>
      </c>
      <c r="J1331" s="8">
        <f>VLOOKUP($F1331,產品資料!$A$2:$G$51,6,FALSE)</f>
        <v>980</v>
      </c>
      <c r="K1331" s="12">
        <f t="shared" si="20"/>
        <v>34300</v>
      </c>
    </row>
    <row r="1332" spans="1:11" x14ac:dyDescent="0.35">
      <c r="A1332" s="13" t="s">
        <v>1348</v>
      </c>
      <c r="B1332" s="14">
        <v>43748</v>
      </c>
      <c r="C1332" s="15" t="str">
        <f>VLOOKUP(訂單銷售明細!$D1332,廠商資料!$A$2:$E$12,5,FALSE)</f>
        <v>涂佩芳</v>
      </c>
      <c r="D1332" s="13" t="s">
        <v>12</v>
      </c>
      <c r="E1332" s="13" t="str">
        <f>VLOOKUP(D1332,廠商資料!$A$2:$E$12,2,FALSE)</f>
        <v>洪盛貿易</v>
      </c>
      <c r="F1332" s="13" t="s">
        <v>1600</v>
      </c>
      <c r="G1332" s="16" t="str">
        <f>VLOOKUP($F1332,產品資料!$A$2:$G$51,5,FALSE)</f>
        <v>蒸氣電熨斗</v>
      </c>
      <c r="H1332" s="13" t="str">
        <f>VLOOKUP(訂單銷售明細!$F1332,產品資料!$A$1:$G$51,2,FALSE)</f>
        <v>生活家電</v>
      </c>
      <c r="I1332" s="13">
        <v>25</v>
      </c>
      <c r="J1332" s="13">
        <f>VLOOKUP($F1332,產品資料!$A$2:$G$51,6,FALSE)</f>
        <v>665</v>
      </c>
      <c r="K1332" s="17">
        <f t="shared" si="20"/>
        <v>16625</v>
      </c>
    </row>
    <row r="1333" spans="1:11" x14ac:dyDescent="0.35">
      <c r="A1333" s="8" t="s">
        <v>1349</v>
      </c>
      <c r="B1333" s="9">
        <v>43748</v>
      </c>
      <c r="C1333" s="10" t="str">
        <f>VLOOKUP(訂單銷售明細!$D1333,廠商資料!$A$2:$E$12,5,FALSE)</f>
        <v>蔡俊宏</v>
      </c>
      <c r="D1333" s="8" t="s">
        <v>47</v>
      </c>
      <c r="E1333" s="8" t="str">
        <f>VLOOKUP(D1333,廠商資料!$A$2:$E$12,2,FALSE)</f>
        <v>信通事業</v>
      </c>
      <c r="F1333" s="8" t="s">
        <v>1616</v>
      </c>
      <c r="G1333" s="11" t="str">
        <f>VLOOKUP($F1333,產品資料!$A$2:$G$51,5,FALSE)</f>
        <v>日本原裝變頻六門冰箱</v>
      </c>
      <c r="H1333" s="8" t="str">
        <f>VLOOKUP(訂單銷售明細!$F1333,產品資料!$A$1:$G$51,2,FALSE)</f>
        <v>廚房家電</v>
      </c>
      <c r="I1333" s="8">
        <v>45</v>
      </c>
      <c r="J1333" s="8">
        <f>VLOOKUP($F1333,產品資料!$A$2:$G$51,6,FALSE)</f>
        <v>69210</v>
      </c>
      <c r="K1333" s="12">
        <f t="shared" si="20"/>
        <v>3114450</v>
      </c>
    </row>
    <row r="1334" spans="1:11" x14ac:dyDescent="0.35">
      <c r="A1334" s="13" t="s">
        <v>1350</v>
      </c>
      <c r="B1334" s="14">
        <v>43748</v>
      </c>
      <c r="C1334" s="15" t="str">
        <f>VLOOKUP(訂單銷售明細!$D1334,廠商資料!$A$2:$E$12,5,FALSE)</f>
        <v>賴惠雯</v>
      </c>
      <c r="D1334" s="13" t="s">
        <v>49</v>
      </c>
      <c r="E1334" s="13" t="str">
        <f>VLOOKUP(D1334,廠商資料!$A$2:$E$12,2,FALSE)</f>
        <v>大亨事業</v>
      </c>
      <c r="F1334" s="13" t="s">
        <v>1616</v>
      </c>
      <c r="G1334" s="16" t="str">
        <f>VLOOKUP($F1334,產品資料!$A$2:$G$51,5,FALSE)</f>
        <v>日本原裝變頻六門冰箱</v>
      </c>
      <c r="H1334" s="13" t="str">
        <f>VLOOKUP(訂單銷售明細!$F1334,產品資料!$A$1:$G$51,2,FALSE)</f>
        <v>廚房家電</v>
      </c>
      <c r="I1334" s="13">
        <v>45</v>
      </c>
      <c r="J1334" s="13">
        <f>VLOOKUP($F1334,產品資料!$A$2:$G$51,6,FALSE)</f>
        <v>69210</v>
      </c>
      <c r="K1334" s="17">
        <f t="shared" si="20"/>
        <v>3114450</v>
      </c>
    </row>
    <row r="1335" spans="1:11" x14ac:dyDescent="0.35">
      <c r="A1335" s="8" t="s">
        <v>1351</v>
      </c>
      <c r="B1335" s="9">
        <v>43748</v>
      </c>
      <c r="C1335" s="10" t="str">
        <f>VLOOKUP(訂單銷售明細!$D1335,廠商資料!$A$2:$E$12,5,FALSE)</f>
        <v>賴惠雯</v>
      </c>
      <c r="D1335" s="8" t="s">
        <v>49</v>
      </c>
      <c r="E1335" s="8" t="str">
        <f>VLOOKUP(D1335,廠商資料!$A$2:$E$12,2,FALSE)</f>
        <v>大亨事業</v>
      </c>
      <c r="F1335" s="8" t="s">
        <v>1608</v>
      </c>
      <c r="G1335" s="11" t="str">
        <f>VLOOKUP($F1335,產品資料!$A$2:$G$51,5,FALSE)</f>
        <v>奈米水離子吹風機-粉金</v>
      </c>
      <c r="H1335" s="8" t="str">
        <f>VLOOKUP(訂單銷售明細!$F1335,產品資料!$A$1:$G$51,2,FALSE)</f>
        <v>美容家電</v>
      </c>
      <c r="I1335" s="8">
        <v>35</v>
      </c>
      <c r="J1335" s="8">
        <f>VLOOKUP($F1335,產品資料!$A$2:$G$51,6,FALSE)</f>
        <v>5990</v>
      </c>
      <c r="K1335" s="12">
        <f t="shared" si="20"/>
        <v>209650</v>
      </c>
    </row>
    <row r="1336" spans="1:11" x14ac:dyDescent="0.35">
      <c r="A1336" s="13" t="s">
        <v>1352</v>
      </c>
      <c r="B1336" s="14">
        <v>43748</v>
      </c>
      <c r="C1336" s="15" t="str">
        <f>VLOOKUP(訂單銷售明細!$D1336,廠商資料!$A$2:$E$12,5,FALSE)</f>
        <v>涂佩芳</v>
      </c>
      <c r="D1336" s="13" t="s">
        <v>10</v>
      </c>
      <c r="E1336" s="13" t="str">
        <f>VLOOKUP(D1336,廠商資料!$A$2:$E$12,2,FALSE)</f>
        <v>永進事業</v>
      </c>
      <c r="F1336" s="13" t="s">
        <v>1611</v>
      </c>
      <c r="G1336" s="16" t="str">
        <f>VLOOKUP($F1336,產品資料!$A$2:$G$51,5,FALSE)</f>
        <v>美白電動牙刷-美白刷頭+多動向交叉刷頭</v>
      </c>
      <c r="H1336" s="13" t="str">
        <f>VLOOKUP(訂單銷售明細!$F1336,產品資料!$A$1:$G$51,2,FALSE)</f>
        <v>美容家電</v>
      </c>
      <c r="I1336" s="13">
        <v>35</v>
      </c>
      <c r="J1336" s="13">
        <f>VLOOKUP($F1336,產品資料!$A$2:$G$51,6,FALSE)</f>
        <v>1200</v>
      </c>
      <c r="K1336" s="17">
        <f t="shared" si="20"/>
        <v>42000</v>
      </c>
    </row>
    <row r="1337" spans="1:11" x14ac:dyDescent="0.35">
      <c r="A1337" s="8" t="s">
        <v>1353</v>
      </c>
      <c r="B1337" s="9">
        <v>43748</v>
      </c>
      <c r="C1337" s="10" t="str">
        <f>VLOOKUP(訂單銷售明細!$D1337,廠商資料!$A$2:$E$12,5,FALSE)</f>
        <v>涂佩芳</v>
      </c>
      <c r="D1337" s="8" t="s">
        <v>12</v>
      </c>
      <c r="E1337" s="8" t="str">
        <f>VLOOKUP(D1337,廠商資料!$A$2:$E$12,2,FALSE)</f>
        <v>洪盛貿易</v>
      </c>
      <c r="F1337" s="8" t="s">
        <v>1613</v>
      </c>
      <c r="G1337" s="11" t="str">
        <f>VLOOKUP($F1337,產品資料!$A$2:$G$51,5,FALSE)</f>
        <v>水洗三刀頭電動刮鬍刀-黑</v>
      </c>
      <c r="H1337" s="8" t="str">
        <f>VLOOKUP(訂單銷售明細!$F1337,產品資料!$A$1:$G$51,2,FALSE)</f>
        <v>美容家電</v>
      </c>
      <c r="I1337" s="8">
        <v>35</v>
      </c>
      <c r="J1337" s="8">
        <f>VLOOKUP($F1337,產品資料!$A$2:$G$51,6,FALSE)</f>
        <v>980</v>
      </c>
      <c r="K1337" s="12">
        <f t="shared" si="20"/>
        <v>34300</v>
      </c>
    </row>
    <row r="1338" spans="1:11" x14ac:dyDescent="0.35">
      <c r="A1338" s="13" t="s">
        <v>1354</v>
      </c>
      <c r="B1338" s="14">
        <v>43748</v>
      </c>
      <c r="C1338" s="15" t="str">
        <f>VLOOKUP(訂單銷售明細!$D1338,廠商資料!$A$2:$E$12,5,FALSE)</f>
        <v>陳欣怡</v>
      </c>
      <c r="D1338" s="13" t="s">
        <v>8</v>
      </c>
      <c r="E1338" s="13" t="str">
        <f>VLOOKUP(D1338,廠商資料!$A$2:$E$12,2,FALSE)</f>
        <v>高宏事業</v>
      </c>
      <c r="F1338" s="13" t="s">
        <v>1623</v>
      </c>
      <c r="G1338" s="16" t="str">
        <f>VLOOKUP($F1338,產品資料!$A$2:$G$51,5,FALSE)</f>
        <v>14吋立扇/電風扇-灰</v>
      </c>
      <c r="H1338" s="13" t="str">
        <f>VLOOKUP(訂單銷售明細!$F1338,產品資料!$A$1:$G$51,2,FALSE)</f>
        <v>空調家電</v>
      </c>
      <c r="I1338" s="13">
        <v>25</v>
      </c>
      <c r="J1338" s="13">
        <f>VLOOKUP($F1338,產品資料!$A$2:$G$51,6,FALSE)</f>
        <v>980</v>
      </c>
      <c r="K1338" s="17">
        <f t="shared" si="20"/>
        <v>24500</v>
      </c>
    </row>
    <row r="1339" spans="1:11" x14ac:dyDescent="0.35">
      <c r="A1339" s="8" t="s">
        <v>1355</v>
      </c>
      <c r="B1339" s="9">
        <v>43748</v>
      </c>
      <c r="C1339" s="10" t="str">
        <f>VLOOKUP(訂單銷售明細!$D1339,廠商資料!$A$2:$E$12,5,FALSE)</f>
        <v>陳欣怡</v>
      </c>
      <c r="D1339" s="8" t="s">
        <v>14</v>
      </c>
      <c r="E1339" s="8" t="str">
        <f>VLOOKUP(D1339,廠商資料!$A$2:$E$12,2,FALSE)</f>
        <v>捷福事業</v>
      </c>
      <c r="F1339" s="8" t="s">
        <v>1624</v>
      </c>
      <c r="G1339" s="11" t="str">
        <f>VLOOKUP($F1339,產品資料!$A$2:$G$51,5,FALSE)</f>
        <v>11L 1級ECONAVI清淨除濕機</v>
      </c>
      <c r="H1339" s="8" t="str">
        <f>VLOOKUP(訂單銷售明細!$F1339,產品資料!$A$1:$G$51,2,FALSE)</f>
        <v>清靜除溼</v>
      </c>
      <c r="I1339" s="8">
        <v>25</v>
      </c>
      <c r="J1339" s="8">
        <f>VLOOKUP($F1339,產品資料!$A$2:$G$51,6,FALSE)</f>
        <v>8990</v>
      </c>
      <c r="K1339" s="12">
        <f t="shared" si="20"/>
        <v>224750</v>
      </c>
    </row>
    <row r="1340" spans="1:11" x14ac:dyDescent="0.35">
      <c r="A1340" s="13" t="s">
        <v>1356</v>
      </c>
      <c r="B1340" s="14">
        <v>43748</v>
      </c>
      <c r="C1340" s="15" t="str">
        <f>VLOOKUP(訂單銷售明細!$D1340,廠商資料!$A$2:$E$12,5,FALSE)</f>
        <v>陳欣怡</v>
      </c>
      <c r="D1340" s="13" t="s">
        <v>18</v>
      </c>
      <c r="E1340" s="13" t="str">
        <f>VLOOKUP(D1340,廠商資料!$A$2:$E$12,2,FALSE)</f>
        <v>興泰貿易</v>
      </c>
      <c r="F1340" s="13" t="s">
        <v>1600</v>
      </c>
      <c r="G1340" s="16" t="str">
        <f>VLOOKUP($F1340,產品資料!$A$2:$G$51,5,FALSE)</f>
        <v>蒸氣電熨斗</v>
      </c>
      <c r="H1340" s="13" t="str">
        <f>VLOOKUP(訂單銷售明細!$F1340,產品資料!$A$1:$G$51,2,FALSE)</f>
        <v>生活家電</v>
      </c>
      <c r="I1340" s="13">
        <v>25</v>
      </c>
      <c r="J1340" s="13">
        <f>VLOOKUP($F1340,產品資料!$A$2:$G$51,6,FALSE)</f>
        <v>665</v>
      </c>
      <c r="K1340" s="17">
        <f t="shared" si="20"/>
        <v>16625</v>
      </c>
    </row>
    <row r="1341" spans="1:11" x14ac:dyDescent="0.35">
      <c r="A1341" s="8" t="s">
        <v>1357</v>
      </c>
      <c r="B1341" s="9">
        <v>43748</v>
      </c>
      <c r="C1341" s="10" t="str">
        <f>VLOOKUP(訂單銷售明細!$D1341,廠商資料!$A$2:$E$12,5,FALSE)</f>
        <v>王家銘</v>
      </c>
      <c r="D1341" s="8" t="s">
        <v>21</v>
      </c>
      <c r="E1341" s="8" t="str">
        <f>VLOOKUP(D1341,廠商資料!$A$2:$E$12,2,FALSE)</f>
        <v>裕發事業</v>
      </c>
      <c r="F1341" s="8" t="s">
        <v>1602</v>
      </c>
      <c r="G1341" s="11" t="str">
        <f>VLOOKUP($F1341,產品資料!$A$2:$G$51,5,FALSE)</f>
        <v>日本原裝變頻六門冰箱</v>
      </c>
      <c r="H1341" s="8" t="str">
        <f>VLOOKUP(訂單銷售明細!$F1341,產品資料!$A$1:$G$51,2,FALSE)</f>
        <v>廚房家電</v>
      </c>
      <c r="I1341" s="8">
        <v>25</v>
      </c>
      <c r="J1341" s="8">
        <f>VLOOKUP($F1341,產品資料!$A$2:$G$51,6,FALSE)</f>
        <v>69210</v>
      </c>
      <c r="K1341" s="12">
        <f t="shared" si="20"/>
        <v>1730250</v>
      </c>
    </row>
    <row r="1342" spans="1:11" x14ac:dyDescent="0.35">
      <c r="A1342" s="13" t="s">
        <v>1358</v>
      </c>
      <c r="B1342" s="14">
        <v>43748</v>
      </c>
      <c r="C1342" s="15" t="str">
        <f>VLOOKUP(訂單銷售明細!$D1342,廠商資料!$A$2:$E$12,5,FALSE)</f>
        <v>王家銘</v>
      </c>
      <c r="D1342" s="13" t="s">
        <v>24</v>
      </c>
      <c r="E1342" s="13" t="str">
        <f>VLOOKUP(D1342,廠商資料!$A$2:$E$12,2,FALSE)</f>
        <v>萬成事業</v>
      </c>
      <c r="F1342" s="13" t="s">
        <v>1615</v>
      </c>
      <c r="G1342" s="16" t="str">
        <f>VLOOKUP($F1342,產品資料!$A$2:$G$51,5,FALSE)</f>
        <v>迷你淨顏潔膚儀-送刷頭</v>
      </c>
      <c r="H1342" s="13" t="str">
        <f>VLOOKUP(訂單銷售明細!$F1342,產品資料!$A$1:$G$51,2,FALSE)</f>
        <v>美容家電</v>
      </c>
      <c r="I1342" s="13">
        <v>25</v>
      </c>
      <c r="J1342" s="13">
        <f>VLOOKUP($F1342,產品資料!$A$2:$G$51,6,FALSE)</f>
        <v>2600</v>
      </c>
      <c r="K1342" s="17">
        <f t="shared" si="20"/>
        <v>65000</v>
      </c>
    </row>
    <row r="1343" spans="1:11" x14ac:dyDescent="0.35">
      <c r="A1343" s="8" t="s">
        <v>1359</v>
      </c>
      <c r="B1343" s="9">
        <v>43748</v>
      </c>
      <c r="C1343" s="10" t="str">
        <f>VLOOKUP(訂單銷售明細!$D1343,廠商資料!$A$2:$E$12,5,FALSE)</f>
        <v>陳欣怡</v>
      </c>
      <c r="D1343" s="8" t="s">
        <v>8</v>
      </c>
      <c r="E1343" s="8" t="str">
        <f>VLOOKUP(D1343,廠商資料!$A$2:$E$12,2,FALSE)</f>
        <v>高宏事業</v>
      </c>
      <c r="F1343" s="8" t="s">
        <v>1623</v>
      </c>
      <c r="G1343" s="11" t="str">
        <f>VLOOKUP($F1343,產品資料!$A$2:$G$51,5,FALSE)</f>
        <v>14吋立扇/電風扇-灰</v>
      </c>
      <c r="H1343" s="8" t="str">
        <f>VLOOKUP(訂單銷售明細!$F1343,產品資料!$A$1:$G$51,2,FALSE)</f>
        <v>空調家電</v>
      </c>
      <c r="I1343" s="8">
        <v>35</v>
      </c>
      <c r="J1343" s="8">
        <f>VLOOKUP($F1343,產品資料!$A$2:$G$51,6,FALSE)</f>
        <v>980</v>
      </c>
      <c r="K1343" s="12">
        <f t="shared" si="20"/>
        <v>34300</v>
      </c>
    </row>
    <row r="1344" spans="1:11" x14ac:dyDescent="0.35">
      <c r="A1344" s="13" t="s">
        <v>1360</v>
      </c>
      <c r="B1344" s="14">
        <v>43748</v>
      </c>
      <c r="C1344" s="15" t="str">
        <f>VLOOKUP(訂單銷售明細!$D1344,廠商資料!$A$2:$E$12,5,FALSE)</f>
        <v>郭立新</v>
      </c>
      <c r="D1344" s="13" t="s">
        <v>26</v>
      </c>
      <c r="E1344" s="13" t="str">
        <f>VLOOKUP(D1344,廠商資料!$A$2:$E$12,2,FALSE)</f>
        <v>華佳貿易</v>
      </c>
      <c r="F1344" s="13" t="s">
        <v>1624</v>
      </c>
      <c r="G1344" s="16" t="str">
        <f>VLOOKUP($F1344,產品資料!$A$2:$G$51,5,FALSE)</f>
        <v>11L 1級ECONAVI清淨除濕機</v>
      </c>
      <c r="H1344" s="13" t="str">
        <f>VLOOKUP(訂單銷售明細!$F1344,產品資料!$A$1:$G$51,2,FALSE)</f>
        <v>清靜除溼</v>
      </c>
      <c r="I1344" s="13">
        <v>25</v>
      </c>
      <c r="J1344" s="13">
        <f>VLOOKUP($F1344,產品資料!$A$2:$G$51,6,FALSE)</f>
        <v>8990</v>
      </c>
      <c r="K1344" s="17">
        <f t="shared" si="20"/>
        <v>224750</v>
      </c>
    </row>
    <row r="1345" spans="1:11" x14ac:dyDescent="0.35">
      <c r="A1345" s="8" t="s">
        <v>1361</v>
      </c>
      <c r="B1345" s="9">
        <v>43748</v>
      </c>
      <c r="C1345" s="10" t="str">
        <f>VLOOKUP(訂單銷售明細!$D1345,廠商資料!$A$2:$E$12,5,FALSE)</f>
        <v>涂佩芳</v>
      </c>
      <c r="D1345" s="8" t="s">
        <v>10</v>
      </c>
      <c r="E1345" s="8" t="str">
        <f>VLOOKUP(D1345,廠商資料!$A$2:$E$12,2,FALSE)</f>
        <v>永進事業</v>
      </c>
      <c r="F1345" s="8" t="s">
        <v>1616</v>
      </c>
      <c r="G1345" s="11" t="str">
        <f>VLOOKUP($F1345,產品資料!$A$2:$G$51,5,FALSE)</f>
        <v>日本原裝變頻六門冰箱</v>
      </c>
      <c r="H1345" s="8" t="str">
        <f>VLOOKUP(訂單銷售明細!$F1345,產品資料!$A$1:$G$51,2,FALSE)</f>
        <v>廚房家電</v>
      </c>
      <c r="I1345" s="8">
        <v>45</v>
      </c>
      <c r="J1345" s="8">
        <f>VLOOKUP($F1345,產品資料!$A$2:$G$51,6,FALSE)</f>
        <v>69210</v>
      </c>
      <c r="K1345" s="12">
        <f t="shared" si="20"/>
        <v>3114450</v>
      </c>
    </row>
    <row r="1346" spans="1:11" x14ac:dyDescent="0.35">
      <c r="A1346" s="13" t="s">
        <v>1362</v>
      </c>
      <c r="B1346" s="14">
        <v>43748</v>
      </c>
      <c r="C1346" s="15" t="str">
        <f>VLOOKUP(訂單銷售明細!$D1346,廠商資料!$A$2:$E$12,5,FALSE)</f>
        <v>涂佩芳</v>
      </c>
      <c r="D1346" s="13" t="s">
        <v>12</v>
      </c>
      <c r="E1346" s="13" t="str">
        <f>VLOOKUP(D1346,廠商資料!$A$2:$E$12,2,FALSE)</f>
        <v>洪盛貿易</v>
      </c>
      <c r="F1346" s="13" t="s">
        <v>1616</v>
      </c>
      <c r="G1346" s="16" t="str">
        <f>VLOOKUP($F1346,產品資料!$A$2:$G$51,5,FALSE)</f>
        <v>日本原裝變頻六門冰箱</v>
      </c>
      <c r="H1346" s="13" t="str">
        <f>VLOOKUP(訂單銷售明細!$F1346,產品資料!$A$1:$G$51,2,FALSE)</f>
        <v>廚房家電</v>
      </c>
      <c r="I1346" s="13">
        <v>45</v>
      </c>
      <c r="J1346" s="13">
        <f>VLOOKUP($F1346,產品資料!$A$2:$G$51,6,FALSE)</f>
        <v>69210</v>
      </c>
      <c r="K1346" s="17">
        <f t="shared" si="20"/>
        <v>3114450</v>
      </c>
    </row>
    <row r="1347" spans="1:11" x14ac:dyDescent="0.35">
      <c r="A1347" s="8" t="s">
        <v>1363</v>
      </c>
      <c r="B1347" s="9">
        <v>43748</v>
      </c>
      <c r="C1347" s="10" t="str">
        <f>VLOOKUP(訂單銷售明細!$D1347,廠商資料!$A$2:$E$12,5,FALSE)</f>
        <v>陳欣怡</v>
      </c>
      <c r="D1347" s="8" t="s">
        <v>14</v>
      </c>
      <c r="E1347" s="8" t="str">
        <f>VLOOKUP(D1347,廠商資料!$A$2:$E$12,2,FALSE)</f>
        <v>捷福事業</v>
      </c>
      <c r="F1347" s="8" t="s">
        <v>1608</v>
      </c>
      <c r="G1347" s="11" t="str">
        <f>VLOOKUP($F1347,產品資料!$A$2:$G$51,5,FALSE)</f>
        <v>奈米水離子吹風機-粉金</v>
      </c>
      <c r="H1347" s="8" t="str">
        <f>VLOOKUP(訂單銷售明細!$F1347,產品資料!$A$1:$G$51,2,FALSE)</f>
        <v>美容家電</v>
      </c>
      <c r="I1347" s="8">
        <v>35</v>
      </c>
      <c r="J1347" s="8">
        <f>VLOOKUP($F1347,產品資料!$A$2:$G$51,6,FALSE)</f>
        <v>5990</v>
      </c>
      <c r="K1347" s="12">
        <f t="shared" ref="K1347:K1410" si="21">I1347*J1347</f>
        <v>209650</v>
      </c>
    </row>
    <row r="1348" spans="1:11" x14ac:dyDescent="0.35">
      <c r="A1348" s="13" t="s">
        <v>1364</v>
      </c>
      <c r="B1348" s="14">
        <v>43748</v>
      </c>
      <c r="C1348" s="15" t="str">
        <f>VLOOKUP(訂單銷售明細!$D1348,廠商資料!$A$2:$E$12,5,FALSE)</f>
        <v>陳欣怡</v>
      </c>
      <c r="D1348" s="13" t="s">
        <v>18</v>
      </c>
      <c r="E1348" s="13" t="str">
        <f>VLOOKUP(D1348,廠商資料!$A$2:$E$12,2,FALSE)</f>
        <v>興泰貿易</v>
      </c>
      <c r="F1348" s="13" t="s">
        <v>1611</v>
      </c>
      <c r="G1348" s="16" t="str">
        <f>VLOOKUP($F1348,產品資料!$A$2:$G$51,5,FALSE)</f>
        <v>美白電動牙刷-美白刷頭+多動向交叉刷頭</v>
      </c>
      <c r="H1348" s="13" t="str">
        <f>VLOOKUP(訂單銷售明細!$F1348,產品資料!$A$1:$G$51,2,FALSE)</f>
        <v>美容家電</v>
      </c>
      <c r="I1348" s="13">
        <v>35</v>
      </c>
      <c r="J1348" s="13">
        <f>VLOOKUP($F1348,產品資料!$A$2:$G$51,6,FALSE)</f>
        <v>1200</v>
      </c>
      <c r="K1348" s="17">
        <f t="shared" si="21"/>
        <v>42000</v>
      </c>
    </row>
    <row r="1349" spans="1:11" x14ac:dyDescent="0.35">
      <c r="A1349" s="8" t="s">
        <v>1365</v>
      </c>
      <c r="B1349" s="9">
        <v>43748</v>
      </c>
      <c r="C1349" s="10" t="str">
        <f>VLOOKUP(訂單銷售明細!$D1349,廠商資料!$A$2:$E$12,5,FALSE)</f>
        <v>王家銘</v>
      </c>
      <c r="D1349" s="8" t="s">
        <v>21</v>
      </c>
      <c r="E1349" s="8" t="str">
        <f>VLOOKUP(D1349,廠商資料!$A$2:$E$12,2,FALSE)</f>
        <v>裕發事業</v>
      </c>
      <c r="F1349" s="8" t="s">
        <v>1613</v>
      </c>
      <c r="G1349" s="11" t="str">
        <f>VLOOKUP($F1349,產品資料!$A$2:$G$51,5,FALSE)</f>
        <v>水洗三刀頭電動刮鬍刀-黑</v>
      </c>
      <c r="H1349" s="8" t="str">
        <f>VLOOKUP(訂單銷售明細!$F1349,產品資料!$A$1:$G$51,2,FALSE)</f>
        <v>美容家電</v>
      </c>
      <c r="I1349" s="8">
        <v>35</v>
      </c>
      <c r="J1349" s="8">
        <f>VLOOKUP($F1349,產品資料!$A$2:$G$51,6,FALSE)</f>
        <v>980</v>
      </c>
      <c r="K1349" s="12">
        <f t="shared" si="21"/>
        <v>34300</v>
      </c>
    </row>
    <row r="1350" spans="1:11" x14ac:dyDescent="0.35">
      <c r="A1350" s="13" t="s">
        <v>1366</v>
      </c>
      <c r="B1350" s="14">
        <v>43748</v>
      </c>
      <c r="C1350" s="15" t="str">
        <f>VLOOKUP(訂單銷售明細!$D1350,廠商資料!$A$2:$E$12,5,FALSE)</f>
        <v>賴惠雯</v>
      </c>
      <c r="D1350" s="13" t="s">
        <v>41</v>
      </c>
      <c r="E1350" s="13" t="str">
        <f>VLOOKUP(D1350,廠商資料!$A$2:$E$12,2,FALSE)</f>
        <v>欣榮貿易</v>
      </c>
      <c r="F1350" s="13" t="s">
        <v>1623</v>
      </c>
      <c r="G1350" s="16" t="str">
        <f>VLOOKUP($F1350,產品資料!$A$2:$G$51,5,FALSE)</f>
        <v>14吋立扇/電風扇-灰</v>
      </c>
      <c r="H1350" s="13" t="str">
        <f>VLOOKUP(訂單銷售明細!$F1350,產品資料!$A$1:$G$51,2,FALSE)</f>
        <v>空調家電</v>
      </c>
      <c r="I1350" s="13">
        <v>25</v>
      </c>
      <c r="J1350" s="13">
        <f>VLOOKUP($F1350,產品資料!$A$2:$G$51,6,FALSE)</f>
        <v>980</v>
      </c>
      <c r="K1350" s="17">
        <f t="shared" si="21"/>
        <v>24500</v>
      </c>
    </row>
    <row r="1351" spans="1:11" x14ac:dyDescent="0.35">
      <c r="A1351" s="8" t="s">
        <v>1367</v>
      </c>
      <c r="B1351" s="9">
        <v>43748</v>
      </c>
      <c r="C1351" s="10" t="str">
        <f>VLOOKUP(訂單銷售明細!$D1351,廠商資料!$A$2:$E$12,5,FALSE)</f>
        <v>蔡俊宏</v>
      </c>
      <c r="D1351" s="8" t="s">
        <v>47</v>
      </c>
      <c r="E1351" s="8" t="str">
        <f>VLOOKUP(D1351,廠商資料!$A$2:$E$12,2,FALSE)</f>
        <v>信通事業</v>
      </c>
      <c r="F1351" s="8" t="s">
        <v>1624</v>
      </c>
      <c r="G1351" s="11" t="str">
        <f>VLOOKUP($F1351,產品資料!$A$2:$G$51,5,FALSE)</f>
        <v>11L 1級ECONAVI清淨除濕機</v>
      </c>
      <c r="H1351" s="8" t="str">
        <f>VLOOKUP(訂單銷售明細!$F1351,產品資料!$A$1:$G$51,2,FALSE)</f>
        <v>清靜除溼</v>
      </c>
      <c r="I1351" s="8">
        <v>25</v>
      </c>
      <c r="J1351" s="8">
        <f>VLOOKUP($F1351,產品資料!$A$2:$G$51,6,FALSE)</f>
        <v>8990</v>
      </c>
      <c r="K1351" s="12">
        <f t="shared" si="21"/>
        <v>224750</v>
      </c>
    </row>
    <row r="1352" spans="1:11" x14ac:dyDescent="0.35">
      <c r="A1352" s="13" t="s">
        <v>1368</v>
      </c>
      <c r="B1352" s="14">
        <v>43748</v>
      </c>
      <c r="C1352" s="15" t="str">
        <f>VLOOKUP(訂單銷售明細!$D1352,廠商資料!$A$2:$E$12,5,FALSE)</f>
        <v>賴惠雯</v>
      </c>
      <c r="D1352" s="13" t="s">
        <v>41</v>
      </c>
      <c r="E1352" s="13" t="str">
        <f>VLOOKUP(D1352,廠商資料!$A$2:$E$12,2,FALSE)</f>
        <v>欣榮貿易</v>
      </c>
      <c r="F1352" s="13" t="s">
        <v>1623</v>
      </c>
      <c r="G1352" s="16" t="str">
        <f>VLOOKUP($F1352,產品資料!$A$2:$G$51,5,FALSE)</f>
        <v>14吋立扇/電風扇-灰</v>
      </c>
      <c r="H1352" s="13" t="str">
        <f>VLOOKUP(訂單銷售明細!$F1352,產品資料!$A$1:$G$51,2,FALSE)</f>
        <v>空調家電</v>
      </c>
      <c r="I1352" s="13">
        <v>35</v>
      </c>
      <c r="J1352" s="13">
        <f>VLOOKUP($F1352,產品資料!$A$2:$G$51,6,FALSE)</f>
        <v>980</v>
      </c>
      <c r="K1352" s="17">
        <f t="shared" si="21"/>
        <v>34300</v>
      </c>
    </row>
    <row r="1353" spans="1:11" x14ac:dyDescent="0.35">
      <c r="A1353" s="8" t="s">
        <v>1369</v>
      </c>
      <c r="B1353" s="9">
        <v>43748</v>
      </c>
      <c r="C1353" s="10" t="str">
        <f>VLOOKUP(訂單銷售明細!$D1353,廠商資料!$A$2:$E$12,5,FALSE)</f>
        <v>涂佩芳</v>
      </c>
      <c r="D1353" s="8" t="s">
        <v>12</v>
      </c>
      <c r="E1353" s="8" t="str">
        <f>VLOOKUP(D1353,廠商資料!$A$2:$E$12,2,FALSE)</f>
        <v>洪盛貿易</v>
      </c>
      <c r="F1353" s="8" t="s">
        <v>1600</v>
      </c>
      <c r="G1353" s="11" t="str">
        <f>VLOOKUP($F1353,產品資料!$A$2:$G$51,5,FALSE)</f>
        <v>蒸氣電熨斗</v>
      </c>
      <c r="H1353" s="8" t="str">
        <f>VLOOKUP(訂單銷售明細!$F1353,產品資料!$A$1:$G$51,2,FALSE)</f>
        <v>生活家電</v>
      </c>
      <c r="I1353" s="8">
        <v>25</v>
      </c>
      <c r="J1353" s="8">
        <f>VLOOKUP($F1353,產品資料!$A$2:$G$51,6,FALSE)</f>
        <v>665</v>
      </c>
      <c r="K1353" s="12">
        <f t="shared" si="21"/>
        <v>16625</v>
      </c>
    </row>
    <row r="1354" spans="1:11" x14ac:dyDescent="0.35">
      <c r="A1354" s="13" t="s">
        <v>1370</v>
      </c>
      <c r="B1354" s="14">
        <v>43748</v>
      </c>
      <c r="C1354" s="15" t="str">
        <f>VLOOKUP(訂單銷售明細!$D1354,廠商資料!$A$2:$E$12,5,FALSE)</f>
        <v>王家銘</v>
      </c>
      <c r="D1354" s="13" t="s">
        <v>24</v>
      </c>
      <c r="E1354" s="13" t="str">
        <f>VLOOKUP(D1354,廠商資料!$A$2:$E$12,2,FALSE)</f>
        <v>萬成事業</v>
      </c>
      <c r="F1354" s="13" t="s">
        <v>1616</v>
      </c>
      <c r="G1354" s="16" t="str">
        <f>VLOOKUP($F1354,產品資料!$A$2:$G$51,5,FALSE)</f>
        <v>日本原裝變頻六門冰箱</v>
      </c>
      <c r="H1354" s="13" t="str">
        <f>VLOOKUP(訂單銷售明細!$F1354,產品資料!$A$1:$G$51,2,FALSE)</f>
        <v>廚房家電</v>
      </c>
      <c r="I1354" s="13">
        <v>45</v>
      </c>
      <c r="J1354" s="13">
        <f>VLOOKUP($F1354,產品資料!$A$2:$G$51,6,FALSE)</f>
        <v>69210</v>
      </c>
      <c r="K1354" s="17">
        <f t="shared" si="21"/>
        <v>3114450</v>
      </c>
    </row>
    <row r="1355" spans="1:11" x14ac:dyDescent="0.35">
      <c r="A1355" s="8" t="s">
        <v>1371</v>
      </c>
      <c r="B1355" s="9">
        <v>43748</v>
      </c>
      <c r="C1355" s="10" t="str">
        <f>VLOOKUP(訂單銷售明細!$D1355,廠商資料!$A$2:$E$12,5,FALSE)</f>
        <v>郭立新</v>
      </c>
      <c r="D1355" s="8" t="s">
        <v>26</v>
      </c>
      <c r="E1355" s="8" t="str">
        <f>VLOOKUP(D1355,廠商資料!$A$2:$E$12,2,FALSE)</f>
        <v>華佳貿易</v>
      </c>
      <c r="F1355" s="8" t="s">
        <v>1616</v>
      </c>
      <c r="G1355" s="11" t="str">
        <f>VLOOKUP($F1355,產品資料!$A$2:$G$51,5,FALSE)</f>
        <v>日本原裝變頻六門冰箱</v>
      </c>
      <c r="H1355" s="8" t="str">
        <f>VLOOKUP(訂單銷售明細!$F1355,產品資料!$A$1:$G$51,2,FALSE)</f>
        <v>廚房家電</v>
      </c>
      <c r="I1355" s="8">
        <v>45</v>
      </c>
      <c r="J1355" s="8">
        <f>VLOOKUP($F1355,產品資料!$A$2:$G$51,6,FALSE)</f>
        <v>69210</v>
      </c>
      <c r="K1355" s="12">
        <f t="shared" si="21"/>
        <v>3114450</v>
      </c>
    </row>
    <row r="1356" spans="1:11" x14ac:dyDescent="0.35">
      <c r="A1356" s="13" t="s">
        <v>1372</v>
      </c>
      <c r="B1356" s="14">
        <v>43753</v>
      </c>
      <c r="C1356" s="15" t="str">
        <f>VLOOKUP(訂單銷售明細!$D1356,廠商資料!$A$2:$E$12,5,FALSE)</f>
        <v>涂佩芳</v>
      </c>
      <c r="D1356" s="13" t="s">
        <v>10</v>
      </c>
      <c r="E1356" s="13" t="str">
        <f>VLOOKUP(D1356,廠商資料!$A$2:$E$12,2,FALSE)</f>
        <v>永進事業</v>
      </c>
      <c r="F1356" s="13" t="s">
        <v>1611</v>
      </c>
      <c r="G1356" s="16" t="str">
        <f>VLOOKUP($F1356,產品資料!$A$2:$G$51,5,FALSE)</f>
        <v>美白電動牙刷-美白刷頭+多動向交叉刷頭</v>
      </c>
      <c r="H1356" s="13" t="str">
        <f>VLOOKUP(訂單銷售明細!$F1356,產品資料!$A$1:$G$51,2,FALSE)</f>
        <v>美容家電</v>
      </c>
      <c r="I1356" s="13">
        <v>25</v>
      </c>
      <c r="J1356" s="13">
        <f>VLOOKUP($F1356,產品資料!$A$2:$G$51,6,FALSE)</f>
        <v>1200</v>
      </c>
      <c r="K1356" s="17">
        <f t="shared" si="21"/>
        <v>30000</v>
      </c>
    </row>
    <row r="1357" spans="1:11" x14ac:dyDescent="0.35">
      <c r="A1357" s="8" t="s">
        <v>1373</v>
      </c>
      <c r="B1357" s="9">
        <v>43753</v>
      </c>
      <c r="C1357" s="10" t="str">
        <f>VLOOKUP(訂單銷售明細!$D1357,廠商資料!$A$2:$E$12,5,FALSE)</f>
        <v>陳欣怡</v>
      </c>
      <c r="D1357" s="8" t="s">
        <v>8</v>
      </c>
      <c r="E1357" s="8" t="str">
        <f>VLOOKUP(D1357,廠商資料!$A$2:$E$12,2,FALSE)</f>
        <v>高宏事業</v>
      </c>
      <c r="F1357" s="8" t="s">
        <v>1608</v>
      </c>
      <c r="G1357" s="11" t="str">
        <f>VLOOKUP($F1357,產品資料!$A$2:$G$51,5,FALSE)</f>
        <v>奈米水離子吹風機-粉金</v>
      </c>
      <c r="H1357" s="8" t="str">
        <f>VLOOKUP(訂單銷售明細!$F1357,產品資料!$A$1:$G$51,2,FALSE)</f>
        <v>美容家電</v>
      </c>
      <c r="I1357" s="8">
        <v>25</v>
      </c>
      <c r="J1357" s="8">
        <f>VLOOKUP($F1357,產品資料!$A$2:$G$51,6,FALSE)</f>
        <v>5990</v>
      </c>
      <c r="K1357" s="12">
        <f t="shared" si="21"/>
        <v>149750</v>
      </c>
    </row>
    <row r="1358" spans="1:11" x14ac:dyDescent="0.35">
      <c r="A1358" s="13" t="s">
        <v>1374</v>
      </c>
      <c r="B1358" s="14">
        <v>43753</v>
      </c>
      <c r="C1358" s="15" t="str">
        <f>VLOOKUP(訂單銷售明細!$D1358,廠商資料!$A$2:$E$12,5,FALSE)</f>
        <v>陳欣怡</v>
      </c>
      <c r="D1358" s="13" t="s">
        <v>14</v>
      </c>
      <c r="E1358" s="13" t="str">
        <f>VLOOKUP(D1358,廠商資料!$A$2:$E$12,2,FALSE)</f>
        <v>捷福事業</v>
      </c>
      <c r="F1358" s="13" t="s">
        <v>1611</v>
      </c>
      <c r="G1358" s="16" t="str">
        <f>VLOOKUP($F1358,產品資料!$A$2:$G$51,5,FALSE)</f>
        <v>美白電動牙刷-美白刷頭+多動向交叉刷頭</v>
      </c>
      <c r="H1358" s="13" t="str">
        <f>VLOOKUP(訂單銷售明細!$F1358,產品資料!$A$1:$G$51,2,FALSE)</f>
        <v>美容家電</v>
      </c>
      <c r="I1358" s="13">
        <v>25</v>
      </c>
      <c r="J1358" s="13">
        <f>VLOOKUP($F1358,產品資料!$A$2:$G$51,6,FALSE)</f>
        <v>1200</v>
      </c>
      <c r="K1358" s="17">
        <f t="shared" si="21"/>
        <v>30000</v>
      </c>
    </row>
    <row r="1359" spans="1:11" x14ac:dyDescent="0.35">
      <c r="A1359" s="8" t="s">
        <v>1375</v>
      </c>
      <c r="B1359" s="9">
        <v>43753</v>
      </c>
      <c r="C1359" s="10" t="str">
        <f>VLOOKUP(訂單銷售明細!$D1359,廠商資料!$A$2:$E$12,5,FALSE)</f>
        <v>陳欣怡</v>
      </c>
      <c r="D1359" s="8" t="s">
        <v>18</v>
      </c>
      <c r="E1359" s="8" t="str">
        <f>VLOOKUP(D1359,廠商資料!$A$2:$E$12,2,FALSE)</f>
        <v>興泰貿易</v>
      </c>
      <c r="F1359" s="8" t="s">
        <v>1623</v>
      </c>
      <c r="G1359" s="11" t="str">
        <f>VLOOKUP($F1359,產品資料!$A$2:$G$51,5,FALSE)</f>
        <v>14吋立扇/電風扇-灰</v>
      </c>
      <c r="H1359" s="8" t="str">
        <f>VLOOKUP(訂單銷售明細!$F1359,產品資料!$A$1:$G$51,2,FALSE)</f>
        <v>空調家電</v>
      </c>
      <c r="I1359" s="8">
        <v>25</v>
      </c>
      <c r="J1359" s="8">
        <f>VLOOKUP($F1359,產品資料!$A$2:$G$51,6,FALSE)</f>
        <v>980</v>
      </c>
      <c r="K1359" s="12">
        <f t="shared" si="21"/>
        <v>24500</v>
      </c>
    </row>
    <row r="1360" spans="1:11" x14ac:dyDescent="0.35">
      <c r="A1360" s="13" t="s">
        <v>1376</v>
      </c>
      <c r="B1360" s="14">
        <v>43753</v>
      </c>
      <c r="C1360" s="15" t="str">
        <f>VLOOKUP(訂單銷售明細!$D1360,廠商資料!$A$2:$E$12,5,FALSE)</f>
        <v>王家銘</v>
      </c>
      <c r="D1360" s="13" t="s">
        <v>21</v>
      </c>
      <c r="E1360" s="13" t="str">
        <f>VLOOKUP(D1360,廠商資料!$A$2:$E$12,2,FALSE)</f>
        <v>裕發事業</v>
      </c>
      <c r="F1360" s="13" t="s">
        <v>1614</v>
      </c>
      <c r="G1360" s="16" t="str">
        <f>VLOOKUP($F1360,產品資料!$A$2:$G$51,5,FALSE)</f>
        <v>43吋LED液晶顯示器</v>
      </c>
      <c r="H1360" s="13" t="str">
        <f>VLOOKUP(訂單銷售明細!$F1360,產品資料!$A$1:$G$51,2,FALSE)</f>
        <v>生活家電</v>
      </c>
      <c r="I1360" s="13">
        <v>25</v>
      </c>
      <c r="J1360" s="13">
        <f>VLOOKUP($F1360,產品資料!$A$2:$G$51,6,FALSE)</f>
        <v>10900</v>
      </c>
      <c r="K1360" s="17">
        <f t="shared" si="21"/>
        <v>272500</v>
      </c>
    </row>
    <row r="1361" spans="1:11" x14ac:dyDescent="0.35">
      <c r="A1361" s="8" t="s">
        <v>1377</v>
      </c>
      <c r="B1361" s="9">
        <v>43753</v>
      </c>
      <c r="C1361" s="10" t="str">
        <f>VLOOKUP(訂單銷售明細!$D1361,廠商資料!$A$2:$E$12,5,FALSE)</f>
        <v>王家銘</v>
      </c>
      <c r="D1361" s="8" t="s">
        <v>24</v>
      </c>
      <c r="E1361" s="8" t="str">
        <f>VLOOKUP(D1361,廠商資料!$A$2:$E$12,2,FALSE)</f>
        <v>萬成事業</v>
      </c>
      <c r="F1361" s="8" t="s">
        <v>1614</v>
      </c>
      <c r="G1361" s="11" t="str">
        <f>VLOOKUP($F1361,產品資料!$A$2:$G$51,5,FALSE)</f>
        <v>43吋LED液晶顯示器</v>
      </c>
      <c r="H1361" s="8" t="str">
        <f>VLOOKUP(訂單銷售明細!$F1361,產品資料!$A$1:$G$51,2,FALSE)</f>
        <v>生活家電</v>
      </c>
      <c r="I1361" s="8">
        <v>25</v>
      </c>
      <c r="J1361" s="8">
        <f>VLOOKUP($F1361,產品資料!$A$2:$G$51,6,FALSE)</f>
        <v>10900</v>
      </c>
      <c r="K1361" s="12">
        <f t="shared" si="21"/>
        <v>272500</v>
      </c>
    </row>
    <row r="1362" spans="1:11" x14ac:dyDescent="0.35">
      <c r="A1362" s="13" t="s">
        <v>1378</v>
      </c>
      <c r="B1362" s="14">
        <v>43753</v>
      </c>
      <c r="C1362" s="15" t="str">
        <f>VLOOKUP(訂單銷售明細!$D1362,廠商資料!$A$2:$E$12,5,FALSE)</f>
        <v>郭立新</v>
      </c>
      <c r="D1362" s="13" t="s">
        <v>26</v>
      </c>
      <c r="E1362" s="13" t="str">
        <f>VLOOKUP(D1362,廠商資料!$A$2:$E$12,2,FALSE)</f>
        <v>華佳貿易</v>
      </c>
      <c r="F1362" s="13" t="s">
        <v>1611</v>
      </c>
      <c r="G1362" s="16" t="str">
        <f>VLOOKUP($F1362,產品資料!$A$2:$G$51,5,FALSE)</f>
        <v>美白電動牙刷-美白刷頭+多動向交叉刷頭</v>
      </c>
      <c r="H1362" s="13" t="str">
        <f>VLOOKUP(訂單銷售明細!$F1362,產品資料!$A$1:$G$51,2,FALSE)</f>
        <v>美容家電</v>
      </c>
      <c r="I1362" s="13">
        <v>25</v>
      </c>
      <c r="J1362" s="13">
        <f>VLOOKUP($F1362,產品資料!$A$2:$G$51,6,FALSE)</f>
        <v>1200</v>
      </c>
      <c r="K1362" s="17">
        <f t="shared" si="21"/>
        <v>30000</v>
      </c>
    </row>
    <row r="1363" spans="1:11" x14ac:dyDescent="0.35">
      <c r="A1363" s="8" t="s">
        <v>1379</v>
      </c>
      <c r="B1363" s="9">
        <v>43753</v>
      </c>
      <c r="C1363" s="10" t="str">
        <f>VLOOKUP(訂單銷售明細!$D1363,廠商資料!$A$2:$E$12,5,FALSE)</f>
        <v>賴惠雯</v>
      </c>
      <c r="D1363" s="8" t="s">
        <v>41</v>
      </c>
      <c r="E1363" s="8" t="str">
        <f>VLOOKUP(D1363,廠商資料!$A$2:$E$12,2,FALSE)</f>
        <v>欣榮貿易</v>
      </c>
      <c r="F1363" s="8" t="s">
        <v>1609</v>
      </c>
      <c r="G1363" s="11" t="str">
        <f>VLOOKUP($F1363,產品資料!$A$2:$G$51,5,FALSE)</f>
        <v>手持按摩器</v>
      </c>
      <c r="H1363" s="8" t="str">
        <f>VLOOKUP(訂單銷售明細!$F1363,產品資料!$A$1:$G$51,2,FALSE)</f>
        <v>按摩家電</v>
      </c>
      <c r="I1363" s="8">
        <v>25</v>
      </c>
      <c r="J1363" s="8">
        <f>VLOOKUP($F1363,產品資料!$A$2:$G$51,6,FALSE)</f>
        <v>2980</v>
      </c>
      <c r="K1363" s="12">
        <f t="shared" si="21"/>
        <v>74500</v>
      </c>
    </row>
    <row r="1364" spans="1:11" x14ac:dyDescent="0.35">
      <c r="A1364" s="13" t="s">
        <v>1380</v>
      </c>
      <c r="B1364" s="14">
        <v>43753</v>
      </c>
      <c r="C1364" s="15" t="str">
        <f>VLOOKUP(訂單銷售明細!$D1364,廠商資料!$A$2:$E$12,5,FALSE)</f>
        <v>蔡俊宏</v>
      </c>
      <c r="D1364" s="13" t="s">
        <v>47</v>
      </c>
      <c r="E1364" s="13" t="str">
        <f>VLOOKUP(D1364,廠商資料!$A$2:$E$12,2,FALSE)</f>
        <v>信通事業</v>
      </c>
      <c r="F1364" s="13" t="s">
        <v>1608</v>
      </c>
      <c r="G1364" s="16" t="str">
        <f>VLOOKUP($F1364,產品資料!$A$2:$G$51,5,FALSE)</f>
        <v>奈米水離子吹風機-粉金</v>
      </c>
      <c r="H1364" s="13" t="str">
        <f>VLOOKUP(訂單銷售明細!$F1364,產品資料!$A$1:$G$51,2,FALSE)</f>
        <v>美容家電</v>
      </c>
      <c r="I1364" s="13">
        <v>25</v>
      </c>
      <c r="J1364" s="13">
        <f>VLOOKUP($F1364,產品資料!$A$2:$G$51,6,FALSE)</f>
        <v>5990</v>
      </c>
      <c r="K1364" s="17">
        <f t="shared" si="21"/>
        <v>149750</v>
      </c>
    </row>
    <row r="1365" spans="1:11" x14ac:dyDescent="0.35">
      <c r="A1365" s="8" t="s">
        <v>1381</v>
      </c>
      <c r="B1365" s="9">
        <v>43753</v>
      </c>
      <c r="C1365" s="10" t="str">
        <f>VLOOKUP(訂單銷售明細!$D1365,廠商資料!$A$2:$E$12,5,FALSE)</f>
        <v>賴惠雯</v>
      </c>
      <c r="D1365" s="8" t="s">
        <v>49</v>
      </c>
      <c r="E1365" s="8" t="str">
        <f>VLOOKUP(D1365,廠商資料!$A$2:$E$12,2,FALSE)</f>
        <v>大亨事業</v>
      </c>
      <c r="F1365" s="8" t="s">
        <v>1611</v>
      </c>
      <c r="G1365" s="11" t="str">
        <f>VLOOKUP($F1365,產品資料!$A$2:$G$51,5,FALSE)</f>
        <v>美白電動牙刷-美白刷頭+多動向交叉刷頭</v>
      </c>
      <c r="H1365" s="8" t="str">
        <f>VLOOKUP(訂單銷售明細!$F1365,產品資料!$A$1:$G$51,2,FALSE)</f>
        <v>美容家電</v>
      </c>
      <c r="I1365" s="8">
        <v>25</v>
      </c>
      <c r="J1365" s="8">
        <f>VLOOKUP($F1365,產品資料!$A$2:$G$51,6,FALSE)</f>
        <v>1200</v>
      </c>
      <c r="K1365" s="12">
        <f t="shared" si="21"/>
        <v>30000</v>
      </c>
    </row>
    <row r="1366" spans="1:11" x14ac:dyDescent="0.35">
      <c r="A1366" s="13" t="s">
        <v>1382</v>
      </c>
      <c r="B1366" s="14">
        <v>43753</v>
      </c>
      <c r="C1366" s="15" t="str">
        <f>VLOOKUP(訂單銷售明細!$D1366,廠商資料!$A$2:$E$12,5,FALSE)</f>
        <v>蔡俊宏</v>
      </c>
      <c r="D1366" s="13" t="s">
        <v>47</v>
      </c>
      <c r="E1366" s="13" t="str">
        <f>VLOOKUP(D1366,廠商資料!$A$2:$E$12,2,FALSE)</f>
        <v>信通事業</v>
      </c>
      <c r="F1366" s="13" t="s">
        <v>1604</v>
      </c>
      <c r="G1366" s="16" t="str">
        <f>VLOOKUP($F1366,產品資料!$A$2:$G$51,5,FALSE)</f>
        <v>渦輪氣旋健康氣炸鍋</v>
      </c>
      <c r="H1366" s="13" t="str">
        <f>VLOOKUP(訂單銷售明細!$F1366,產品資料!$A$1:$G$51,2,FALSE)</f>
        <v>廚房家電</v>
      </c>
      <c r="I1366" s="13">
        <v>35</v>
      </c>
      <c r="J1366" s="13">
        <f>VLOOKUP($F1366,產品資料!$A$2:$G$51,6,FALSE)</f>
        <v>8990</v>
      </c>
      <c r="K1366" s="17">
        <f t="shared" si="21"/>
        <v>314650</v>
      </c>
    </row>
    <row r="1367" spans="1:11" x14ac:dyDescent="0.35">
      <c r="A1367" s="8" t="s">
        <v>1383</v>
      </c>
      <c r="B1367" s="9">
        <v>43753</v>
      </c>
      <c r="C1367" s="10" t="str">
        <f>VLOOKUP(訂單銷售明細!$D1367,廠商資料!$A$2:$E$12,5,FALSE)</f>
        <v>賴惠雯</v>
      </c>
      <c r="D1367" s="8" t="s">
        <v>49</v>
      </c>
      <c r="E1367" s="8" t="str">
        <f>VLOOKUP(D1367,廠商資料!$A$2:$E$12,2,FALSE)</f>
        <v>大亨事業</v>
      </c>
      <c r="F1367" s="8" t="s">
        <v>1600</v>
      </c>
      <c r="G1367" s="11" t="str">
        <f>VLOOKUP($F1367,產品資料!$A$2:$G$51,5,FALSE)</f>
        <v>蒸氣電熨斗</v>
      </c>
      <c r="H1367" s="8" t="str">
        <f>VLOOKUP(訂單銷售明細!$F1367,產品資料!$A$1:$G$51,2,FALSE)</f>
        <v>生活家電</v>
      </c>
      <c r="I1367" s="8">
        <v>35</v>
      </c>
      <c r="J1367" s="8">
        <f>VLOOKUP($F1367,產品資料!$A$2:$G$51,6,FALSE)</f>
        <v>665</v>
      </c>
      <c r="K1367" s="12">
        <f t="shared" si="21"/>
        <v>23275</v>
      </c>
    </row>
    <row r="1368" spans="1:11" x14ac:dyDescent="0.35">
      <c r="A1368" s="13" t="s">
        <v>1384</v>
      </c>
      <c r="B1368" s="14">
        <v>43753</v>
      </c>
      <c r="C1368" s="15" t="str">
        <f>VLOOKUP(訂單銷售明細!$D1368,廠商資料!$A$2:$E$12,5,FALSE)</f>
        <v>涂佩芳</v>
      </c>
      <c r="D1368" s="13" t="s">
        <v>10</v>
      </c>
      <c r="E1368" s="13" t="str">
        <f>VLOOKUP(D1368,廠商資料!$A$2:$E$12,2,FALSE)</f>
        <v>永進事業</v>
      </c>
      <c r="F1368" s="13" t="s">
        <v>1623</v>
      </c>
      <c r="G1368" s="16" t="str">
        <f>VLOOKUP($F1368,產品資料!$A$2:$G$51,5,FALSE)</f>
        <v>14吋立扇/電風扇-灰</v>
      </c>
      <c r="H1368" s="13" t="str">
        <f>VLOOKUP(訂單銷售明細!$F1368,產品資料!$A$1:$G$51,2,FALSE)</f>
        <v>空調家電</v>
      </c>
      <c r="I1368" s="13">
        <v>25</v>
      </c>
      <c r="J1368" s="13">
        <f>VLOOKUP($F1368,產品資料!$A$2:$G$51,6,FALSE)</f>
        <v>980</v>
      </c>
      <c r="K1368" s="17">
        <f t="shared" si="21"/>
        <v>24500</v>
      </c>
    </row>
    <row r="1369" spans="1:11" x14ac:dyDescent="0.35">
      <c r="A1369" s="8" t="s">
        <v>1385</v>
      </c>
      <c r="B1369" s="9">
        <v>43753</v>
      </c>
      <c r="C1369" s="10" t="str">
        <f>VLOOKUP(訂單銷售明細!$D1369,廠商資料!$A$2:$E$12,5,FALSE)</f>
        <v>涂佩芳</v>
      </c>
      <c r="D1369" s="8" t="s">
        <v>12</v>
      </c>
      <c r="E1369" s="8" t="str">
        <f>VLOOKUP(D1369,廠商資料!$A$2:$E$12,2,FALSE)</f>
        <v>洪盛貿易</v>
      </c>
      <c r="F1369" s="8" t="s">
        <v>1614</v>
      </c>
      <c r="G1369" s="11" t="str">
        <f>VLOOKUP($F1369,產品資料!$A$2:$G$51,5,FALSE)</f>
        <v>43吋LED液晶顯示器</v>
      </c>
      <c r="H1369" s="8" t="str">
        <f>VLOOKUP(訂單銷售明細!$F1369,產品資料!$A$1:$G$51,2,FALSE)</f>
        <v>生活家電</v>
      </c>
      <c r="I1369" s="8">
        <v>25</v>
      </c>
      <c r="J1369" s="8">
        <f>VLOOKUP($F1369,產品資料!$A$2:$G$51,6,FALSE)</f>
        <v>10900</v>
      </c>
      <c r="K1369" s="12">
        <f t="shared" si="21"/>
        <v>272500</v>
      </c>
    </row>
    <row r="1370" spans="1:11" x14ac:dyDescent="0.35">
      <c r="A1370" s="13" t="s">
        <v>1386</v>
      </c>
      <c r="B1370" s="14">
        <v>43753</v>
      </c>
      <c r="C1370" s="15" t="str">
        <f>VLOOKUP(訂單銷售明細!$D1370,廠商資料!$A$2:$E$12,5,FALSE)</f>
        <v>陳欣怡</v>
      </c>
      <c r="D1370" s="13" t="s">
        <v>8</v>
      </c>
      <c r="E1370" s="13" t="str">
        <f>VLOOKUP(D1370,廠商資料!$A$2:$E$12,2,FALSE)</f>
        <v>高宏事業</v>
      </c>
      <c r="F1370" s="13" t="s">
        <v>1614</v>
      </c>
      <c r="G1370" s="16" t="str">
        <f>VLOOKUP($F1370,產品資料!$A$2:$G$51,5,FALSE)</f>
        <v>43吋LED液晶顯示器</v>
      </c>
      <c r="H1370" s="13" t="str">
        <f>VLOOKUP(訂單銷售明細!$F1370,產品資料!$A$1:$G$51,2,FALSE)</f>
        <v>生活家電</v>
      </c>
      <c r="I1370" s="13">
        <v>25</v>
      </c>
      <c r="J1370" s="13">
        <f>VLOOKUP($F1370,產品資料!$A$2:$G$51,6,FALSE)</f>
        <v>10900</v>
      </c>
      <c r="K1370" s="17">
        <f t="shared" si="21"/>
        <v>272500</v>
      </c>
    </row>
    <row r="1371" spans="1:11" x14ac:dyDescent="0.35">
      <c r="A1371" s="8" t="s">
        <v>1387</v>
      </c>
      <c r="B1371" s="9">
        <v>43753</v>
      </c>
      <c r="C1371" s="10" t="str">
        <f>VLOOKUP(訂單銷售明細!$D1371,廠商資料!$A$2:$E$12,5,FALSE)</f>
        <v>陳欣怡</v>
      </c>
      <c r="D1371" s="8" t="s">
        <v>14</v>
      </c>
      <c r="E1371" s="8" t="str">
        <f>VLOOKUP(D1371,廠商資料!$A$2:$E$12,2,FALSE)</f>
        <v>捷福事業</v>
      </c>
      <c r="F1371" s="8" t="s">
        <v>1611</v>
      </c>
      <c r="G1371" s="11" t="str">
        <f>VLOOKUP($F1371,產品資料!$A$2:$G$51,5,FALSE)</f>
        <v>美白電動牙刷-美白刷頭+多動向交叉刷頭</v>
      </c>
      <c r="H1371" s="8" t="str">
        <f>VLOOKUP(訂單銷售明細!$F1371,產品資料!$A$1:$G$51,2,FALSE)</f>
        <v>美容家電</v>
      </c>
      <c r="I1371" s="8">
        <v>25</v>
      </c>
      <c r="J1371" s="8">
        <f>VLOOKUP($F1371,產品資料!$A$2:$G$51,6,FALSE)</f>
        <v>1200</v>
      </c>
      <c r="K1371" s="12">
        <f t="shared" si="21"/>
        <v>30000</v>
      </c>
    </row>
    <row r="1372" spans="1:11" x14ac:dyDescent="0.35">
      <c r="A1372" s="13" t="s">
        <v>1388</v>
      </c>
      <c r="B1372" s="14">
        <v>43753</v>
      </c>
      <c r="C1372" s="15" t="str">
        <f>VLOOKUP(訂單銷售明細!$D1372,廠商資料!$A$2:$E$12,5,FALSE)</f>
        <v>陳欣怡</v>
      </c>
      <c r="D1372" s="13" t="s">
        <v>18</v>
      </c>
      <c r="E1372" s="13" t="str">
        <f>VLOOKUP(D1372,廠商資料!$A$2:$E$12,2,FALSE)</f>
        <v>興泰貿易</v>
      </c>
      <c r="F1372" s="13" t="s">
        <v>1609</v>
      </c>
      <c r="G1372" s="16" t="str">
        <f>VLOOKUP($F1372,產品資料!$A$2:$G$51,5,FALSE)</f>
        <v>手持按摩器</v>
      </c>
      <c r="H1372" s="13" t="str">
        <f>VLOOKUP(訂單銷售明細!$F1372,產品資料!$A$1:$G$51,2,FALSE)</f>
        <v>按摩家電</v>
      </c>
      <c r="I1372" s="13">
        <v>25</v>
      </c>
      <c r="J1372" s="13">
        <f>VLOOKUP($F1372,產品資料!$A$2:$G$51,6,FALSE)</f>
        <v>2980</v>
      </c>
      <c r="K1372" s="17">
        <f t="shared" si="21"/>
        <v>74500</v>
      </c>
    </row>
    <row r="1373" spans="1:11" x14ac:dyDescent="0.35">
      <c r="A1373" s="8" t="s">
        <v>1389</v>
      </c>
      <c r="B1373" s="9">
        <v>43753</v>
      </c>
      <c r="C1373" s="10" t="str">
        <f>VLOOKUP(訂單銷售明細!$D1373,廠商資料!$A$2:$E$12,5,FALSE)</f>
        <v>王家銘</v>
      </c>
      <c r="D1373" s="8" t="s">
        <v>21</v>
      </c>
      <c r="E1373" s="8" t="str">
        <f>VLOOKUP(D1373,廠商資料!$A$2:$E$12,2,FALSE)</f>
        <v>裕發事業</v>
      </c>
      <c r="F1373" s="8" t="s">
        <v>1608</v>
      </c>
      <c r="G1373" s="11" t="str">
        <f>VLOOKUP($F1373,產品資料!$A$2:$G$51,5,FALSE)</f>
        <v>奈米水離子吹風機-粉金</v>
      </c>
      <c r="H1373" s="8" t="str">
        <f>VLOOKUP(訂單銷售明細!$F1373,產品資料!$A$1:$G$51,2,FALSE)</f>
        <v>美容家電</v>
      </c>
      <c r="I1373" s="8">
        <v>25</v>
      </c>
      <c r="J1373" s="8">
        <f>VLOOKUP($F1373,產品資料!$A$2:$G$51,6,FALSE)</f>
        <v>5990</v>
      </c>
      <c r="K1373" s="12">
        <f t="shared" si="21"/>
        <v>149750</v>
      </c>
    </row>
    <row r="1374" spans="1:11" x14ac:dyDescent="0.35">
      <c r="A1374" s="13" t="s">
        <v>1390</v>
      </c>
      <c r="B1374" s="14">
        <v>43753</v>
      </c>
      <c r="C1374" s="15" t="str">
        <f>VLOOKUP(訂單銷售明細!$D1374,廠商資料!$A$2:$E$12,5,FALSE)</f>
        <v>王家銘</v>
      </c>
      <c r="D1374" s="13" t="s">
        <v>24</v>
      </c>
      <c r="E1374" s="13" t="str">
        <f>VLOOKUP(D1374,廠商資料!$A$2:$E$12,2,FALSE)</f>
        <v>萬成事業</v>
      </c>
      <c r="F1374" s="13" t="s">
        <v>1611</v>
      </c>
      <c r="G1374" s="16" t="str">
        <f>VLOOKUP($F1374,產品資料!$A$2:$G$51,5,FALSE)</f>
        <v>美白電動牙刷-美白刷頭+多動向交叉刷頭</v>
      </c>
      <c r="H1374" s="13" t="str">
        <f>VLOOKUP(訂單銷售明細!$F1374,產品資料!$A$1:$G$51,2,FALSE)</f>
        <v>美容家電</v>
      </c>
      <c r="I1374" s="13">
        <v>25</v>
      </c>
      <c r="J1374" s="13">
        <f>VLOOKUP($F1374,產品資料!$A$2:$G$51,6,FALSE)</f>
        <v>1200</v>
      </c>
      <c r="K1374" s="17">
        <f t="shared" si="21"/>
        <v>30000</v>
      </c>
    </row>
    <row r="1375" spans="1:11" x14ac:dyDescent="0.35">
      <c r="A1375" s="8" t="s">
        <v>1391</v>
      </c>
      <c r="B1375" s="9">
        <v>43753</v>
      </c>
      <c r="C1375" s="10" t="str">
        <f>VLOOKUP(訂單銷售明細!$D1375,廠商資料!$A$2:$E$12,5,FALSE)</f>
        <v>涂佩芳</v>
      </c>
      <c r="D1375" s="8" t="s">
        <v>10</v>
      </c>
      <c r="E1375" s="8" t="str">
        <f>VLOOKUP(D1375,廠商資料!$A$2:$E$12,2,FALSE)</f>
        <v>永進事業</v>
      </c>
      <c r="F1375" s="8" t="s">
        <v>1604</v>
      </c>
      <c r="G1375" s="11" t="str">
        <f>VLOOKUP($F1375,產品資料!$A$2:$G$51,5,FALSE)</f>
        <v>渦輪氣旋健康氣炸鍋</v>
      </c>
      <c r="H1375" s="8" t="str">
        <f>VLOOKUP(訂單銷售明細!$F1375,產品資料!$A$1:$G$51,2,FALSE)</f>
        <v>廚房家電</v>
      </c>
      <c r="I1375" s="8">
        <v>35</v>
      </c>
      <c r="J1375" s="8">
        <f>VLOOKUP($F1375,產品資料!$A$2:$G$51,6,FALSE)</f>
        <v>8990</v>
      </c>
      <c r="K1375" s="12">
        <f t="shared" si="21"/>
        <v>314650</v>
      </c>
    </row>
    <row r="1376" spans="1:11" x14ac:dyDescent="0.35">
      <c r="A1376" s="13" t="s">
        <v>1392</v>
      </c>
      <c r="B1376" s="14">
        <v>43753</v>
      </c>
      <c r="C1376" s="15" t="str">
        <f>VLOOKUP(訂單銷售明細!$D1376,廠商資料!$A$2:$E$12,5,FALSE)</f>
        <v>涂佩芳</v>
      </c>
      <c r="D1376" s="13" t="s">
        <v>12</v>
      </c>
      <c r="E1376" s="13" t="str">
        <f>VLOOKUP(D1376,廠商資料!$A$2:$E$12,2,FALSE)</f>
        <v>洪盛貿易</v>
      </c>
      <c r="F1376" s="13" t="s">
        <v>1600</v>
      </c>
      <c r="G1376" s="16" t="str">
        <f>VLOOKUP($F1376,產品資料!$A$2:$G$51,5,FALSE)</f>
        <v>蒸氣電熨斗</v>
      </c>
      <c r="H1376" s="13" t="str">
        <f>VLOOKUP(訂單銷售明細!$F1376,產品資料!$A$1:$G$51,2,FALSE)</f>
        <v>生活家電</v>
      </c>
      <c r="I1376" s="13">
        <v>35</v>
      </c>
      <c r="J1376" s="13">
        <f>VLOOKUP($F1376,產品資料!$A$2:$G$51,6,FALSE)</f>
        <v>665</v>
      </c>
      <c r="K1376" s="17">
        <f t="shared" si="21"/>
        <v>23275</v>
      </c>
    </row>
    <row r="1377" spans="1:11" x14ac:dyDescent="0.35">
      <c r="A1377" s="8" t="s">
        <v>1393</v>
      </c>
      <c r="B1377" s="9">
        <v>43753</v>
      </c>
      <c r="C1377" s="10" t="str">
        <f>VLOOKUP(訂單銷售明細!$D1377,廠商資料!$A$2:$E$12,5,FALSE)</f>
        <v>郭立新</v>
      </c>
      <c r="D1377" s="8" t="s">
        <v>26</v>
      </c>
      <c r="E1377" s="8" t="str">
        <f>VLOOKUP(D1377,廠商資料!$A$2:$E$12,2,FALSE)</f>
        <v>華佳貿易</v>
      </c>
      <c r="F1377" s="8" t="s">
        <v>1623</v>
      </c>
      <c r="G1377" s="11" t="str">
        <f>VLOOKUP($F1377,產品資料!$A$2:$G$51,5,FALSE)</f>
        <v>14吋立扇/電風扇-灰</v>
      </c>
      <c r="H1377" s="8" t="str">
        <f>VLOOKUP(訂單銷售明細!$F1377,產品資料!$A$1:$G$51,2,FALSE)</f>
        <v>空調家電</v>
      </c>
      <c r="I1377" s="8">
        <v>25</v>
      </c>
      <c r="J1377" s="8">
        <f>VLOOKUP($F1377,產品資料!$A$2:$G$51,6,FALSE)</f>
        <v>980</v>
      </c>
      <c r="K1377" s="12">
        <f t="shared" si="21"/>
        <v>24500</v>
      </c>
    </row>
    <row r="1378" spans="1:11" x14ac:dyDescent="0.35">
      <c r="A1378" s="13" t="s">
        <v>1394</v>
      </c>
      <c r="B1378" s="14">
        <v>43753</v>
      </c>
      <c r="C1378" s="15" t="str">
        <f>VLOOKUP(訂單銷售明細!$D1378,廠商資料!$A$2:$E$12,5,FALSE)</f>
        <v>賴惠雯</v>
      </c>
      <c r="D1378" s="13" t="s">
        <v>41</v>
      </c>
      <c r="E1378" s="13" t="str">
        <f>VLOOKUP(D1378,廠商資料!$A$2:$E$12,2,FALSE)</f>
        <v>欣榮貿易</v>
      </c>
      <c r="F1378" s="13" t="s">
        <v>1614</v>
      </c>
      <c r="G1378" s="16" t="str">
        <f>VLOOKUP($F1378,產品資料!$A$2:$G$51,5,FALSE)</f>
        <v>43吋LED液晶顯示器</v>
      </c>
      <c r="H1378" s="13" t="str">
        <f>VLOOKUP(訂單銷售明細!$F1378,產品資料!$A$1:$G$51,2,FALSE)</f>
        <v>生活家電</v>
      </c>
      <c r="I1378" s="13">
        <v>25</v>
      </c>
      <c r="J1378" s="13">
        <f>VLOOKUP($F1378,產品資料!$A$2:$G$51,6,FALSE)</f>
        <v>10900</v>
      </c>
      <c r="K1378" s="17">
        <f t="shared" si="21"/>
        <v>272500</v>
      </c>
    </row>
    <row r="1379" spans="1:11" x14ac:dyDescent="0.35">
      <c r="A1379" s="8" t="s">
        <v>1395</v>
      </c>
      <c r="B1379" s="9">
        <v>43753</v>
      </c>
      <c r="C1379" s="10" t="str">
        <f>VLOOKUP(訂單銷售明細!$D1379,廠商資料!$A$2:$E$12,5,FALSE)</f>
        <v>蔡俊宏</v>
      </c>
      <c r="D1379" s="8" t="s">
        <v>47</v>
      </c>
      <c r="E1379" s="8" t="str">
        <f>VLOOKUP(D1379,廠商資料!$A$2:$E$12,2,FALSE)</f>
        <v>信通事業</v>
      </c>
      <c r="F1379" s="8" t="s">
        <v>1614</v>
      </c>
      <c r="G1379" s="11" t="str">
        <f>VLOOKUP($F1379,產品資料!$A$2:$G$51,5,FALSE)</f>
        <v>43吋LED液晶顯示器</v>
      </c>
      <c r="H1379" s="8" t="str">
        <f>VLOOKUP(訂單銷售明細!$F1379,產品資料!$A$1:$G$51,2,FALSE)</f>
        <v>生活家電</v>
      </c>
      <c r="I1379" s="8">
        <v>25</v>
      </c>
      <c r="J1379" s="8">
        <f>VLOOKUP($F1379,產品資料!$A$2:$G$51,6,FALSE)</f>
        <v>10900</v>
      </c>
      <c r="K1379" s="12">
        <f t="shared" si="21"/>
        <v>272500</v>
      </c>
    </row>
    <row r="1380" spans="1:11" x14ac:dyDescent="0.35">
      <c r="A1380" s="13" t="s">
        <v>1396</v>
      </c>
      <c r="B1380" s="14">
        <v>43753</v>
      </c>
      <c r="C1380" s="15" t="str">
        <f>VLOOKUP(訂單銷售明細!$D1380,廠商資料!$A$2:$E$12,5,FALSE)</f>
        <v>涂佩芳</v>
      </c>
      <c r="D1380" s="13" t="s">
        <v>12</v>
      </c>
      <c r="E1380" s="13" t="str">
        <f>VLOOKUP(D1380,廠商資料!$A$2:$E$12,2,FALSE)</f>
        <v>洪盛貿易</v>
      </c>
      <c r="F1380" s="13" t="s">
        <v>1609</v>
      </c>
      <c r="G1380" s="16" t="str">
        <f>VLOOKUP($F1380,產品資料!$A$2:$G$51,5,FALSE)</f>
        <v>手持按摩器</v>
      </c>
      <c r="H1380" s="13" t="str">
        <f>VLOOKUP(訂單銷售明細!$F1380,產品資料!$A$1:$G$51,2,FALSE)</f>
        <v>按摩家電</v>
      </c>
      <c r="I1380" s="13">
        <v>25</v>
      </c>
      <c r="J1380" s="13">
        <f>VLOOKUP($F1380,產品資料!$A$2:$G$51,6,FALSE)</f>
        <v>2980</v>
      </c>
      <c r="K1380" s="17">
        <f t="shared" si="21"/>
        <v>74500</v>
      </c>
    </row>
    <row r="1381" spans="1:11" x14ac:dyDescent="0.35">
      <c r="A1381" s="8" t="s">
        <v>1397</v>
      </c>
      <c r="B1381" s="9">
        <v>43753</v>
      </c>
      <c r="C1381" s="10" t="str">
        <f>VLOOKUP(訂單銷售明細!$D1381,廠商資料!$A$2:$E$12,5,FALSE)</f>
        <v>陳欣怡</v>
      </c>
      <c r="D1381" s="8" t="s">
        <v>8</v>
      </c>
      <c r="E1381" s="8" t="str">
        <f>VLOOKUP(D1381,廠商資料!$A$2:$E$12,2,FALSE)</f>
        <v>高宏事業</v>
      </c>
      <c r="F1381" s="8" t="s">
        <v>1604</v>
      </c>
      <c r="G1381" s="11" t="str">
        <f>VLOOKUP($F1381,產品資料!$A$2:$G$51,5,FALSE)</f>
        <v>渦輪氣旋健康氣炸鍋</v>
      </c>
      <c r="H1381" s="8" t="str">
        <f>VLOOKUP(訂單銷售明細!$F1381,產品資料!$A$1:$G$51,2,FALSE)</f>
        <v>廚房家電</v>
      </c>
      <c r="I1381" s="8">
        <v>35</v>
      </c>
      <c r="J1381" s="8">
        <f>VLOOKUP($F1381,產品資料!$A$2:$G$51,6,FALSE)</f>
        <v>8990</v>
      </c>
      <c r="K1381" s="12">
        <f t="shared" si="21"/>
        <v>314650</v>
      </c>
    </row>
    <row r="1382" spans="1:11" x14ac:dyDescent="0.35">
      <c r="A1382" s="13" t="s">
        <v>1398</v>
      </c>
      <c r="B1382" s="14">
        <v>43753</v>
      </c>
      <c r="C1382" s="15" t="str">
        <f>VLOOKUP(訂單銷售明細!$D1382,廠商資料!$A$2:$E$12,5,FALSE)</f>
        <v>陳欣怡</v>
      </c>
      <c r="D1382" s="13" t="s">
        <v>14</v>
      </c>
      <c r="E1382" s="13" t="str">
        <f>VLOOKUP(D1382,廠商資料!$A$2:$E$12,2,FALSE)</f>
        <v>捷福事業</v>
      </c>
      <c r="F1382" s="13" t="s">
        <v>1624</v>
      </c>
      <c r="G1382" s="16" t="str">
        <f>VLOOKUP($F1382,產品資料!$A$2:$G$51,5,FALSE)</f>
        <v>11L 1級ECONAVI清淨除濕機</v>
      </c>
      <c r="H1382" s="13" t="str">
        <f>VLOOKUP(訂單銷售明細!$F1382,產品資料!$A$1:$G$51,2,FALSE)</f>
        <v>清靜除溼</v>
      </c>
      <c r="I1382" s="13">
        <v>35</v>
      </c>
      <c r="J1382" s="13">
        <f>VLOOKUP($F1382,產品資料!$A$2:$G$51,6,FALSE)</f>
        <v>8990</v>
      </c>
      <c r="K1382" s="17">
        <f t="shared" si="21"/>
        <v>314650</v>
      </c>
    </row>
    <row r="1383" spans="1:11" x14ac:dyDescent="0.35">
      <c r="A1383" s="8" t="s">
        <v>1399</v>
      </c>
      <c r="B1383" s="9">
        <v>43753</v>
      </c>
      <c r="C1383" s="10" t="str">
        <f>VLOOKUP(訂單銷售明細!$D1383,廠商資料!$A$2:$E$12,5,FALSE)</f>
        <v>王家銘</v>
      </c>
      <c r="D1383" s="8" t="s">
        <v>24</v>
      </c>
      <c r="E1383" s="8" t="str">
        <f>VLOOKUP(D1383,廠商資料!$A$2:$E$12,2,FALSE)</f>
        <v>萬成事業</v>
      </c>
      <c r="F1383" s="8" t="s">
        <v>1623</v>
      </c>
      <c r="G1383" s="11" t="str">
        <f>VLOOKUP($F1383,產品資料!$A$2:$G$51,5,FALSE)</f>
        <v>14吋立扇/電風扇-灰</v>
      </c>
      <c r="H1383" s="8" t="str">
        <f>VLOOKUP(訂單銷售明細!$F1383,產品資料!$A$1:$G$51,2,FALSE)</f>
        <v>空調家電</v>
      </c>
      <c r="I1383" s="8">
        <v>25</v>
      </c>
      <c r="J1383" s="8">
        <f>VLOOKUP($F1383,產品資料!$A$2:$G$51,6,FALSE)</f>
        <v>980</v>
      </c>
      <c r="K1383" s="12">
        <f t="shared" si="21"/>
        <v>24500</v>
      </c>
    </row>
    <row r="1384" spans="1:11" x14ac:dyDescent="0.35">
      <c r="A1384" s="13" t="s">
        <v>1400</v>
      </c>
      <c r="B1384" s="14">
        <v>43753</v>
      </c>
      <c r="C1384" s="15" t="str">
        <f>VLOOKUP(訂單銷售明細!$D1384,廠商資料!$A$2:$E$12,5,FALSE)</f>
        <v>郭立新</v>
      </c>
      <c r="D1384" s="13" t="s">
        <v>26</v>
      </c>
      <c r="E1384" s="13" t="str">
        <f>VLOOKUP(D1384,廠商資料!$A$2:$E$12,2,FALSE)</f>
        <v>華佳貿易</v>
      </c>
      <c r="F1384" s="13" t="s">
        <v>1614</v>
      </c>
      <c r="G1384" s="16" t="str">
        <f>VLOOKUP($F1384,產品資料!$A$2:$G$51,5,FALSE)</f>
        <v>43吋LED液晶顯示器</v>
      </c>
      <c r="H1384" s="13" t="str">
        <f>VLOOKUP(訂單銷售明細!$F1384,產品資料!$A$1:$G$51,2,FALSE)</f>
        <v>生活家電</v>
      </c>
      <c r="I1384" s="13">
        <v>25</v>
      </c>
      <c r="J1384" s="13">
        <f>VLOOKUP($F1384,產品資料!$A$2:$G$51,6,FALSE)</f>
        <v>10900</v>
      </c>
      <c r="K1384" s="17">
        <f t="shared" si="21"/>
        <v>272500</v>
      </c>
    </row>
    <row r="1385" spans="1:11" x14ac:dyDescent="0.35">
      <c r="A1385" s="8" t="s">
        <v>1401</v>
      </c>
      <c r="B1385" s="9">
        <v>43753</v>
      </c>
      <c r="C1385" s="10" t="str">
        <f>VLOOKUP(訂單銷售明細!$D1385,廠商資料!$A$2:$E$12,5,FALSE)</f>
        <v>賴惠雯</v>
      </c>
      <c r="D1385" s="8" t="s">
        <v>41</v>
      </c>
      <c r="E1385" s="8" t="str">
        <f>VLOOKUP(D1385,廠商資料!$A$2:$E$12,2,FALSE)</f>
        <v>欣榮貿易</v>
      </c>
      <c r="F1385" s="8" t="s">
        <v>1614</v>
      </c>
      <c r="G1385" s="11" t="str">
        <f>VLOOKUP($F1385,產品資料!$A$2:$G$51,5,FALSE)</f>
        <v>43吋LED液晶顯示器</v>
      </c>
      <c r="H1385" s="8" t="str">
        <f>VLOOKUP(訂單銷售明細!$F1385,產品資料!$A$1:$G$51,2,FALSE)</f>
        <v>生活家電</v>
      </c>
      <c r="I1385" s="8">
        <v>25</v>
      </c>
      <c r="J1385" s="8">
        <f>VLOOKUP($F1385,產品資料!$A$2:$G$51,6,FALSE)</f>
        <v>10900</v>
      </c>
      <c r="K1385" s="12">
        <f t="shared" si="21"/>
        <v>272500</v>
      </c>
    </row>
    <row r="1386" spans="1:11" x14ac:dyDescent="0.35">
      <c r="A1386" s="13" t="s">
        <v>1402</v>
      </c>
      <c r="B1386" s="14">
        <v>43753</v>
      </c>
      <c r="C1386" s="15" t="str">
        <f>VLOOKUP(訂單銷售明細!$D1386,廠商資料!$A$2:$E$12,5,FALSE)</f>
        <v>涂佩芳</v>
      </c>
      <c r="D1386" s="13" t="s">
        <v>10</v>
      </c>
      <c r="E1386" s="13" t="str">
        <f>VLOOKUP(D1386,廠商資料!$A$2:$E$12,2,FALSE)</f>
        <v>永進事業</v>
      </c>
      <c r="F1386" s="13" t="s">
        <v>1609</v>
      </c>
      <c r="G1386" s="16" t="str">
        <f>VLOOKUP($F1386,產品資料!$A$2:$G$51,5,FALSE)</f>
        <v>手持按摩器</v>
      </c>
      <c r="H1386" s="13" t="str">
        <f>VLOOKUP(訂單銷售明細!$F1386,產品資料!$A$1:$G$51,2,FALSE)</f>
        <v>按摩家電</v>
      </c>
      <c r="I1386" s="13">
        <v>25</v>
      </c>
      <c r="J1386" s="13">
        <f>VLOOKUP($F1386,產品資料!$A$2:$G$51,6,FALSE)</f>
        <v>2980</v>
      </c>
      <c r="K1386" s="17">
        <f t="shared" si="21"/>
        <v>74500</v>
      </c>
    </row>
    <row r="1387" spans="1:11" x14ac:dyDescent="0.35">
      <c r="A1387" s="8" t="s">
        <v>1403</v>
      </c>
      <c r="B1387" s="9">
        <v>43753</v>
      </c>
      <c r="C1387" s="10" t="str">
        <f>VLOOKUP(訂單銷售明細!$D1387,廠商資料!$A$2:$E$12,5,FALSE)</f>
        <v>賴惠雯</v>
      </c>
      <c r="D1387" s="8" t="s">
        <v>49</v>
      </c>
      <c r="E1387" s="8" t="str">
        <f>VLOOKUP(D1387,廠商資料!$A$2:$E$12,2,FALSE)</f>
        <v>大亨事業</v>
      </c>
      <c r="F1387" s="8" t="s">
        <v>1609</v>
      </c>
      <c r="G1387" s="11" t="str">
        <f>VLOOKUP($F1387,產品資料!$A$2:$G$51,5,FALSE)</f>
        <v>手持按摩器</v>
      </c>
      <c r="H1387" s="8" t="str">
        <f>VLOOKUP(訂單銷售明細!$F1387,產品資料!$A$1:$G$51,2,FALSE)</f>
        <v>按摩家電</v>
      </c>
      <c r="I1387" s="8">
        <v>25</v>
      </c>
      <c r="J1387" s="8">
        <f>VLOOKUP($F1387,產品資料!$A$2:$G$51,6,FALSE)</f>
        <v>2980</v>
      </c>
      <c r="K1387" s="12">
        <f t="shared" si="21"/>
        <v>74500</v>
      </c>
    </row>
    <row r="1388" spans="1:11" x14ac:dyDescent="0.35">
      <c r="A1388" s="13" t="s">
        <v>1404</v>
      </c>
      <c r="B1388" s="14">
        <v>43753</v>
      </c>
      <c r="C1388" s="15" t="str">
        <f>VLOOKUP(訂單銷售明細!$D1388,廠商資料!$A$2:$E$12,5,FALSE)</f>
        <v>王家銘</v>
      </c>
      <c r="D1388" s="13" t="s">
        <v>24</v>
      </c>
      <c r="E1388" s="13" t="str">
        <f>VLOOKUP(D1388,廠商資料!$A$2:$E$12,2,FALSE)</f>
        <v>萬成事業</v>
      </c>
      <c r="F1388" s="13" t="s">
        <v>1604</v>
      </c>
      <c r="G1388" s="16" t="str">
        <f>VLOOKUP($F1388,產品資料!$A$2:$G$51,5,FALSE)</f>
        <v>渦輪氣旋健康氣炸鍋</v>
      </c>
      <c r="H1388" s="13" t="str">
        <f>VLOOKUP(訂單銷售明細!$F1388,產品資料!$A$1:$G$51,2,FALSE)</f>
        <v>廚房家電</v>
      </c>
      <c r="I1388" s="13">
        <v>35</v>
      </c>
      <c r="J1388" s="13">
        <f>VLOOKUP($F1388,產品資料!$A$2:$G$51,6,FALSE)</f>
        <v>8990</v>
      </c>
      <c r="K1388" s="17">
        <f t="shared" si="21"/>
        <v>314650</v>
      </c>
    </row>
    <row r="1389" spans="1:11" x14ac:dyDescent="0.35">
      <c r="A1389" s="8" t="s">
        <v>1405</v>
      </c>
      <c r="B1389" s="9">
        <v>43753</v>
      </c>
      <c r="C1389" s="10" t="str">
        <f>VLOOKUP(訂單銷售明細!$D1389,廠商資料!$A$2:$E$12,5,FALSE)</f>
        <v>郭立新</v>
      </c>
      <c r="D1389" s="8" t="s">
        <v>26</v>
      </c>
      <c r="E1389" s="8" t="str">
        <f>VLOOKUP(D1389,廠商資料!$A$2:$E$12,2,FALSE)</f>
        <v>華佳貿易</v>
      </c>
      <c r="F1389" s="8" t="s">
        <v>1624</v>
      </c>
      <c r="G1389" s="11" t="str">
        <f>VLOOKUP($F1389,產品資料!$A$2:$G$51,5,FALSE)</f>
        <v>11L 1級ECONAVI清淨除濕機</v>
      </c>
      <c r="H1389" s="8" t="str">
        <f>VLOOKUP(訂單銷售明細!$F1389,產品資料!$A$1:$G$51,2,FALSE)</f>
        <v>清靜除溼</v>
      </c>
      <c r="I1389" s="8">
        <v>35</v>
      </c>
      <c r="J1389" s="8">
        <f>VLOOKUP($F1389,產品資料!$A$2:$G$51,6,FALSE)</f>
        <v>8990</v>
      </c>
      <c r="K1389" s="12">
        <f t="shared" si="21"/>
        <v>314650</v>
      </c>
    </row>
    <row r="1390" spans="1:11" x14ac:dyDescent="0.35">
      <c r="A1390" s="13" t="s">
        <v>1406</v>
      </c>
      <c r="B1390" s="14">
        <v>43799</v>
      </c>
      <c r="C1390" s="15" t="str">
        <f>VLOOKUP(訂單銷售明細!$D1390,廠商資料!$A$2:$E$12,5,FALSE)</f>
        <v>賴惠雯</v>
      </c>
      <c r="D1390" s="13" t="s">
        <v>49</v>
      </c>
      <c r="E1390" s="13" t="str">
        <f>VLOOKUP(D1390,廠商資料!$A$2:$E$12,2,FALSE)</f>
        <v>大亨事業</v>
      </c>
      <c r="F1390" s="13" t="s">
        <v>1627</v>
      </c>
      <c r="G1390" s="16" t="str">
        <f>VLOOKUP($F1390,產品資料!$A$2:$G$51,5,FALSE)</f>
        <v>暖手寶-粉+白</v>
      </c>
      <c r="H1390" s="13" t="str">
        <f>VLOOKUP(訂單銷售明細!$F1390,產品資料!$A$1:$G$51,2,FALSE)</f>
        <v>空調家電</v>
      </c>
      <c r="I1390" s="13">
        <v>25</v>
      </c>
      <c r="J1390" s="13">
        <f>VLOOKUP($F1390,產品資料!$A$2:$G$51,6,FALSE)</f>
        <v>1330</v>
      </c>
      <c r="K1390" s="17">
        <f t="shared" si="21"/>
        <v>33250</v>
      </c>
    </row>
    <row r="1391" spans="1:11" x14ac:dyDescent="0.35">
      <c r="A1391" s="8" t="s">
        <v>1407</v>
      </c>
      <c r="B1391" s="9">
        <v>43799</v>
      </c>
      <c r="C1391" s="10" t="str">
        <f>VLOOKUP(訂單銷售明細!$D1391,廠商資料!$A$2:$E$12,5,FALSE)</f>
        <v>涂佩芳</v>
      </c>
      <c r="D1391" s="8" t="s">
        <v>10</v>
      </c>
      <c r="E1391" s="8" t="str">
        <f>VLOOKUP(D1391,廠商資料!$A$2:$E$12,2,FALSE)</f>
        <v>永進事業</v>
      </c>
      <c r="F1391" s="8" t="s">
        <v>1627</v>
      </c>
      <c r="G1391" s="11" t="str">
        <f>VLOOKUP($F1391,產品資料!$A$2:$G$51,5,FALSE)</f>
        <v>暖手寶-粉+白</v>
      </c>
      <c r="H1391" s="8" t="str">
        <f>VLOOKUP(訂單銷售明細!$F1391,產品資料!$A$1:$G$51,2,FALSE)</f>
        <v>空調家電</v>
      </c>
      <c r="I1391" s="8">
        <v>25</v>
      </c>
      <c r="J1391" s="8">
        <f>VLOOKUP($F1391,產品資料!$A$2:$G$51,6,FALSE)</f>
        <v>1330</v>
      </c>
      <c r="K1391" s="12">
        <f t="shared" si="21"/>
        <v>33250</v>
      </c>
    </row>
    <row r="1392" spans="1:11" x14ac:dyDescent="0.35">
      <c r="A1392" s="13" t="s">
        <v>1408</v>
      </c>
      <c r="B1392" s="14">
        <v>43799</v>
      </c>
      <c r="C1392" s="15" t="str">
        <f>VLOOKUP(訂單銷售明細!$D1392,廠商資料!$A$2:$E$12,5,FALSE)</f>
        <v>陳欣怡</v>
      </c>
      <c r="D1392" s="13" t="s">
        <v>8</v>
      </c>
      <c r="E1392" s="13" t="str">
        <f>VLOOKUP(D1392,廠商資料!$A$2:$E$12,2,FALSE)</f>
        <v>高宏事業</v>
      </c>
      <c r="F1392" s="13" t="s">
        <v>1610</v>
      </c>
      <c r="G1392" s="16" t="str">
        <f>VLOOKUP($F1392,產品資料!$A$2:$G$51,5,FALSE)</f>
        <v>10人份微電腦電子鍋</v>
      </c>
      <c r="H1392" s="13" t="str">
        <f>VLOOKUP(訂單銷售明細!$F1392,產品資料!$A$1:$G$51,2,FALSE)</f>
        <v>廚房家電</v>
      </c>
      <c r="I1392" s="13">
        <v>25</v>
      </c>
      <c r="J1392" s="13">
        <f>VLOOKUP($F1392,產品資料!$A$2:$G$51,6,FALSE)</f>
        <v>3790</v>
      </c>
      <c r="K1392" s="17">
        <f t="shared" si="21"/>
        <v>94750</v>
      </c>
    </row>
    <row r="1393" spans="1:11" x14ac:dyDescent="0.35">
      <c r="A1393" s="8" t="s">
        <v>1409</v>
      </c>
      <c r="B1393" s="9">
        <v>43799</v>
      </c>
      <c r="C1393" s="10" t="str">
        <f>VLOOKUP(訂單銷售明細!$D1393,廠商資料!$A$2:$E$12,5,FALSE)</f>
        <v>陳欣怡</v>
      </c>
      <c r="D1393" s="8" t="s">
        <v>14</v>
      </c>
      <c r="E1393" s="8" t="str">
        <f>VLOOKUP(D1393,廠商資料!$A$2:$E$12,2,FALSE)</f>
        <v>捷福事業</v>
      </c>
      <c r="F1393" s="8" t="s">
        <v>1610</v>
      </c>
      <c r="G1393" s="11" t="str">
        <f>VLOOKUP($F1393,產品資料!$A$2:$G$51,5,FALSE)</f>
        <v>10人份微電腦電子鍋</v>
      </c>
      <c r="H1393" s="8" t="str">
        <f>VLOOKUP(訂單銷售明細!$F1393,產品資料!$A$1:$G$51,2,FALSE)</f>
        <v>廚房家電</v>
      </c>
      <c r="I1393" s="8">
        <v>25</v>
      </c>
      <c r="J1393" s="8">
        <f>VLOOKUP($F1393,產品資料!$A$2:$G$51,6,FALSE)</f>
        <v>3790</v>
      </c>
      <c r="K1393" s="12">
        <f t="shared" si="21"/>
        <v>94750</v>
      </c>
    </row>
    <row r="1394" spans="1:11" x14ac:dyDescent="0.35">
      <c r="A1394" s="13" t="s">
        <v>1410</v>
      </c>
      <c r="B1394" s="14">
        <v>43799</v>
      </c>
      <c r="C1394" s="15" t="str">
        <f>VLOOKUP(訂單銷售明細!$D1394,廠商資料!$A$2:$E$12,5,FALSE)</f>
        <v>陳欣怡</v>
      </c>
      <c r="D1394" s="13" t="s">
        <v>18</v>
      </c>
      <c r="E1394" s="13" t="str">
        <f>VLOOKUP(D1394,廠商資料!$A$2:$E$12,2,FALSE)</f>
        <v>興泰貿易</v>
      </c>
      <c r="F1394" s="13" t="s">
        <v>1610</v>
      </c>
      <c r="G1394" s="16" t="str">
        <f>VLOOKUP($F1394,產品資料!$A$2:$G$51,5,FALSE)</f>
        <v>10人份微電腦電子鍋</v>
      </c>
      <c r="H1394" s="13" t="str">
        <f>VLOOKUP(訂單銷售明細!$F1394,產品資料!$A$1:$G$51,2,FALSE)</f>
        <v>廚房家電</v>
      </c>
      <c r="I1394" s="13">
        <v>25</v>
      </c>
      <c r="J1394" s="13">
        <f>VLOOKUP($F1394,產品資料!$A$2:$G$51,6,FALSE)</f>
        <v>3790</v>
      </c>
      <c r="K1394" s="17">
        <f t="shared" si="21"/>
        <v>94750</v>
      </c>
    </row>
    <row r="1395" spans="1:11" x14ac:dyDescent="0.35">
      <c r="A1395" s="8" t="s">
        <v>1411</v>
      </c>
      <c r="B1395" s="9">
        <v>43799</v>
      </c>
      <c r="C1395" s="10" t="str">
        <f>VLOOKUP(訂單銷售明細!$D1395,廠商資料!$A$2:$E$12,5,FALSE)</f>
        <v>王家銘</v>
      </c>
      <c r="D1395" s="8" t="s">
        <v>21</v>
      </c>
      <c r="E1395" s="8" t="str">
        <f>VLOOKUP(D1395,廠商資料!$A$2:$E$12,2,FALSE)</f>
        <v>裕發事業</v>
      </c>
      <c r="F1395" s="8" t="s">
        <v>1610</v>
      </c>
      <c r="G1395" s="11" t="str">
        <f>VLOOKUP($F1395,產品資料!$A$2:$G$51,5,FALSE)</f>
        <v>10人份微電腦電子鍋</v>
      </c>
      <c r="H1395" s="8" t="str">
        <f>VLOOKUP(訂單銷售明細!$F1395,產品資料!$A$1:$G$51,2,FALSE)</f>
        <v>廚房家電</v>
      </c>
      <c r="I1395" s="8">
        <v>25</v>
      </c>
      <c r="J1395" s="8">
        <f>VLOOKUP($F1395,產品資料!$A$2:$G$51,6,FALSE)</f>
        <v>3790</v>
      </c>
      <c r="K1395" s="12">
        <f t="shared" si="21"/>
        <v>94750</v>
      </c>
    </row>
    <row r="1396" spans="1:11" x14ac:dyDescent="0.35">
      <c r="A1396" s="13" t="s">
        <v>1412</v>
      </c>
      <c r="B1396" s="14">
        <v>43799</v>
      </c>
      <c r="C1396" s="15" t="str">
        <f>VLOOKUP(訂單銷售明細!$D1396,廠商資料!$A$2:$E$12,5,FALSE)</f>
        <v>陳欣怡</v>
      </c>
      <c r="D1396" s="13" t="s">
        <v>18</v>
      </c>
      <c r="E1396" s="13" t="str">
        <f>VLOOKUP(D1396,廠商資料!$A$2:$E$12,2,FALSE)</f>
        <v>興泰貿易</v>
      </c>
      <c r="F1396" s="13" t="s">
        <v>1615</v>
      </c>
      <c r="G1396" s="16" t="str">
        <f>VLOOKUP($F1396,產品資料!$A$2:$G$51,5,FALSE)</f>
        <v>迷你淨顏潔膚儀-送刷頭</v>
      </c>
      <c r="H1396" s="13" t="str">
        <f>VLOOKUP(訂單銷售明細!$F1396,產品資料!$A$1:$G$51,2,FALSE)</f>
        <v>美容家電</v>
      </c>
      <c r="I1396" s="13">
        <v>65</v>
      </c>
      <c r="J1396" s="13">
        <f>VLOOKUP($F1396,產品資料!$A$2:$G$51,6,FALSE)</f>
        <v>2600</v>
      </c>
      <c r="K1396" s="17">
        <f t="shared" si="21"/>
        <v>169000</v>
      </c>
    </row>
    <row r="1397" spans="1:11" x14ac:dyDescent="0.35">
      <c r="A1397" s="8" t="s">
        <v>1413</v>
      </c>
      <c r="B1397" s="9">
        <v>43799</v>
      </c>
      <c r="C1397" s="10" t="str">
        <f>VLOOKUP(訂單銷售明細!$D1397,廠商資料!$A$2:$E$12,5,FALSE)</f>
        <v>王家銘</v>
      </c>
      <c r="D1397" s="8" t="s">
        <v>21</v>
      </c>
      <c r="E1397" s="8" t="str">
        <f>VLOOKUP(D1397,廠商資料!$A$2:$E$12,2,FALSE)</f>
        <v>裕發事業</v>
      </c>
      <c r="F1397" s="8" t="s">
        <v>1615</v>
      </c>
      <c r="G1397" s="11" t="str">
        <f>VLOOKUP($F1397,產品資料!$A$2:$G$51,5,FALSE)</f>
        <v>迷你淨顏潔膚儀-送刷頭</v>
      </c>
      <c r="H1397" s="8" t="str">
        <f>VLOOKUP(訂單銷售明細!$F1397,產品資料!$A$1:$G$51,2,FALSE)</f>
        <v>美容家電</v>
      </c>
      <c r="I1397" s="8">
        <v>65</v>
      </c>
      <c r="J1397" s="8">
        <f>VLOOKUP($F1397,產品資料!$A$2:$G$51,6,FALSE)</f>
        <v>2600</v>
      </c>
      <c r="K1397" s="12">
        <f t="shared" si="21"/>
        <v>169000</v>
      </c>
    </row>
    <row r="1398" spans="1:11" x14ac:dyDescent="0.35">
      <c r="A1398" s="13" t="s">
        <v>1414</v>
      </c>
      <c r="B1398" s="14">
        <v>43799</v>
      </c>
      <c r="C1398" s="15" t="str">
        <f>VLOOKUP(訂單銷售明細!$D1398,廠商資料!$A$2:$E$12,5,FALSE)</f>
        <v>王家銘</v>
      </c>
      <c r="D1398" s="13" t="s">
        <v>24</v>
      </c>
      <c r="E1398" s="13" t="str">
        <f>VLOOKUP(D1398,廠商資料!$A$2:$E$12,2,FALSE)</f>
        <v>萬成事業</v>
      </c>
      <c r="F1398" s="13" t="s">
        <v>1615</v>
      </c>
      <c r="G1398" s="16" t="str">
        <f>VLOOKUP($F1398,產品資料!$A$2:$G$51,5,FALSE)</f>
        <v>迷你淨顏潔膚儀-送刷頭</v>
      </c>
      <c r="H1398" s="13" t="str">
        <f>VLOOKUP(訂單銷售明細!$F1398,產品資料!$A$1:$G$51,2,FALSE)</f>
        <v>美容家電</v>
      </c>
      <c r="I1398" s="13">
        <v>65</v>
      </c>
      <c r="J1398" s="13">
        <f>VLOOKUP($F1398,產品資料!$A$2:$G$51,6,FALSE)</f>
        <v>2600</v>
      </c>
      <c r="K1398" s="17">
        <f t="shared" si="21"/>
        <v>169000</v>
      </c>
    </row>
    <row r="1399" spans="1:11" x14ac:dyDescent="0.35">
      <c r="A1399" s="8" t="s">
        <v>1415</v>
      </c>
      <c r="B1399" s="9">
        <v>43799</v>
      </c>
      <c r="C1399" s="10" t="str">
        <f>VLOOKUP(訂單銷售明細!$D1399,廠商資料!$A$2:$E$12,5,FALSE)</f>
        <v>蔡俊宏</v>
      </c>
      <c r="D1399" s="8" t="s">
        <v>47</v>
      </c>
      <c r="E1399" s="8" t="str">
        <f>VLOOKUP(D1399,廠商資料!$A$2:$E$12,2,FALSE)</f>
        <v>信通事業</v>
      </c>
      <c r="F1399" s="8" t="s">
        <v>1627</v>
      </c>
      <c r="G1399" s="11" t="str">
        <f>VLOOKUP($F1399,產品資料!$A$2:$G$51,5,FALSE)</f>
        <v>暖手寶-粉+白</v>
      </c>
      <c r="H1399" s="8" t="str">
        <f>VLOOKUP(訂單銷售明細!$F1399,產品資料!$A$1:$G$51,2,FALSE)</f>
        <v>空調家電</v>
      </c>
      <c r="I1399" s="8">
        <v>25</v>
      </c>
      <c r="J1399" s="8">
        <f>VLOOKUP($F1399,產品資料!$A$2:$G$51,6,FALSE)</f>
        <v>1330</v>
      </c>
      <c r="K1399" s="12">
        <f t="shared" si="21"/>
        <v>33250</v>
      </c>
    </row>
    <row r="1400" spans="1:11" x14ac:dyDescent="0.35">
      <c r="A1400" s="13" t="s">
        <v>1416</v>
      </c>
      <c r="B1400" s="14">
        <v>43799</v>
      </c>
      <c r="C1400" s="15" t="str">
        <f>VLOOKUP(訂單銷售明細!$D1400,廠商資料!$A$2:$E$12,5,FALSE)</f>
        <v>賴惠雯</v>
      </c>
      <c r="D1400" s="13" t="s">
        <v>49</v>
      </c>
      <c r="E1400" s="13" t="str">
        <f>VLOOKUP(D1400,廠商資料!$A$2:$E$12,2,FALSE)</f>
        <v>大亨事業</v>
      </c>
      <c r="F1400" s="13" t="s">
        <v>1627</v>
      </c>
      <c r="G1400" s="16" t="str">
        <f>VLOOKUP($F1400,產品資料!$A$2:$G$51,5,FALSE)</f>
        <v>暖手寶-粉+白</v>
      </c>
      <c r="H1400" s="13" t="str">
        <f>VLOOKUP(訂單銷售明細!$F1400,產品資料!$A$1:$G$51,2,FALSE)</f>
        <v>空調家電</v>
      </c>
      <c r="I1400" s="13">
        <v>25</v>
      </c>
      <c r="J1400" s="13">
        <f>VLOOKUP($F1400,產品資料!$A$2:$G$51,6,FALSE)</f>
        <v>1330</v>
      </c>
      <c r="K1400" s="17">
        <f t="shared" si="21"/>
        <v>33250</v>
      </c>
    </row>
    <row r="1401" spans="1:11" x14ac:dyDescent="0.35">
      <c r="A1401" s="8" t="s">
        <v>1417</v>
      </c>
      <c r="B1401" s="9">
        <v>43799</v>
      </c>
      <c r="C1401" s="10" t="str">
        <f>VLOOKUP(訂單銷售明細!$D1401,廠商資料!$A$2:$E$12,5,FALSE)</f>
        <v>賴惠雯</v>
      </c>
      <c r="D1401" s="8" t="s">
        <v>41</v>
      </c>
      <c r="E1401" s="8" t="str">
        <f>VLOOKUP(D1401,廠商資料!$A$2:$E$12,2,FALSE)</f>
        <v>欣榮貿易</v>
      </c>
      <c r="F1401" s="8" t="s">
        <v>1627</v>
      </c>
      <c r="G1401" s="11" t="str">
        <f>VLOOKUP($F1401,產品資料!$A$2:$G$51,5,FALSE)</f>
        <v>暖手寶-粉+白</v>
      </c>
      <c r="H1401" s="8" t="str">
        <f>VLOOKUP(訂單銷售明細!$F1401,產品資料!$A$1:$G$51,2,FALSE)</f>
        <v>空調家電</v>
      </c>
      <c r="I1401" s="8">
        <v>25</v>
      </c>
      <c r="J1401" s="8">
        <f>VLOOKUP($F1401,產品資料!$A$2:$G$51,6,FALSE)</f>
        <v>1330</v>
      </c>
      <c r="K1401" s="12">
        <f t="shared" si="21"/>
        <v>33250</v>
      </c>
    </row>
    <row r="1402" spans="1:11" x14ac:dyDescent="0.35">
      <c r="A1402" s="13" t="s">
        <v>1418</v>
      </c>
      <c r="B1402" s="14">
        <v>43799</v>
      </c>
      <c r="C1402" s="15" t="str">
        <f>VLOOKUP(訂單銷售明細!$D1402,廠商資料!$A$2:$E$12,5,FALSE)</f>
        <v>蔡俊宏</v>
      </c>
      <c r="D1402" s="13" t="s">
        <v>47</v>
      </c>
      <c r="E1402" s="13" t="str">
        <f>VLOOKUP(D1402,廠商資料!$A$2:$E$12,2,FALSE)</f>
        <v>信通事業</v>
      </c>
      <c r="F1402" s="13" t="s">
        <v>1627</v>
      </c>
      <c r="G1402" s="16" t="str">
        <f>VLOOKUP($F1402,產品資料!$A$2:$G$51,5,FALSE)</f>
        <v>暖手寶-粉+白</v>
      </c>
      <c r="H1402" s="13" t="str">
        <f>VLOOKUP(訂單銷售明細!$F1402,產品資料!$A$1:$G$51,2,FALSE)</f>
        <v>空調家電</v>
      </c>
      <c r="I1402" s="13">
        <v>25</v>
      </c>
      <c r="J1402" s="13">
        <f>VLOOKUP($F1402,產品資料!$A$2:$G$51,6,FALSE)</f>
        <v>1330</v>
      </c>
      <c r="K1402" s="17">
        <f t="shared" si="21"/>
        <v>33250</v>
      </c>
    </row>
    <row r="1403" spans="1:11" x14ac:dyDescent="0.35">
      <c r="A1403" s="8" t="s">
        <v>1419</v>
      </c>
      <c r="B1403" s="9">
        <v>43799</v>
      </c>
      <c r="C1403" s="10" t="str">
        <f>VLOOKUP(訂單銷售明細!$D1403,廠商資料!$A$2:$E$12,5,FALSE)</f>
        <v>涂佩芳</v>
      </c>
      <c r="D1403" s="8" t="s">
        <v>10</v>
      </c>
      <c r="E1403" s="8" t="str">
        <f>VLOOKUP(D1403,廠商資料!$A$2:$E$12,2,FALSE)</f>
        <v>永進事業</v>
      </c>
      <c r="F1403" s="8" t="s">
        <v>1610</v>
      </c>
      <c r="G1403" s="11" t="str">
        <f>VLOOKUP($F1403,產品資料!$A$2:$G$51,5,FALSE)</f>
        <v>10人份微電腦電子鍋</v>
      </c>
      <c r="H1403" s="8" t="str">
        <f>VLOOKUP(訂單銷售明細!$F1403,產品資料!$A$1:$G$51,2,FALSE)</f>
        <v>廚房家電</v>
      </c>
      <c r="I1403" s="8">
        <v>25</v>
      </c>
      <c r="J1403" s="8">
        <f>VLOOKUP($F1403,產品資料!$A$2:$G$51,6,FALSE)</f>
        <v>3790</v>
      </c>
      <c r="K1403" s="12">
        <f t="shared" si="21"/>
        <v>94750</v>
      </c>
    </row>
    <row r="1404" spans="1:11" x14ac:dyDescent="0.35">
      <c r="A1404" s="13" t="s">
        <v>1420</v>
      </c>
      <c r="B1404" s="14">
        <v>43799</v>
      </c>
      <c r="C1404" s="15" t="str">
        <f>VLOOKUP(訂單銷售明細!$D1404,廠商資料!$A$2:$E$12,5,FALSE)</f>
        <v>涂佩芳</v>
      </c>
      <c r="D1404" s="13" t="s">
        <v>12</v>
      </c>
      <c r="E1404" s="13" t="str">
        <f>VLOOKUP(D1404,廠商資料!$A$2:$E$12,2,FALSE)</f>
        <v>洪盛貿易</v>
      </c>
      <c r="F1404" s="13" t="s">
        <v>1610</v>
      </c>
      <c r="G1404" s="16" t="str">
        <f>VLOOKUP($F1404,產品資料!$A$2:$G$51,5,FALSE)</f>
        <v>10人份微電腦電子鍋</v>
      </c>
      <c r="H1404" s="13" t="str">
        <f>VLOOKUP(訂單銷售明細!$F1404,產品資料!$A$1:$G$51,2,FALSE)</f>
        <v>廚房家電</v>
      </c>
      <c r="I1404" s="13">
        <v>25</v>
      </c>
      <c r="J1404" s="13">
        <f>VLOOKUP($F1404,產品資料!$A$2:$G$51,6,FALSE)</f>
        <v>3790</v>
      </c>
      <c r="K1404" s="17">
        <f t="shared" si="21"/>
        <v>94750</v>
      </c>
    </row>
    <row r="1405" spans="1:11" x14ac:dyDescent="0.35">
      <c r="A1405" s="8" t="s">
        <v>1421</v>
      </c>
      <c r="B1405" s="9">
        <v>43799</v>
      </c>
      <c r="C1405" s="10" t="str">
        <f>VLOOKUP(訂單銷售明細!$D1405,廠商資料!$A$2:$E$12,5,FALSE)</f>
        <v>陳欣怡</v>
      </c>
      <c r="D1405" s="8" t="s">
        <v>8</v>
      </c>
      <c r="E1405" s="8" t="str">
        <f>VLOOKUP(D1405,廠商資料!$A$2:$E$12,2,FALSE)</f>
        <v>高宏事業</v>
      </c>
      <c r="F1405" s="8" t="s">
        <v>1610</v>
      </c>
      <c r="G1405" s="11" t="str">
        <f>VLOOKUP($F1405,產品資料!$A$2:$G$51,5,FALSE)</f>
        <v>10人份微電腦電子鍋</v>
      </c>
      <c r="H1405" s="8" t="str">
        <f>VLOOKUP(訂單銷售明細!$F1405,產品資料!$A$1:$G$51,2,FALSE)</f>
        <v>廚房家電</v>
      </c>
      <c r="I1405" s="8">
        <v>25</v>
      </c>
      <c r="J1405" s="8">
        <f>VLOOKUP($F1405,產品資料!$A$2:$G$51,6,FALSE)</f>
        <v>3790</v>
      </c>
      <c r="K1405" s="12">
        <f t="shared" si="21"/>
        <v>94750</v>
      </c>
    </row>
    <row r="1406" spans="1:11" x14ac:dyDescent="0.35">
      <c r="A1406" s="13" t="s">
        <v>1422</v>
      </c>
      <c r="B1406" s="14">
        <v>43799</v>
      </c>
      <c r="C1406" s="15" t="str">
        <f>VLOOKUP(訂單銷售明細!$D1406,廠商資料!$A$2:$E$12,5,FALSE)</f>
        <v>陳欣怡</v>
      </c>
      <c r="D1406" s="13" t="s">
        <v>14</v>
      </c>
      <c r="E1406" s="13" t="str">
        <f>VLOOKUP(D1406,廠商資料!$A$2:$E$12,2,FALSE)</f>
        <v>捷福事業</v>
      </c>
      <c r="F1406" s="13" t="s">
        <v>1610</v>
      </c>
      <c r="G1406" s="16" t="str">
        <f>VLOOKUP($F1406,產品資料!$A$2:$G$51,5,FALSE)</f>
        <v>10人份微電腦電子鍋</v>
      </c>
      <c r="H1406" s="13" t="str">
        <f>VLOOKUP(訂單銷售明細!$F1406,產品資料!$A$1:$G$51,2,FALSE)</f>
        <v>廚房家電</v>
      </c>
      <c r="I1406" s="13">
        <v>25</v>
      </c>
      <c r="J1406" s="13">
        <f>VLOOKUP($F1406,產品資料!$A$2:$G$51,6,FALSE)</f>
        <v>3790</v>
      </c>
      <c r="K1406" s="17">
        <f t="shared" si="21"/>
        <v>94750</v>
      </c>
    </row>
    <row r="1407" spans="1:11" x14ac:dyDescent="0.35">
      <c r="A1407" s="8" t="s">
        <v>1423</v>
      </c>
      <c r="B1407" s="9">
        <v>43799</v>
      </c>
      <c r="C1407" s="10" t="str">
        <f>VLOOKUP(訂單銷售明細!$D1407,廠商資料!$A$2:$E$12,5,FALSE)</f>
        <v>陳欣怡</v>
      </c>
      <c r="D1407" s="8" t="s">
        <v>18</v>
      </c>
      <c r="E1407" s="8" t="str">
        <f>VLOOKUP(D1407,廠商資料!$A$2:$E$12,2,FALSE)</f>
        <v>興泰貿易</v>
      </c>
      <c r="F1407" s="8" t="s">
        <v>1604</v>
      </c>
      <c r="G1407" s="11" t="str">
        <f>VLOOKUP($F1407,產品資料!$A$2:$G$51,5,FALSE)</f>
        <v>渦輪氣旋健康氣炸鍋</v>
      </c>
      <c r="H1407" s="8" t="str">
        <f>VLOOKUP(訂單銷售明細!$F1407,產品資料!$A$1:$G$51,2,FALSE)</f>
        <v>廚房家電</v>
      </c>
      <c r="I1407" s="8">
        <v>25</v>
      </c>
      <c r="J1407" s="8">
        <f>VLOOKUP($F1407,產品資料!$A$2:$G$51,6,FALSE)</f>
        <v>8990</v>
      </c>
      <c r="K1407" s="12">
        <f t="shared" si="21"/>
        <v>224750</v>
      </c>
    </row>
    <row r="1408" spans="1:11" x14ac:dyDescent="0.35">
      <c r="A1408" s="13" t="s">
        <v>1424</v>
      </c>
      <c r="B1408" s="14">
        <v>43799</v>
      </c>
      <c r="C1408" s="15" t="str">
        <f>VLOOKUP(訂單銷售明細!$D1408,廠商資料!$A$2:$E$12,5,FALSE)</f>
        <v>王家銘</v>
      </c>
      <c r="D1408" s="13" t="s">
        <v>21</v>
      </c>
      <c r="E1408" s="13" t="str">
        <f>VLOOKUP(D1408,廠商資料!$A$2:$E$12,2,FALSE)</f>
        <v>裕發事業</v>
      </c>
      <c r="F1408" s="13" t="s">
        <v>1604</v>
      </c>
      <c r="G1408" s="16" t="str">
        <f>VLOOKUP($F1408,產品資料!$A$2:$G$51,5,FALSE)</f>
        <v>渦輪氣旋健康氣炸鍋</v>
      </c>
      <c r="H1408" s="13" t="str">
        <f>VLOOKUP(訂單銷售明細!$F1408,產品資料!$A$1:$G$51,2,FALSE)</f>
        <v>廚房家電</v>
      </c>
      <c r="I1408" s="13">
        <v>25</v>
      </c>
      <c r="J1408" s="13">
        <f>VLOOKUP($F1408,產品資料!$A$2:$G$51,6,FALSE)</f>
        <v>8990</v>
      </c>
      <c r="K1408" s="17">
        <f t="shared" si="21"/>
        <v>224750</v>
      </c>
    </row>
    <row r="1409" spans="1:11" x14ac:dyDescent="0.35">
      <c r="A1409" s="8" t="s">
        <v>1425</v>
      </c>
      <c r="B1409" s="9">
        <v>43799</v>
      </c>
      <c r="C1409" s="10" t="str">
        <f>VLOOKUP(訂單銷售明細!$D1409,廠商資料!$A$2:$E$12,5,FALSE)</f>
        <v>賴惠雯</v>
      </c>
      <c r="D1409" s="8" t="s">
        <v>49</v>
      </c>
      <c r="E1409" s="8" t="str">
        <f>VLOOKUP(D1409,廠商資料!$A$2:$E$12,2,FALSE)</f>
        <v>大亨事業</v>
      </c>
      <c r="F1409" s="8" t="s">
        <v>1615</v>
      </c>
      <c r="G1409" s="11" t="str">
        <f>VLOOKUP($F1409,產品資料!$A$2:$G$51,5,FALSE)</f>
        <v>迷你淨顏潔膚儀-送刷頭</v>
      </c>
      <c r="H1409" s="8" t="str">
        <f>VLOOKUP(訂單銷售明細!$F1409,產品資料!$A$1:$G$51,2,FALSE)</f>
        <v>美容家電</v>
      </c>
      <c r="I1409" s="8">
        <v>65</v>
      </c>
      <c r="J1409" s="8">
        <f>VLOOKUP($F1409,產品資料!$A$2:$G$51,6,FALSE)</f>
        <v>2600</v>
      </c>
      <c r="K1409" s="12">
        <f t="shared" si="21"/>
        <v>169000</v>
      </c>
    </row>
    <row r="1410" spans="1:11" x14ac:dyDescent="0.35">
      <c r="A1410" s="13" t="s">
        <v>1426</v>
      </c>
      <c r="B1410" s="14">
        <v>43799</v>
      </c>
      <c r="C1410" s="15" t="str">
        <f>VLOOKUP(訂單銷售明細!$D1410,廠商資料!$A$2:$E$12,5,FALSE)</f>
        <v>涂佩芳</v>
      </c>
      <c r="D1410" s="13" t="s">
        <v>10</v>
      </c>
      <c r="E1410" s="13" t="str">
        <f>VLOOKUP(D1410,廠商資料!$A$2:$E$12,2,FALSE)</f>
        <v>永進事業</v>
      </c>
      <c r="F1410" s="13" t="s">
        <v>1615</v>
      </c>
      <c r="G1410" s="16" t="str">
        <f>VLOOKUP($F1410,產品資料!$A$2:$G$51,5,FALSE)</f>
        <v>迷你淨顏潔膚儀-送刷頭</v>
      </c>
      <c r="H1410" s="13" t="str">
        <f>VLOOKUP(訂單銷售明細!$F1410,產品資料!$A$1:$G$51,2,FALSE)</f>
        <v>美容家電</v>
      </c>
      <c r="I1410" s="13">
        <v>65</v>
      </c>
      <c r="J1410" s="13">
        <f>VLOOKUP($F1410,產品資料!$A$2:$G$51,6,FALSE)</f>
        <v>2600</v>
      </c>
      <c r="K1410" s="17">
        <f t="shared" si="21"/>
        <v>169000</v>
      </c>
    </row>
    <row r="1411" spans="1:11" x14ac:dyDescent="0.35">
      <c r="A1411" s="8" t="s">
        <v>1427</v>
      </c>
      <c r="B1411" s="9">
        <v>43799</v>
      </c>
      <c r="C1411" s="10" t="str">
        <f>VLOOKUP(訂單銷售明細!$D1411,廠商資料!$A$2:$E$12,5,FALSE)</f>
        <v>涂佩芳</v>
      </c>
      <c r="D1411" s="8" t="s">
        <v>12</v>
      </c>
      <c r="E1411" s="8" t="str">
        <f>VLOOKUP(D1411,廠商資料!$A$2:$E$12,2,FALSE)</f>
        <v>洪盛貿易</v>
      </c>
      <c r="F1411" s="8" t="s">
        <v>1615</v>
      </c>
      <c r="G1411" s="11" t="str">
        <f>VLOOKUP($F1411,產品資料!$A$2:$G$51,5,FALSE)</f>
        <v>迷你淨顏潔膚儀-送刷頭</v>
      </c>
      <c r="H1411" s="8" t="str">
        <f>VLOOKUP(訂單銷售明細!$F1411,產品資料!$A$1:$G$51,2,FALSE)</f>
        <v>美容家電</v>
      </c>
      <c r="I1411" s="8">
        <v>65</v>
      </c>
      <c r="J1411" s="8">
        <f>VLOOKUP($F1411,產品資料!$A$2:$G$51,6,FALSE)</f>
        <v>2600</v>
      </c>
      <c r="K1411" s="12">
        <f t="shared" ref="K1411:K1474" si="22">I1411*J1411</f>
        <v>169000</v>
      </c>
    </row>
    <row r="1412" spans="1:11" x14ac:dyDescent="0.35">
      <c r="A1412" s="13" t="s">
        <v>1428</v>
      </c>
      <c r="B1412" s="14">
        <v>43799</v>
      </c>
      <c r="C1412" s="15" t="str">
        <f>VLOOKUP(訂單銷售明細!$D1412,廠商資料!$A$2:$E$12,5,FALSE)</f>
        <v>王家銘</v>
      </c>
      <c r="D1412" s="13" t="s">
        <v>24</v>
      </c>
      <c r="E1412" s="13" t="str">
        <f>VLOOKUP(D1412,廠商資料!$A$2:$E$12,2,FALSE)</f>
        <v>萬成事業</v>
      </c>
      <c r="F1412" s="13" t="s">
        <v>1624</v>
      </c>
      <c r="G1412" s="16" t="str">
        <f>VLOOKUP($F1412,產品資料!$A$2:$G$51,5,FALSE)</f>
        <v>11L 1級ECONAVI清淨除濕機</v>
      </c>
      <c r="H1412" s="13" t="str">
        <f>VLOOKUP(訂單銷售明細!$F1412,產品資料!$A$1:$G$51,2,FALSE)</f>
        <v>清靜除溼</v>
      </c>
      <c r="I1412" s="13">
        <v>25</v>
      </c>
      <c r="J1412" s="13">
        <f>VLOOKUP($F1412,產品資料!$A$2:$G$51,6,FALSE)</f>
        <v>8990</v>
      </c>
      <c r="K1412" s="17">
        <f t="shared" si="22"/>
        <v>224750</v>
      </c>
    </row>
    <row r="1413" spans="1:11" x14ac:dyDescent="0.35">
      <c r="A1413" s="8" t="s">
        <v>1429</v>
      </c>
      <c r="B1413" s="9">
        <v>43799</v>
      </c>
      <c r="C1413" s="10" t="str">
        <f>VLOOKUP(訂單銷售明細!$D1413,廠商資料!$A$2:$E$12,5,FALSE)</f>
        <v>郭立新</v>
      </c>
      <c r="D1413" s="8" t="s">
        <v>26</v>
      </c>
      <c r="E1413" s="8" t="str">
        <f>VLOOKUP(D1413,廠商資料!$A$2:$E$12,2,FALSE)</f>
        <v>華佳貿易</v>
      </c>
      <c r="F1413" s="8" t="s">
        <v>1627</v>
      </c>
      <c r="G1413" s="11" t="str">
        <f>VLOOKUP($F1413,產品資料!$A$2:$G$51,5,FALSE)</f>
        <v>暖手寶-粉+白</v>
      </c>
      <c r="H1413" s="8" t="str">
        <f>VLOOKUP(訂單銷售明細!$F1413,產品資料!$A$1:$G$51,2,FALSE)</f>
        <v>空調家電</v>
      </c>
      <c r="I1413" s="8">
        <v>25</v>
      </c>
      <c r="J1413" s="8">
        <f>VLOOKUP($F1413,產品資料!$A$2:$G$51,6,FALSE)</f>
        <v>1330</v>
      </c>
      <c r="K1413" s="12">
        <f t="shared" si="22"/>
        <v>33250</v>
      </c>
    </row>
    <row r="1414" spans="1:11" x14ac:dyDescent="0.35">
      <c r="A1414" s="13" t="s">
        <v>1430</v>
      </c>
      <c r="B1414" s="14">
        <v>43799</v>
      </c>
      <c r="C1414" s="15" t="str">
        <f>VLOOKUP(訂單銷售明細!$D1414,廠商資料!$A$2:$E$12,5,FALSE)</f>
        <v>賴惠雯</v>
      </c>
      <c r="D1414" s="13" t="s">
        <v>41</v>
      </c>
      <c r="E1414" s="13" t="str">
        <f>VLOOKUP(D1414,廠商資料!$A$2:$E$12,2,FALSE)</f>
        <v>欣榮貿易</v>
      </c>
      <c r="F1414" s="13" t="s">
        <v>1627</v>
      </c>
      <c r="G1414" s="16" t="str">
        <f>VLOOKUP($F1414,產品資料!$A$2:$G$51,5,FALSE)</f>
        <v>暖手寶-粉+白</v>
      </c>
      <c r="H1414" s="13" t="str">
        <f>VLOOKUP(訂單銷售明細!$F1414,產品資料!$A$1:$G$51,2,FALSE)</f>
        <v>空調家電</v>
      </c>
      <c r="I1414" s="13">
        <v>25</v>
      </c>
      <c r="J1414" s="13">
        <f>VLOOKUP($F1414,產品資料!$A$2:$G$51,6,FALSE)</f>
        <v>1330</v>
      </c>
      <c r="K1414" s="17">
        <f t="shared" si="22"/>
        <v>33250</v>
      </c>
    </row>
    <row r="1415" spans="1:11" x14ac:dyDescent="0.35">
      <c r="A1415" s="8" t="s">
        <v>1431</v>
      </c>
      <c r="B1415" s="9">
        <v>43799</v>
      </c>
      <c r="C1415" s="10" t="str">
        <f>VLOOKUP(訂單銷售明細!$D1415,廠商資料!$A$2:$E$12,5,FALSE)</f>
        <v>蔡俊宏</v>
      </c>
      <c r="D1415" s="8" t="s">
        <v>47</v>
      </c>
      <c r="E1415" s="8" t="str">
        <f>VLOOKUP(D1415,廠商資料!$A$2:$E$12,2,FALSE)</f>
        <v>信通事業</v>
      </c>
      <c r="F1415" s="8" t="s">
        <v>1624</v>
      </c>
      <c r="G1415" s="11" t="str">
        <f>VLOOKUP($F1415,產品資料!$A$2:$G$51,5,FALSE)</f>
        <v>11L 1級ECONAVI清淨除濕機</v>
      </c>
      <c r="H1415" s="8" t="str">
        <f>VLOOKUP(訂單銷售明細!$F1415,產品資料!$A$1:$G$51,2,FALSE)</f>
        <v>清靜除溼</v>
      </c>
      <c r="I1415" s="8">
        <v>25</v>
      </c>
      <c r="J1415" s="8">
        <f>VLOOKUP($F1415,產品資料!$A$2:$G$51,6,FALSE)</f>
        <v>8990</v>
      </c>
      <c r="K1415" s="12">
        <f t="shared" si="22"/>
        <v>224750</v>
      </c>
    </row>
    <row r="1416" spans="1:11" x14ac:dyDescent="0.35">
      <c r="A1416" s="13" t="s">
        <v>1432</v>
      </c>
      <c r="B1416" s="14">
        <v>43799</v>
      </c>
      <c r="C1416" s="15" t="str">
        <f>VLOOKUP(訂單銷售明細!$D1416,廠商資料!$A$2:$E$12,5,FALSE)</f>
        <v>賴惠雯</v>
      </c>
      <c r="D1416" s="13" t="s">
        <v>49</v>
      </c>
      <c r="E1416" s="13" t="str">
        <f>VLOOKUP(D1416,廠商資料!$A$2:$E$12,2,FALSE)</f>
        <v>大亨事業</v>
      </c>
      <c r="F1416" s="13" t="s">
        <v>1610</v>
      </c>
      <c r="G1416" s="16" t="str">
        <f>VLOOKUP($F1416,產品資料!$A$2:$G$51,5,FALSE)</f>
        <v>10人份微電腦電子鍋</v>
      </c>
      <c r="H1416" s="13" t="str">
        <f>VLOOKUP(訂單銷售明細!$F1416,產品資料!$A$1:$G$51,2,FALSE)</f>
        <v>廚房家電</v>
      </c>
      <c r="I1416" s="13">
        <v>25</v>
      </c>
      <c r="J1416" s="13">
        <f>VLOOKUP($F1416,產品資料!$A$2:$G$51,6,FALSE)</f>
        <v>3790</v>
      </c>
      <c r="K1416" s="17">
        <f t="shared" si="22"/>
        <v>94750</v>
      </c>
    </row>
    <row r="1417" spans="1:11" x14ac:dyDescent="0.35">
      <c r="A1417" s="8" t="s">
        <v>1433</v>
      </c>
      <c r="B1417" s="9">
        <v>43799</v>
      </c>
      <c r="C1417" s="10" t="str">
        <f>VLOOKUP(訂單銷售明細!$D1417,廠商資料!$A$2:$E$12,5,FALSE)</f>
        <v>涂佩芳</v>
      </c>
      <c r="D1417" s="8" t="s">
        <v>10</v>
      </c>
      <c r="E1417" s="8" t="str">
        <f>VLOOKUP(D1417,廠商資料!$A$2:$E$12,2,FALSE)</f>
        <v>永進事業</v>
      </c>
      <c r="F1417" s="8" t="s">
        <v>1610</v>
      </c>
      <c r="G1417" s="11" t="str">
        <f>VLOOKUP($F1417,產品資料!$A$2:$G$51,5,FALSE)</f>
        <v>10人份微電腦電子鍋</v>
      </c>
      <c r="H1417" s="8" t="str">
        <f>VLOOKUP(訂單銷售明細!$F1417,產品資料!$A$1:$G$51,2,FALSE)</f>
        <v>廚房家電</v>
      </c>
      <c r="I1417" s="8">
        <v>25</v>
      </c>
      <c r="J1417" s="8">
        <f>VLOOKUP($F1417,產品資料!$A$2:$G$51,6,FALSE)</f>
        <v>3790</v>
      </c>
      <c r="K1417" s="12">
        <f t="shared" si="22"/>
        <v>94750</v>
      </c>
    </row>
    <row r="1418" spans="1:11" x14ac:dyDescent="0.35">
      <c r="A1418" s="13" t="s">
        <v>1434</v>
      </c>
      <c r="B1418" s="14">
        <v>43799</v>
      </c>
      <c r="C1418" s="15" t="str">
        <f>VLOOKUP(訂單銷售明細!$D1418,廠商資料!$A$2:$E$12,5,FALSE)</f>
        <v>涂佩芳</v>
      </c>
      <c r="D1418" s="13" t="s">
        <v>12</v>
      </c>
      <c r="E1418" s="13" t="str">
        <f>VLOOKUP(D1418,廠商資料!$A$2:$E$12,2,FALSE)</f>
        <v>洪盛貿易</v>
      </c>
      <c r="F1418" s="13" t="s">
        <v>1610</v>
      </c>
      <c r="G1418" s="16" t="str">
        <f>VLOOKUP($F1418,產品資料!$A$2:$G$51,5,FALSE)</f>
        <v>10人份微電腦電子鍋</v>
      </c>
      <c r="H1418" s="13" t="str">
        <f>VLOOKUP(訂單銷售明細!$F1418,產品資料!$A$1:$G$51,2,FALSE)</f>
        <v>廚房家電</v>
      </c>
      <c r="I1418" s="13">
        <v>25</v>
      </c>
      <c r="J1418" s="13">
        <f>VLOOKUP($F1418,產品資料!$A$2:$G$51,6,FALSE)</f>
        <v>3790</v>
      </c>
      <c r="K1418" s="17">
        <f t="shared" si="22"/>
        <v>94750</v>
      </c>
    </row>
    <row r="1419" spans="1:11" x14ac:dyDescent="0.35">
      <c r="A1419" s="8" t="s">
        <v>1435</v>
      </c>
      <c r="B1419" s="9">
        <v>43799</v>
      </c>
      <c r="C1419" s="10" t="str">
        <f>VLOOKUP(訂單銷售明細!$D1419,廠商資料!$A$2:$E$12,5,FALSE)</f>
        <v>陳欣怡</v>
      </c>
      <c r="D1419" s="8" t="s">
        <v>8</v>
      </c>
      <c r="E1419" s="8" t="str">
        <f>VLOOKUP(D1419,廠商資料!$A$2:$E$12,2,FALSE)</f>
        <v>高宏事業</v>
      </c>
      <c r="F1419" s="8" t="s">
        <v>1610</v>
      </c>
      <c r="G1419" s="11" t="str">
        <f>VLOOKUP($F1419,產品資料!$A$2:$G$51,5,FALSE)</f>
        <v>10人份微電腦電子鍋</v>
      </c>
      <c r="H1419" s="8" t="str">
        <f>VLOOKUP(訂單銷售明細!$F1419,產品資料!$A$1:$G$51,2,FALSE)</f>
        <v>廚房家電</v>
      </c>
      <c r="I1419" s="8">
        <v>25</v>
      </c>
      <c r="J1419" s="8">
        <f>VLOOKUP($F1419,產品資料!$A$2:$G$51,6,FALSE)</f>
        <v>3790</v>
      </c>
      <c r="K1419" s="12">
        <f t="shared" si="22"/>
        <v>94750</v>
      </c>
    </row>
    <row r="1420" spans="1:11" x14ac:dyDescent="0.35">
      <c r="A1420" s="13" t="s">
        <v>1436</v>
      </c>
      <c r="B1420" s="14">
        <v>43799</v>
      </c>
      <c r="C1420" s="15" t="str">
        <f>VLOOKUP(訂單銷售明細!$D1420,廠商資料!$A$2:$E$12,5,FALSE)</f>
        <v>陳欣怡</v>
      </c>
      <c r="D1420" s="13" t="s">
        <v>14</v>
      </c>
      <c r="E1420" s="13" t="str">
        <f>VLOOKUP(D1420,廠商資料!$A$2:$E$12,2,FALSE)</f>
        <v>捷福事業</v>
      </c>
      <c r="F1420" s="13" t="s">
        <v>1624</v>
      </c>
      <c r="G1420" s="16" t="str">
        <f>VLOOKUP($F1420,產品資料!$A$2:$G$51,5,FALSE)</f>
        <v>11L 1級ECONAVI清淨除濕機</v>
      </c>
      <c r="H1420" s="13" t="str">
        <f>VLOOKUP(訂單銷售明細!$F1420,產品資料!$A$1:$G$51,2,FALSE)</f>
        <v>清靜除溼</v>
      </c>
      <c r="I1420" s="13">
        <v>25</v>
      </c>
      <c r="J1420" s="13">
        <f>VLOOKUP($F1420,產品資料!$A$2:$G$51,6,FALSE)</f>
        <v>8990</v>
      </c>
      <c r="K1420" s="17">
        <f t="shared" si="22"/>
        <v>224750</v>
      </c>
    </row>
    <row r="1421" spans="1:11" x14ac:dyDescent="0.35">
      <c r="A1421" s="8" t="s">
        <v>1437</v>
      </c>
      <c r="B1421" s="9">
        <v>43799</v>
      </c>
      <c r="C1421" s="10" t="str">
        <f>VLOOKUP(訂單銷售明細!$D1421,廠商資料!$A$2:$E$12,5,FALSE)</f>
        <v>陳欣怡</v>
      </c>
      <c r="D1421" s="8" t="s">
        <v>8</v>
      </c>
      <c r="E1421" s="8" t="str">
        <f>VLOOKUP(D1421,廠商資料!$A$2:$E$12,2,FALSE)</f>
        <v>高宏事業</v>
      </c>
      <c r="F1421" s="8" t="s">
        <v>1623</v>
      </c>
      <c r="G1421" s="11" t="str">
        <f>VLOOKUP($F1421,產品資料!$A$2:$G$51,5,FALSE)</f>
        <v>14吋立扇/電風扇-灰</v>
      </c>
      <c r="H1421" s="8" t="str">
        <f>VLOOKUP(訂單銷售明細!$F1421,產品資料!$A$1:$G$51,2,FALSE)</f>
        <v>空調家電</v>
      </c>
      <c r="I1421" s="8">
        <v>65</v>
      </c>
      <c r="J1421" s="8">
        <f>VLOOKUP($F1421,產品資料!$A$2:$G$51,6,FALSE)</f>
        <v>980</v>
      </c>
      <c r="K1421" s="12">
        <f t="shared" si="22"/>
        <v>63700</v>
      </c>
    </row>
    <row r="1422" spans="1:11" x14ac:dyDescent="0.35">
      <c r="A1422" s="13" t="s">
        <v>1438</v>
      </c>
      <c r="B1422" s="14">
        <v>43799</v>
      </c>
      <c r="C1422" s="15" t="str">
        <f>VLOOKUP(訂單銷售明細!$D1422,廠商資料!$A$2:$E$12,5,FALSE)</f>
        <v>陳欣怡</v>
      </c>
      <c r="D1422" s="13" t="s">
        <v>18</v>
      </c>
      <c r="E1422" s="13" t="str">
        <f>VLOOKUP(D1422,廠商資料!$A$2:$E$12,2,FALSE)</f>
        <v>興泰貿易</v>
      </c>
      <c r="F1422" s="13" t="s">
        <v>1604</v>
      </c>
      <c r="G1422" s="16" t="str">
        <f>VLOOKUP($F1422,產品資料!$A$2:$G$51,5,FALSE)</f>
        <v>渦輪氣旋健康氣炸鍋</v>
      </c>
      <c r="H1422" s="13" t="str">
        <f>VLOOKUP(訂單銷售明細!$F1422,產品資料!$A$1:$G$51,2,FALSE)</f>
        <v>廚房家電</v>
      </c>
      <c r="I1422" s="13">
        <v>25</v>
      </c>
      <c r="J1422" s="13">
        <f>VLOOKUP($F1422,產品資料!$A$2:$G$51,6,FALSE)</f>
        <v>8990</v>
      </c>
      <c r="K1422" s="17">
        <f t="shared" si="22"/>
        <v>224750</v>
      </c>
    </row>
    <row r="1423" spans="1:11" x14ac:dyDescent="0.35">
      <c r="A1423" s="8" t="s">
        <v>1439</v>
      </c>
      <c r="B1423" s="9">
        <v>43799</v>
      </c>
      <c r="C1423" s="10" t="str">
        <f>VLOOKUP(訂單銷售明細!$D1423,廠商資料!$A$2:$E$12,5,FALSE)</f>
        <v>王家銘</v>
      </c>
      <c r="D1423" s="8" t="s">
        <v>21</v>
      </c>
      <c r="E1423" s="8" t="str">
        <f>VLOOKUP(D1423,廠商資料!$A$2:$E$12,2,FALSE)</f>
        <v>裕發事業</v>
      </c>
      <c r="F1423" s="8" t="s">
        <v>1604</v>
      </c>
      <c r="G1423" s="11" t="str">
        <f>VLOOKUP($F1423,產品資料!$A$2:$G$51,5,FALSE)</f>
        <v>渦輪氣旋健康氣炸鍋</v>
      </c>
      <c r="H1423" s="8" t="str">
        <f>VLOOKUP(訂單銷售明細!$F1423,產品資料!$A$1:$G$51,2,FALSE)</f>
        <v>廚房家電</v>
      </c>
      <c r="I1423" s="8">
        <v>25</v>
      </c>
      <c r="J1423" s="8">
        <f>VLOOKUP($F1423,產品資料!$A$2:$G$51,6,FALSE)</f>
        <v>8990</v>
      </c>
      <c r="K1423" s="12">
        <f t="shared" si="22"/>
        <v>224750</v>
      </c>
    </row>
    <row r="1424" spans="1:11" x14ac:dyDescent="0.35">
      <c r="A1424" s="13" t="s">
        <v>1440</v>
      </c>
      <c r="B1424" s="14">
        <v>43799</v>
      </c>
      <c r="C1424" s="15" t="str">
        <f>VLOOKUP(訂單銷售明細!$D1424,廠商資料!$A$2:$E$12,5,FALSE)</f>
        <v>陳欣怡</v>
      </c>
      <c r="D1424" s="13" t="s">
        <v>14</v>
      </c>
      <c r="E1424" s="13" t="str">
        <f>VLOOKUP(D1424,廠商資料!$A$2:$E$12,2,FALSE)</f>
        <v>捷福事業</v>
      </c>
      <c r="F1424" s="13" t="s">
        <v>1615</v>
      </c>
      <c r="G1424" s="16" t="str">
        <f>VLOOKUP($F1424,產品資料!$A$2:$G$51,5,FALSE)</f>
        <v>迷你淨顏潔膚儀-送刷頭</v>
      </c>
      <c r="H1424" s="13" t="str">
        <f>VLOOKUP(訂單銷售明細!$F1424,產品資料!$A$1:$G$51,2,FALSE)</f>
        <v>美容家電</v>
      </c>
      <c r="I1424" s="13">
        <v>65</v>
      </c>
      <c r="J1424" s="13">
        <f>VLOOKUP($F1424,產品資料!$A$2:$G$51,6,FALSE)</f>
        <v>2600</v>
      </c>
      <c r="K1424" s="17">
        <f t="shared" si="22"/>
        <v>169000</v>
      </c>
    </row>
    <row r="1425" spans="1:11" x14ac:dyDescent="0.35">
      <c r="A1425" s="8" t="s">
        <v>1441</v>
      </c>
      <c r="B1425" s="9">
        <v>43799</v>
      </c>
      <c r="C1425" s="10" t="str">
        <f>VLOOKUP(訂單銷售明細!$D1425,廠商資料!$A$2:$E$12,5,FALSE)</f>
        <v>陳欣怡</v>
      </c>
      <c r="D1425" s="8" t="s">
        <v>18</v>
      </c>
      <c r="E1425" s="8" t="str">
        <f>VLOOKUP(D1425,廠商資料!$A$2:$E$12,2,FALSE)</f>
        <v>興泰貿易</v>
      </c>
      <c r="F1425" s="8" t="s">
        <v>1615</v>
      </c>
      <c r="G1425" s="11" t="str">
        <f>VLOOKUP($F1425,產品資料!$A$2:$G$51,5,FALSE)</f>
        <v>迷你淨顏潔膚儀-送刷頭</v>
      </c>
      <c r="H1425" s="8" t="str">
        <f>VLOOKUP(訂單銷售明細!$F1425,產品資料!$A$1:$G$51,2,FALSE)</f>
        <v>美容家電</v>
      </c>
      <c r="I1425" s="8">
        <v>65</v>
      </c>
      <c r="J1425" s="8">
        <f>VLOOKUP($F1425,產品資料!$A$2:$G$51,6,FALSE)</f>
        <v>2600</v>
      </c>
      <c r="K1425" s="12">
        <f t="shared" si="22"/>
        <v>169000</v>
      </c>
    </row>
    <row r="1426" spans="1:11" x14ac:dyDescent="0.35">
      <c r="A1426" s="13" t="s">
        <v>1442</v>
      </c>
      <c r="B1426" s="14">
        <v>43799</v>
      </c>
      <c r="C1426" s="15" t="str">
        <f>VLOOKUP(訂單銷售明細!$D1426,廠商資料!$A$2:$E$12,5,FALSE)</f>
        <v>王家銘</v>
      </c>
      <c r="D1426" s="13" t="s">
        <v>21</v>
      </c>
      <c r="E1426" s="13" t="str">
        <f>VLOOKUP(D1426,廠商資料!$A$2:$E$12,2,FALSE)</f>
        <v>裕發事業</v>
      </c>
      <c r="F1426" s="13" t="s">
        <v>1615</v>
      </c>
      <c r="G1426" s="16" t="str">
        <f>VLOOKUP($F1426,產品資料!$A$2:$G$51,5,FALSE)</f>
        <v>迷你淨顏潔膚儀-送刷頭</v>
      </c>
      <c r="H1426" s="13" t="str">
        <f>VLOOKUP(訂單銷售明細!$F1426,產品資料!$A$1:$G$51,2,FALSE)</f>
        <v>美容家電</v>
      </c>
      <c r="I1426" s="13">
        <v>65</v>
      </c>
      <c r="J1426" s="13">
        <f>VLOOKUP($F1426,產品資料!$A$2:$G$51,6,FALSE)</f>
        <v>2600</v>
      </c>
      <c r="K1426" s="17">
        <f t="shared" si="22"/>
        <v>169000</v>
      </c>
    </row>
    <row r="1427" spans="1:11" x14ac:dyDescent="0.35">
      <c r="A1427" s="8" t="s">
        <v>1443</v>
      </c>
      <c r="B1427" s="9">
        <v>43799</v>
      </c>
      <c r="C1427" s="10" t="str">
        <f>VLOOKUP(訂單銷售明細!$D1427,廠商資料!$A$2:$E$12,5,FALSE)</f>
        <v>王家銘</v>
      </c>
      <c r="D1427" s="8" t="s">
        <v>24</v>
      </c>
      <c r="E1427" s="8" t="str">
        <f>VLOOKUP(D1427,廠商資料!$A$2:$E$12,2,FALSE)</f>
        <v>萬成事業</v>
      </c>
      <c r="F1427" s="8" t="s">
        <v>1624</v>
      </c>
      <c r="G1427" s="11" t="str">
        <f>VLOOKUP($F1427,產品資料!$A$2:$G$51,5,FALSE)</f>
        <v>11L 1級ECONAVI清淨除濕機</v>
      </c>
      <c r="H1427" s="8" t="str">
        <f>VLOOKUP(訂單銷售明細!$F1427,產品資料!$A$1:$G$51,2,FALSE)</f>
        <v>清靜除溼</v>
      </c>
      <c r="I1427" s="8">
        <v>25</v>
      </c>
      <c r="J1427" s="8">
        <f>VLOOKUP($F1427,產品資料!$A$2:$G$51,6,FALSE)</f>
        <v>8990</v>
      </c>
      <c r="K1427" s="12">
        <f t="shared" si="22"/>
        <v>224750</v>
      </c>
    </row>
    <row r="1428" spans="1:11" x14ac:dyDescent="0.35">
      <c r="A1428" s="13" t="s">
        <v>1444</v>
      </c>
      <c r="B1428" s="14">
        <v>43799</v>
      </c>
      <c r="C1428" s="15" t="str">
        <f>VLOOKUP(訂單銷售明細!$D1428,廠商資料!$A$2:$E$12,5,FALSE)</f>
        <v>郭立新</v>
      </c>
      <c r="D1428" s="13" t="s">
        <v>26</v>
      </c>
      <c r="E1428" s="13" t="str">
        <f>VLOOKUP(D1428,廠商資料!$A$2:$E$12,2,FALSE)</f>
        <v>華佳貿易</v>
      </c>
      <c r="F1428" s="13" t="s">
        <v>1627</v>
      </c>
      <c r="G1428" s="16" t="str">
        <f>VLOOKUP($F1428,產品資料!$A$2:$G$51,5,FALSE)</f>
        <v>暖手寶-粉+白</v>
      </c>
      <c r="H1428" s="13" t="str">
        <f>VLOOKUP(訂單銷售明細!$F1428,產品資料!$A$1:$G$51,2,FALSE)</f>
        <v>空調家電</v>
      </c>
      <c r="I1428" s="13">
        <v>25</v>
      </c>
      <c r="J1428" s="13">
        <f>VLOOKUP($F1428,產品資料!$A$2:$G$51,6,FALSE)</f>
        <v>1330</v>
      </c>
      <c r="K1428" s="17">
        <f t="shared" si="22"/>
        <v>33250</v>
      </c>
    </row>
    <row r="1429" spans="1:11" x14ac:dyDescent="0.35">
      <c r="A1429" s="8" t="s">
        <v>1445</v>
      </c>
      <c r="B1429" s="9">
        <v>43799</v>
      </c>
      <c r="C1429" s="10" t="str">
        <f>VLOOKUP(訂單銷售明細!$D1429,廠商資料!$A$2:$E$12,5,FALSE)</f>
        <v>賴惠雯</v>
      </c>
      <c r="D1429" s="8" t="s">
        <v>41</v>
      </c>
      <c r="E1429" s="8" t="str">
        <f>VLOOKUP(D1429,廠商資料!$A$2:$E$12,2,FALSE)</f>
        <v>欣榮貿易</v>
      </c>
      <c r="F1429" s="8" t="s">
        <v>1627</v>
      </c>
      <c r="G1429" s="11" t="str">
        <f>VLOOKUP($F1429,產品資料!$A$2:$G$51,5,FALSE)</f>
        <v>暖手寶-粉+白</v>
      </c>
      <c r="H1429" s="8" t="str">
        <f>VLOOKUP(訂單銷售明細!$F1429,產品資料!$A$1:$G$51,2,FALSE)</f>
        <v>空調家電</v>
      </c>
      <c r="I1429" s="8">
        <v>25</v>
      </c>
      <c r="J1429" s="8">
        <f>VLOOKUP($F1429,產品資料!$A$2:$G$51,6,FALSE)</f>
        <v>1330</v>
      </c>
      <c r="K1429" s="12">
        <f t="shared" si="22"/>
        <v>33250</v>
      </c>
    </row>
    <row r="1430" spans="1:11" x14ac:dyDescent="0.35">
      <c r="A1430" s="13" t="s">
        <v>1446</v>
      </c>
      <c r="B1430" s="14">
        <v>43799</v>
      </c>
      <c r="C1430" s="15" t="str">
        <f>VLOOKUP(訂單銷售明細!$D1430,廠商資料!$A$2:$E$12,5,FALSE)</f>
        <v>蔡俊宏</v>
      </c>
      <c r="D1430" s="13" t="s">
        <v>47</v>
      </c>
      <c r="E1430" s="13" t="str">
        <f>VLOOKUP(D1430,廠商資料!$A$2:$E$12,2,FALSE)</f>
        <v>信通事業</v>
      </c>
      <c r="F1430" s="13" t="s">
        <v>1624</v>
      </c>
      <c r="G1430" s="16" t="str">
        <f>VLOOKUP($F1430,產品資料!$A$2:$G$51,5,FALSE)</f>
        <v>11L 1級ECONAVI清淨除濕機</v>
      </c>
      <c r="H1430" s="13" t="str">
        <f>VLOOKUP(訂單銷售明細!$F1430,產品資料!$A$1:$G$51,2,FALSE)</f>
        <v>清靜除溼</v>
      </c>
      <c r="I1430" s="13">
        <v>25</v>
      </c>
      <c r="J1430" s="13">
        <f>VLOOKUP($F1430,產品資料!$A$2:$G$51,6,FALSE)</f>
        <v>8990</v>
      </c>
      <c r="K1430" s="17">
        <f t="shared" si="22"/>
        <v>224750</v>
      </c>
    </row>
    <row r="1431" spans="1:11" x14ac:dyDescent="0.35">
      <c r="A1431" s="8" t="s">
        <v>1447</v>
      </c>
      <c r="B1431" s="9">
        <v>43799</v>
      </c>
      <c r="C1431" s="10" t="str">
        <f>VLOOKUP(訂單銷售明細!$D1431,廠商資料!$A$2:$E$12,5,FALSE)</f>
        <v>賴惠雯</v>
      </c>
      <c r="D1431" s="8" t="s">
        <v>49</v>
      </c>
      <c r="E1431" s="8" t="str">
        <f>VLOOKUP(D1431,廠商資料!$A$2:$E$12,2,FALSE)</f>
        <v>大亨事業</v>
      </c>
      <c r="F1431" s="8" t="s">
        <v>1623</v>
      </c>
      <c r="G1431" s="11" t="str">
        <f>VLOOKUP($F1431,產品資料!$A$2:$G$51,5,FALSE)</f>
        <v>14吋立扇/電風扇-灰</v>
      </c>
      <c r="H1431" s="8" t="str">
        <f>VLOOKUP(訂單銷售明細!$F1431,產品資料!$A$1:$G$51,2,FALSE)</f>
        <v>空調家電</v>
      </c>
      <c r="I1431" s="8">
        <v>65</v>
      </c>
      <c r="J1431" s="8">
        <f>VLOOKUP($F1431,產品資料!$A$2:$G$51,6,FALSE)</f>
        <v>980</v>
      </c>
      <c r="K1431" s="12">
        <f t="shared" si="22"/>
        <v>63700</v>
      </c>
    </row>
    <row r="1432" spans="1:11" x14ac:dyDescent="0.35">
      <c r="A1432" s="13" t="s">
        <v>1448</v>
      </c>
      <c r="B1432" s="14">
        <v>43799</v>
      </c>
      <c r="C1432" s="15" t="str">
        <f>VLOOKUP(訂單銷售明細!$D1432,廠商資料!$A$2:$E$12,5,FALSE)</f>
        <v>王家銘</v>
      </c>
      <c r="D1432" s="13" t="s">
        <v>21</v>
      </c>
      <c r="E1432" s="13" t="str">
        <f>VLOOKUP(D1432,廠商資料!$A$2:$E$12,2,FALSE)</f>
        <v>裕發事業</v>
      </c>
      <c r="F1432" s="13" t="s">
        <v>1604</v>
      </c>
      <c r="G1432" s="16" t="str">
        <f>VLOOKUP($F1432,產品資料!$A$2:$G$51,5,FALSE)</f>
        <v>渦輪氣旋健康氣炸鍋</v>
      </c>
      <c r="H1432" s="13" t="str">
        <f>VLOOKUP(訂單銷售明細!$F1432,產品資料!$A$1:$G$51,2,FALSE)</f>
        <v>廚房家電</v>
      </c>
      <c r="I1432" s="13">
        <v>25</v>
      </c>
      <c r="J1432" s="13">
        <f>VLOOKUP($F1432,產品資料!$A$2:$G$51,6,FALSE)</f>
        <v>8990</v>
      </c>
      <c r="K1432" s="17">
        <f t="shared" si="22"/>
        <v>224750</v>
      </c>
    </row>
    <row r="1433" spans="1:11" x14ac:dyDescent="0.35">
      <c r="A1433" s="8" t="s">
        <v>1449</v>
      </c>
      <c r="B1433" s="9">
        <v>43799</v>
      </c>
      <c r="C1433" s="10" t="str">
        <f>VLOOKUP(訂單銷售明細!$D1433,廠商資料!$A$2:$E$12,5,FALSE)</f>
        <v>郭立新</v>
      </c>
      <c r="D1433" s="8" t="s">
        <v>26</v>
      </c>
      <c r="E1433" s="8" t="str">
        <f>VLOOKUP(D1433,廠商資料!$A$2:$E$12,2,FALSE)</f>
        <v>華佳貿易</v>
      </c>
      <c r="F1433" s="8" t="s">
        <v>1604</v>
      </c>
      <c r="G1433" s="11" t="str">
        <f>VLOOKUP($F1433,產品資料!$A$2:$G$51,5,FALSE)</f>
        <v>渦輪氣旋健康氣炸鍋</v>
      </c>
      <c r="H1433" s="8" t="str">
        <f>VLOOKUP(訂單銷售明細!$F1433,產品資料!$A$1:$G$51,2,FALSE)</f>
        <v>廚房家電</v>
      </c>
      <c r="I1433" s="8">
        <v>25</v>
      </c>
      <c r="J1433" s="8">
        <f>VLOOKUP($F1433,產品資料!$A$2:$G$51,6,FALSE)</f>
        <v>8990</v>
      </c>
      <c r="K1433" s="12">
        <f t="shared" si="22"/>
        <v>224750</v>
      </c>
    </row>
    <row r="1434" spans="1:11" x14ac:dyDescent="0.35">
      <c r="A1434" s="13" t="s">
        <v>1450</v>
      </c>
      <c r="B1434" s="14">
        <v>43799</v>
      </c>
      <c r="C1434" s="15" t="str">
        <f>VLOOKUP(訂單銷售明細!$D1434,廠商資料!$A$2:$E$12,5,FALSE)</f>
        <v>涂佩芳</v>
      </c>
      <c r="D1434" s="13" t="s">
        <v>12</v>
      </c>
      <c r="E1434" s="13" t="str">
        <f>VLOOKUP(D1434,廠商資料!$A$2:$E$12,2,FALSE)</f>
        <v>洪盛貿易</v>
      </c>
      <c r="F1434" s="13" t="s">
        <v>1600</v>
      </c>
      <c r="G1434" s="16" t="str">
        <f>VLOOKUP($F1434,產品資料!$A$2:$G$51,5,FALSE)</f>
        <v>蒸氣電熨斗</v>
      </c>
      <c r="H1434" s="13" t="str">
        <f>VLOOKUP(訂單銷售明細!$F1434,產品資料!$A$1:$G$51,2,FALSE)</f>
        <v>生活家電</v>
      </c>
      <c r="I1434" s="13">
        <v>25</v>
      </c>
      <c r="J1434" s="13">
        <f>VLOOKUP($F1434,產品資料!$A$2:$G$51,6,FALSE)</f>
        <v>665</v>
      </c>
      <c r="K1434" s="17">
        <f t="shared" si="22"/>
        <v>16625</v>
      </c>
    </row>
    <row r="1435" spans="1:11" x14ac:dyDescent="0.35">
      <c r="A1435" s="8" t="s">
        <v>1451</v>
      </c>
      <c r="B1435" s="9">
        <v>43799</v>
      </c>
      <c r="C1435" s="10" t="str">
        <f>VLOOKUP(訂單銷售明細!$D1435,廠商資料!$A$2:$E$12,5,FALSE)</f>
        <v>陳欣怡</v>
      </c>
      <c r="D1435" s="8" t="s">
        <v>8</v>
      </c>
      <c r="E1435" s="8" t="str">
        <f>VLOOKUP(D1435,廠商資料!$A$2:$E$12,2,FALSE)</f>
        <v>高宏事業</v>
      </c>
      <c r="F1435" s="8" t="s">
        <v>1624</v>
      </c>
      <c r="G1435" s="11" t="str">
        <f>VLOOKUP($F1435,產品資料!$A$2:$G$51,5,FALSE)</f>
        <v>11L 1級ECONAVI清淨除濕機</v>
      </c>
      <c r="H1435" s="8" t="str">
        <f>VLOOKUP(訂單銷售明細!$F1435,產品資料!$A$1:$G$51,2,FALSE)</f>
        <v>清靜除溼</v>
      </c>
      <c r="I1435" s="8">
        <v>25</v>
      </c>
      <c r="J1435" s="8">
        <f>VLOOKUP($F1435,產品資料!$A$2:$G$51,6,FALSE)</f>
        <v>8990</v>
      </c>
      <c r="K1435" s="12">
        <f t="shared" si="22"/>
        <v>224750</v>
      </c>
    </row>
    <row r="1436" spans="1:11" x14ac:dyDescent="0.35">
      <c r="A1436" s="13" t="s">
        <v>1452</v>
      </c>
      <c r="B1436" s="14">
        <v>43799</v>
      </c>
      <c r="C1436" s="15" t="str">
        <f>VLOOKUP(訂單銷售明細!$D1436,廠商資料!$A$2:$E$12,5,FALSE)</f>
        <v>陳欣怡</v>
      </c>
      <c r="D1436" s="13" t="s">
        <v>18</v>
      </c>
      <c r="E1436" s="13" t="str">
        <f>VLOOKUP(D1436,廠商資料!$A$2:$E$12,2,FALSE)</f>
        <v>興泰貿易</v>
      </c>
      <c r="F1436" s="13" t="s">
        <v>1624</v>
      </c>
      <c r="G1436" s="16" t="str">
        <f>VLOOKUP($F1436,產品資料!$A$2:$G$51,5,FALSE)</f>
        <v>11L 1級ECONAVI清淨除濕機</v>
      </c>
      <c r="H1436" s="13" t="str">
        <f>VLOOKUP(訂單銷售明細!$F1436,產品資料!$A$1:$G$51,2,FALSE)</f>
        <v>清靜除溼</v>
      </c>
      <c r="I1436" s="13">
        <v>25</v>
      </c>
      <c r="J1436" s="13">
        <f>VLOOKUP($F1436,產品資料!$A$2:$G$51,6,FALSE)</f>
        <v>8990</v>
      </c>
      <c r="K1436" s="17">
        <f t="shared" si="22"/>
        <v>224750</v>
      </c>
    </row>
    <row r="1437" spans="1:11" x14ac:dyDescent="0.35">
      <c r="A1437" s="8" t="s">
        <v>1453</v>
      </c>
      <c r="B1437" s="9">
        <v>43799</v>
      </c>
      <c r="C1437" s="10" t="str">
        <f>VLOOKUP(訂單銷售明細!$D1437,廠商資料!$A$2:$E$12,5,FALSE)</f>
        <v>涂佩芳</v>
      </c>
      <c r="D1437" s="8" t="s">
        <v>10</v>
      </c>
      <c r="E1437" s="8" t="str">
        <f>VLOOKUP(D1437,廠商資料!$A$2:$E$12,2,FALSE)</f>
        <v>永進事業</v>
      </c>
      <c r="F1437" s="8" t="s">
        <v>1623</v>
      </c>
      <c r="G1437" s="11" t="str">
        <f>VLOOKUP($F1437,產品資料!$A$2:$G$51,5,FALSE)</f>
        <v>14吋立扇/電風扇-灰</v>
      </c>
      <c r="H1437" s="8" t="str">
        <f>VLOOKUP(訂單銷售明細!$F1437,產品資料!$A$1:$G$51,2,FALSE)</f>
        <v>空調家電</v>
      </c>
      <c r="I1437" s="8">
        <v>65</v>
      </c>
      <c r="J1437" s="8">
        <f>VLOOKUP($F1437,產品資料!$A$2:$G$51,6,FALSE)</f>
        <v>980</v>
      </c>
      <c r="K1437" s="12">
        <f t="shared" si="22"/>
        <v>63700</v>
      </c>
    </row>
    <row r="1438" spans="1:11" x14ac:dyDescent="0.35">
      <c r="A1438" s="13" t="s">
        <v>1454</v>
      </c>
      <c r="B1438" s="14">
        <v>43799</v>
      </c>
      <c r="C1438" s="15" t="str">
        <f>VLOOKUP(訂單銷售明細!$D1438,廠商資料!$A$2:$E$12,5,FALSE)</f>
        <v>賴惠雯</v>
      </c>
      <c r="D1438" s="13" t="s">
        <v>49</v>
      </c>
      <c r="E1438" s="13" t="str">
        <f>VLOOKUP(D1438,廠商資料!$A$2:$E$12,2,FALSE)</f>
        <v>大亨事業</v>
      </c>
      <c r="F1438" s="13" t="s">
        <v>1604</v>
      </c>
      <c r="G1438" s="16" t="str">
        <f>VLOOKUP($F1438,產品資料!$A$2:$G$51,5,FALSE)</f>
        <v>渦輪氣旋健康氣炸鍋</v>
      </c>
      <c r="H1438" s="13" t="str">
        <f>VLOOKUP(訂單銷售明細!$F1438,產品資料!$A$1:$G$51,2,FALSE)</f>
        <v>廚房家電</v>
      </c>
      <c r="I1438" s="13">
        <v>25</v>
      </c>
      <c r="J1438" s="13">
        <f>VLOOKUP($F1438,產品資料!$A$2:$G$51,6,FALSE)</f>
        <v>8990</v>
      </c>
      <c r="K1438" s="17">
        <f t="shared" si="22"/>
        <v>224750</v>
      </c>
    </row>
    <row r="1439" spans="1:11" x14ac:dyDescent="0.35">
      <c r="A1439" s="8" t="s">
        <v>1455</v>
      </c>
      <c r="B1439" s="9">
        <v>43799</v>
      </c>
      <c r="C1439" s="10" t="str">
        <f>VLOOKUP(訂單銷售明細!$D1439,廠商資料!$A$2:$E$12,5,FALSE)</f>
        <v>涂佩芳</v>
      </c>
      <c r="D1439" s="8" t="s">
        <v>10</v>
      </c>
      <c r="E1439" s="8" t="str">
        <f>VLOOKUP(D1439,廠商資料!$A$2:$E$12,2,FALSE)</f>
        <v>永進事業</v>
      </c>
      <c r="F1439" s="8" t="s">
        <v>1604</v>
      </c>
      <c r="G1439" s="11" t="str">
        <f>VLOOKUP($F1439,產品資料!$A$2:$G$51,5,FALSE)</f>
        <v>渦輪氣旋健康氣炸鍋</v>
      </c>
      <c r="H1439" s="8" t="str">
        <f>VLOOKUP(訂單銷售明細!$F1439,產品資料!$A$1:$G$51,2,FALSE)</f>
        <v>廚房家電</v>
      </c>
      <c r="I1439" s="8">
        <v>25</v>
      </c>
      <c r="J1439" s="8">
        <f>VLOOKUP($F1439,產品資料!$A$2:$G$51,6,FALSE)</f>
        <v>8990</v>
      </c>
      <c r="K1439" s="12">
        <f t="shared" si="22"/>
        <v>224750</v>
      </c>
    </row>
    <row r="1440" spans="1:11" x14ac:dyDescent="0.35">
      <c r="A1440" s="13" t="s">
        <v>1456</v>
      </c>
      <c r="B1440" s="14">
        <v>43799</v>
      </c>
      <c r="C1440" s="15" t="str">
        <f>VLOOKUP(訂單銷售明細!$D1440,廠商資料!$A$2:$E$12,5,FALSE)</f>
        <v>陳欣怡</v>
      </c>
      <c r="D1440" s="13" t="s">
        <v>8</v>
      </c>
      <c r="E1440" s="13" t="str">
        <f>VLOOKUP(D1440,廠商資料!$A$2:$E$12,2,FALSE)</f>
        <v>高宏事業</v>
      </c>
      <c r="F1440" s="13" t="s">
        <v>1624</v>
      </c>
      <c r="G1440" s="16" t="str">
        <f>VLOOKUP($F1440,產品資料!$A$2:$G$51,5,FALSE)</f>
        <v>11L 1級ECONAVI清淨除濕機</v>
      </c>
      <c r="H1440" s="13" t="str">
        <f>VLOOKUP(訂單銷售明細!$F1440,產品資料!$A$1:$G$51,2,FALSE)</f>
        <v>清靜除溼</v>
      </c>
      <c r="I1440" s="13">
        <v>25</v>
      </c>
      <c r="J1440" s="13">
        <f>VLOOKUP($F1440,產品資料!$A$2:$G$51,6,FALSE)</f>
        <v>8990</v>
      </c>
      <c r="K1440" s="17">
        <f t="shared" si="22"/>
        <v>224750</v>
      </c>
    </row>
    <row r="1441" spans="1:11" x14ac:dyDescent="0.35">
      <c r="A1441" s="8" t="s">
        <v>1457</v>
      </c>
      <c r="B1441" s="9">
        <v>43799</v>
      </c>
      <c r="C1441" s="10" t="str">
        <f>VLOOKUP(訂單銷售明細!$D1441,廠商資料!$A$2:$E$12,5,FALSE)</f>
        <v>陳欣怡</v>
      </c>
      <c r="D1441" s="8" t="s">
        <v>18</v>
      </c>
      <c r="E1441" s="8" t="str">
        <f>VLOOKUP(D1441,廠商資料!$A$2:$E$12,2,FALSE)</f>
        <v>興泰貿易</v>
      </c>
      <c r="F1441" s="8" t="s">
        <v>1624</v>
      </c>
      <c r="G1441" s="11" t="str">
        <f>VLOOKUP($F1441,產品資料!$A$2:$G$51,5,FALSE)</f>
        <v>11L 1級ECONAVI清淨除濕機</v>
      </c>
      <c r="H1441" s="8" t="str">
        <f>VLOOKUP(訂單銷售明細!$F1441,產品資料!$A$1:$G$51,2,FALSE)</f>
        <v>清靜除溼</v>
      </c>
      <c r="I1441" s="8">
        <v>25</v>
      </c>
      <c r="J1441" s="8">
        <f>VLOOKUP($F1441,產品資料!$A$2:$G$51,6,FALSE)</f>
        <v>8990</v>
      </c>
      <c r="K1441" s="12">
        <f t="shared" si="22"/>
        <v>224750</v>
      </c>
    </row>
    <row r="1442" spans="1:11" x14ac:dyDescent="0.35">
      <c r="A1442" s="13" t="s">
        <v>1458</v>
      </c>
      <c r="B1442" s="14">
        <v>43799</v>
      </c>
      <c r="C1442" s="15" t="str">
        <f>VLOOKUP(訂單銷售明細!$D1442,廠商資料!$A$2:$E$12,5,FALSE)</f>
        <v>蔡俊宏</v>
      </c>
      <c r="D1442" s="13" t="s">
        <v>47</v>
      </c>
      <c r="E1442" s="13" t="str">
        <f>VLOOKUP(D1442,廠商資料!$A$2:$E$12,2,FALSE)</f>
        <v>信通事業</v>
      </c>
      <c r="F1442" s="13" t="s">
        <v>1624</v>
      </c>
      <c r="G1442" s="16" t="str">
        <f>VLOOKUP($F1442,產品資料!$A$2:$G$51,5,FALSE)</f>
        <v>11L 1級ECONAVI清淨除濕機</v>
      </c>
      <c r="H1442" s="13" t="str">
        <f>VLOOKUP(訂單銷售明細!$F1442,產品資料!$A$1:$G$51,2,FALSE)</f>
        <v>清靜除溼</v>
      </c>
      <c r="I1442" s="13">
        <v>25</v>
      </c>
      <c r="J1442" s="13">
        <f>VLOOKUP($F1442,產品資料!$A$2:$G$51,6,FALSE)</f>
        <v>8990</v>
      </c>
      <c r="K1442" s="17">
        <f t="shared" si="22"/>
        <v>224750</v>
      </c>
    </row>
    <row r="1443" spans="1:11" x14ac:dyDescent="0.35">
      <c r="A1443" s="8" t="s">
        <v>1459</v>
      </c>
      <c r="B1443" s="9">
        <v>43799</v>
      </c>
      <c r="C1443" s="10" t="str">
        <f>VLOOKUP(訂單銷售明細!$D1443,廠商資料!$A$2:$E$12,5,FALSE)</f>
        <v>涂佩芳</v>
      </c>
      <c r="D1443" s="8" t="s">
        <v>12</v>
      </c>
      <c r="E1443" s="8" t="str">
        <f>VLOOKUP(D1443,廠商資料!$A$2:$E$12,2,FALSE)</f>
        <v>洪盛貿易</v>
      </c>
      <c r="F1443" s="8" t="s">
        <v>1623</v>
      </c>
      <c r="G1443" s="11" t="str">
        <f>VLOOKUP($F1443,產品資料!$A$2:$G$51,5,FALSE)</f>
        <v>14吋立扇/電風扇-灰</v>
      </c>
      <c r="H1443" s="8" t="str">
        <f>VLOOKUP(訂單銷售明細!$F1443,產品資料!$A$1:$G$51,2,FALSE)</f>
        <v>空調家電</v>
      </c>
      <c r="I1443" s="8">
        <v>65</v>
      </c>
      <c r="J1443" s="8">
        <f>VLOOKUP($F1443,產品資料!$A$2:$G$51,6,FALSE)</f>
        <v>980</v>
      </c>
      <c r="K1443" s="12">
        <f t="shared" si="22"/>
        <v>63700</v>
      </c>
    </row>
    <row r="1444" spans="1:11" x14ac:dyDescent="0.35">
      <c r="A1444" s="13" t="s">
        <v>1460</v>
      </c>
      <c r="B1444" s="14">
        <v>43804</v>
      </c>
      <c r="C1444" s="15" t="str">
        <f>VLOOKUP(訂單銷售明細!$D1444,廠商資料!$A$2:$E$12,5,FALSE)</f>
        <v>涂佩芳</v>
      </c>
      <c r="D1444" s="13" t="s">
        <v>10</v>
      </c>
      <c r="E1444" s="13" t="str">
        <f>VLOOKUP(D1444,廠商資料!$A$2:$E$12,2,FALSE)</f>
        <v>永進事業</v>
      </c>
      <c r="F1444" s="13" t="s">
        <v>1608</v>
      </c>
      <c r="G1444" s="16" t="str">
        <f>VLOOKUP($F1444,產品資料!$A$2:$G$51,5,FALSE)</f>
        <v>奈米水離子吹風機-粉金</v>
      </c>
      <c r="H1444" s="13" t="str">
        <f>VLOOKUP(訂單銷售明細!$F1444,產品資料!$A$1:$G$51,2,FALSE)</f>
        <v>美容家電</v>
      </c>
      <c r="I1444" s="13">
        <v>35</v>
      </c>
      <c r="J1444" s="13">
        <f>VLOOKUP($F1444,產品資料!$A$2:$G$51,6,FALSE)</f>
        <v>5990</v>
      </c>
      <c r="K1444" s="17">
        <f t="shared" si="22"/>
        <v>209650</v>
      </c>
    </row>
    <row r="1445" spans="1:11" x14ac:dyDescent="0.35">
      <c r="A1445" s="8" t="s">
        <v>1461</v>
      </c>
      <c r="B1445" s="9">
        <v>43804</v>
      </c>
      <c r="C1445" s="10" t="str">
        <f>VLOOKUP(訂單銷售明細!$D1445,廠商資料!$A$2:$E$12,5,FALSE)</f>
        <v>涂佩芳</v>
      </c>
      <c r="D1445" s="8" t="s">
        <v>12</v>
      </c>
      <c r="E1445" s="8" t="str">
        <f>VLOOKUP(D1445,廠商資料!$A$2:$E$12,2,FALSE)</f>
        <v>洪盛貿易</v>
      </c>
      <c r="F1445" s="8" t="s">
        <v>1610</v>
      </c>
      <c r="G1445" s="11" t="str">
        <f>VLOOKUP($F1445,產品資料!$A$2:$G$51,5,FALSE)</f>
        <v>10人份微電腦電子鍋</v>
      </c>
      <c r="H1445" s="8" t="str">
        <f>VLOOKUP(訂單銷售明細!$F1445,產品資料!$A$1:$G$51,2,FALSE)</f>
        <v>廚房家電</v>
      </c>
      <c r="I1445" s="8">
        <v>35</v>
      </c>
      <c r="J1445" s="8">
        <f>VLOOKUP($F1445,產品資料!$A$2:$G$51,6,FALSE)</f>
        <v>3790</v>
      </c>
      <c r="K1445" s="12">
        <f t="shared" si="22"/>
        <v>132650</v>
      </c>
    </row>
    <row r="1446" spans="1:11" x14ac:dyDescent="0.35">
      <c r="A1446" s="13" t="s">
        <v>1462</v>
      </c>
      <c r="B1446" s="14">
        <v>43804</v>
      </c>
      <c r="C1446" s="15" t="str">
        <f>VLOOKUP(訂單銷售明細!$D1446,廠商資料!$A$2:$E$12,5,FALSE)</f>
        <v>賴惠雯</v>
      </c>
      <c r="D1446" s="13" t="s">
        <v>41</v>
      </c>
      <c r="E1446" s="13" t="str">
        <f>VLOOKUP(D1446,廠商資料!$A$2:$E$12,2,FALSE)</f>
        <v>欣榮貿易</v>
      </c>
      <c r="F1446" s="13" t="s">
        <v>1606</v>
      </c>
      <c r="G1446" s="16" t="str">
        <f>VLOOKUP($F1446,產品資料!$A$2:$G$51,5,FALSE)</f>
        <v>多功能計時鬆餅機-雪花白</v>
      </c>
      <c r="H1446" s="13" t="str">
        <f>VLOOKUP(訂單銷售明細!$F1446,產品資料!$A$1:$G$51,2,FALSE)</f>
        <v>廚房家電</v>
      </c>
      <c r="I1446" s="13">
        <v>45</v>
      </c>
      <c r="J1446" s="13">
        <f>VLOOKUP($F1446,產品資料!$A$2:$G$51,6,FALSE)</f>
        <v>3880</v>
      </c>
      <c r="K1446" s="17">
        <f t="shared" si="22"/>
        <v>174600</v>
      </c>
    </row>
    <row r="1447" spans="1:11" x14ac:dyDescent="0.35">
      <c r="A1447" s="8" t="s">
        <v>1463</v>
      </c>
      <c r="B1447" s="9">
        <v>43804</v>
      </c>
      <c r="C1447" s="10" t="str">
        <f>VLOOKUP(訂單銷售明細!$D1447,廠商資料!$A$2:$E$12,5,FALSE)</f>
        <v>蔡俊宏</v>
      </c>
      <c r="D1447" s="8" t="s">
        <v>47</v>
      </c>
      <c r="E1447" s="8" t="str">
        <f>VLOOKUP(D1447,廠商資料!$A$2:$E$12,2,FALSE)</f>
        <v>信通事業</v>
      </c>
      <c r="F1447" s="8" t="s">
        <v>1606</v>
      </c>
      <c r="G1447" s="11" t="str">
        <f>VLOOKUP($F1447,產品資料!$A$2:$G$51,5,FALSE)</f>
        <v>多功能計時鬆餅機-雪花白</v>
      </c>
      <c r="H1447" s="8" t="str">
        <f>VLOOKUP(訂單銷售明細!$F1447,產品資料!$A$1:$G$51,2,FALSE)</f>
        <v>廚房家電</v>
      </c>
      <c r="I1447" s="8">
        <v>45</v>
      </c>
      <c r="J1447" s="8">
        <f>VLOOKUP($F1447,產品資料!$A$2:$G$51,6,FALSE)</f>
        <v>3880</v>
      </c>
      <c r="K1447" s="12">
        <f t="shared" si="22"/>
        <v>174600</v>
      </c>
    </row>
    <row r="1448" spans="1:11" x14ac:dyDescent="0.35">
      <c r="A1448" s="13" t="s">
        <v>1464</v>
      </c>
      <c r="B1448" s="14">
        <v>43804</v>
      </c>
      <c r="C1448" s="15" t="str">
        <f>VLOOKUP(訂單銷售明細!$D1448,廠商資料!$A$2:$E$12,5,FALSE)</f>
        <v>賴惠雯</v>
      </c>
      <c r="D1448" s="13" t="s">
        <v>49</v>
      </c>
      <c r="E1448" s="13" t="str">
        <f>VLOOKUP(D1448,廠商資料!$A$2:$E$12,2,FALSE)</f>
        <v>大亨事業</v>
      </c>
      <c r="F1448" s="13" t="s">
        <v>1621</v>
      </c>
      <c r="G1448" s="16" t="str">
        <f>VLOOKUP($F1448,產品資料!$A$2:$G$51,5,FALSE)</f>
        <v>溫熱按摩巧揉枕</v>
      </c>
      <c r="H1448" s="13" t="str">
        <f>VLOOKUP(訂單銷售明細!$F1448,產品資料!$A$1:$G$51,2,FALSE)</f>
        <v>按摩家電</v>
      </c>
      <c r="I1448" s="13">
        <v>45</v>
      </c>
      <c r="J1448" s="13">
        <f>VLOOKUP($F1448,產品資料!$A$2:$G$51,6,FALSE)</f>
        <v>1688</v>
      </c>
      <c r="K1448" s="17">
        <f t="shared" si="22"/>
        <v>75960</v>
      </c>
    </row>
    <row r="1449" spans="1:11" x14ac:dyDescent="0.35">
      <c r="A1449" s="8" t="s">
        <v>1465</v>
      </c>
      <c r="B1449" s="9">
        <v>43804</v>
      </c>
      <c r="C1449" s="10" t="str">
        <f>VLOOKUP(訂單銷售明細!$D1449,廠商資料!$A$2:$E$12,5,FALSE)</f>
        <v>涂佩芳</v>
      </c>
      <c r="D1449" s="8" t="s">
        <v>10</v>
      </c>
      <c r="E1449" s="8" t="str">
        <f>VLOOKUP(D1449,廠商資料!$A$2:$E$12,2,FALSE)</f>
        <v>永進事業</v>
      </c>
      <c r="F1449" s="8" t="s">
        <v>1621</v>
      </c>
      <c r="G1449" s="11" t="str">
        <f>VLOOKUP($F1449,產品資料!$A$2:$G$51,5,FALSE)</f>
        <v>溫熱按摩巧揉枕</v>
      </c>
      <c r="H1449" s="8" t="str">
        <f>VLOOKUP(訂單銷售明細!$F1449,產品資料!$A$1:$G$51,2,FALSE)</f>
        <v>按摩家電</v>
      </c>
      <c r="I1449" s="8">
        <v>45</v>
      </c>
      <c r="J1449" s="8">
        <f>VLOOKUP($F1449,產品資料!$A$2:$G$51,6,FALSE)</f>
        <v>1688</v>
      </c>
      <c r="K1449" s="12">
        <f t="shared" si="22"/>
        <v>75960</v>
      </c>
    </row>
    <row r="1450" spans="1:11" x14ac:dyDescent="0.35">
      <c r="A1450" s="13" t="s">
        <v>1466</v>
      </c>
      <c r="B1450" s="14">
        <v>43804</v>
      </c>
      <c r="C1450" s="15" t="str">
        <f>VLOOKUP(訂單銷售明細!$D1450,廠商資料!$A$2:$E$12,5,FALSE)</f>
        <v>陳欣怡</v>
      </c>
      <c r="D1450" s="13" t="s">
        <v>18</v>
      </c>
      <c r="E1450" s="13" t="str">
        <f>VLOOKUP(D1450,廠商資料!$A$2:$E$12,2,FALSE)</f>
        <v>興泰貿易</v>
      </c>
      <c r="F1450" s="13" t="s">
        <v>1600</v>
      </c>
      <c r="G1450" s="16" t="str">
        <f>VLOOKUP($F1450,產品資料!$A$2:$G$51,5,FALSE)</f>
        <v>蒸氣電熨斗</v>
      </c>
      <c r="H1450" s="13" t="str">
        <f>VLOOKUP(訂單銷售明細!$F1450,產品資料!$A$1:$G$51,2,FALSE)</f>
        <v>生活家電</v>
      </c>
      <c r="I1450" s="13">
        <v>25</v>
      </c>
      <c r="J1450" s="13">
        <f>VLOOKUP($F1450,產品資料!$A$2:$G$51,6,FALSE)</f>
        <v>665</v>
      </c>
      <c r="K1450" s="17">
        <f t="shared" si="22"/>
        <v>16625</v>
      </c>
    </row>
    <row r="1451" spans="1:11" x14ac:dyDescent="0.35">
      <c r="A1451" s="8" t="s">
        <v>1467</v>
      </c>
      <c r="B1451" s="9">
        <v>43804</v>
      </c>
      <c r="C1451" s="10" t="str">
        <f>VLOOKUP(訂單銷售明細!$D1451,廠商資料!$A$2:$E$12,5,FALSE)</f>
        <v>王家銘</v>
      </c>
      <c r="D1451" s="8" t="s">
        <v>24</v>
      </c>
      <c r="E1451" s="8" t="str">
        <f>VLOOKUP(D1451,廠商資料!$A$2:$E$12,2,FALSE)</f>
        <v>萬成事業</v>
      </c>
      <c r="F1451" s="8" t="s">
        <v>1600</v>
      </c>
      <c r="G1451" s="11" t="str">
        <f>VLOOKUP($F1451,產品資料!$A$2:$G$51,5,FALSE)</f>
        <v>蒸氣電熨斗</v>
      </c>
      <c r="H1451" s="8" t="str">
        <f>VLOOKUP(訂單銷售明細!$F1451,產品資料!$A$1:$G$51,2,FALSE)</f>
        <v>生活家電</v>
      </c>
      <c r="I1451" s="8">
        <v>25</v>
      </c>
      <c r="J1451" s="8">
        <f>VLOOKUP($F1451,產品資料!$A$2:$G$51,6,FALSE)</f>
        <v>665</v>
      </c>
      <c r="K1451" s="12">
        <f t="shared" si="22"/>
        <v>16625</v>
      </c>
    </row>
    <row r="1452" spans="1:11" x14ac:dyDescent="0.35">
      <c r="A1452" s="13" t="s">
        <v>1468</v>
      </c>
      <c r="B1452" s="14">
        <v>43804</v>
      </c>
      <c r="C1452" s="15" t="str">
        <f>VLOOKUP(訂單銷售明細!$D1452,廠商資料!$A$2:$E$12,5,FALSE)</f>
        <v>賴惠雯</v>
      </c>
      <c r="D1452" s="13" t="s">
        <v>41</v>
      </c>
      <c r="E1452" s="13" t="str">
        <f>VLOOKUP(D1452,廠商資料!$A$2:$E$12,2,FALSE)</f>
        <v>欣榮貿易</v>
      </c>
      <c r="F1452" s="13" t="s">
        <v>1613</v>
      </c>
      <c r="G1452" s="16" t="str">
        <f>VLOOKUP($F1452,產品資料!$A$2:$G$51,5,FALSE)</f>
        <v>水洗三刀頭電動刮鬍刀-黑</v>
      </c>
      <c r="H1452" s="13" t="str">
        <f>VLOOKUP(訂單銷售明細!$F1452,產品資料!$A$1:$G$51,2,FALSE)</f>
        <v>美容家電</v>
      </c>
      <c r="I1452" s="13">
        <v>25</v>
      </c>
      <c r="J1452" s="13">
        <f>VLOOKUP($F1452,產品資料!$A$2:$G$51,6,FALSE)</f>
        <v>980</v>
      </c>
      <c r="K1452" s="17">
        <f t="shared" si="22"/>
        <v>24500</v>
      </c>
    </row>
    <row r="1453" spans="1:11" x14ac:dyDescent="0.35">
      <c r="A1453" s="8" t="s">
        <v>1469</v>
      </c>
      <c r="B1453" s="9">
        <v>43804</v>
      </c>
      <c r="C1453" s="10" t="str">
        <f>VLOOKUP(訂單銷售明細!$D1453,廠商資料!$A$2:$E$12,5,FALSE)</f>
        <v>蔡俊宏</v>
      </c>
      <c r="D1453" s="8" t="s">
        <v>47</v>
      </c>
      <c r="E1453" s="8" t="str">
        <f>VLOOKUP(D1453,廠商資料!$A$2:$E$12,2,FALSE)</f>
        <v>信通事業</v>
      </c>
      <c r="F1453" s="8" t="s">
        <v>1615</v>
      </c>
      <c r="G1453" s="11" t="str">
        <f>VLOOKUP($F1453,產品資料!$A$2:$G$51,5,FALSE)</f>
        <v>迷你淨顏潔膚儀-送刷頭</v>
      </c>
      <c r="H1453" s="8" t="str">
        <f>VLOOKUP(訂單銷售明細!$F1453,產品資料!$A$1:$G$51,2,FALSE)</f>
        <v>美容家電</v>
      </c>
      <c r="I1453" s="8">
        <v>25</v>
      </c>
      <c r="J1453" s="8">
        <f>VLOOKUP($F1453,產品資料!$A$2:$G$51,6,FALSE)</f>
        <v>2600</v>
      </c>
      <c r="K1453" s="12">
        <f t="shared" si="22"/>
        <v>65000</v>
      </c>
    </row>
    <row r="1454" spans="1:11" x14ac:dyDescent="0.35">
      <c r="A1454" s="13" t="s">
        <v>1470</v>
      </c>
      <c r="B1454" s="14">
        <v>43804</v>
      </c>
      <c r="C1454" s="15" t="str">
        <f>VLOOKUP(訂單銷售明細!$D1454,廠商資料!$A$2:$E$12,5,FALSE)</f>
        <v>賴惠雯</v>
      </c>
      <c r="D1454" s="13" t="s">
        <v>49</v>
      </c>
      <c r="E1454" s="13" t="str">
        <f>VLOOKUP(D1454,廠商資料!$A$2:$E$12,2,FALSE)</f>
        <v>大亨事業</v>
      </c>
      <c r="F1454" s="13" t="s">
        <v>1619</v>
      </c>
      <c r="G1454" s="16" t="str">
        <f>VLOOKUP($F1454,產品資料!$A$2:$G$51,5,FALSE)</f>
        <v>無線頸肩按摩器</v>
      </c>
      <c r="H1454" s="13" t="str">
        <f>VLOOKUP(訂單銷售明細!$F1454,產品資料!$A$1:$G$51,2,FALSE)</f>
        <v>按摩家電</v>
      </c>
      <c r="I1454" s="13">
        <v>25</v>
      </c>
      <c r="J1454" s="13">
        <f>VLOOKUP($F1454,產品資料!$A$2:$G$51,6,FALSE)</f>
        <v>2680</v>
      </c>
      <c r="K1454" s="17">
        <f t="shared" si="22"/>
        <v>67000</v>
      </c>
    </row>
    <row r="1455" spans="1:11" x14ac:dyDescent="0.35">
      <c r="A1455" s="8" t="s">
        <v>1471</v>
      </c>
      <c r="B1455" s="9">
        <v>43804</v>
      </c>
      <c r="C1455" s="10" t="str">
        <f>VLOOKUP(訂單銷售明細!$D1455,廠商資料!$A$2:$E$12,5,FALSE)</f>
        <v>涂佩芳</v>
      </c>
      <c r="D1455" s="8" t="s">
        <v>10</v>
      </c>
      <c r="E1455" s="8" t="str">
        <f>VLOOKUP(D1455,廠商資料!$A$2:$E$12,2,FALSE)</f>
        <v>永進事業</v>
      </c>
      <c r="F1455" s="8" t="s">
        <v>1619</v>
      </c>
      <c r="G1455" s="11" t="str">
        <f>VLOOKUP($F1455,產品資料!$A$2:$G$51,5,FALSE)</f>
        <v>無線頸肩按摩器</v>
      </c>
      <c r="H1455" s="8" t="str">
        <f>VLOOKUP(訂單銷售明細!$F1455,產品資料!$A$1:$G$51,2,FALSE)</f>
        <v>按摩家電</v>
      </c>
      <c r="I1455" s="8">
        <v>25</v>
      </c>
      <c r="J1455" s="8">
        <f>VLOOKUP($F1455,產品資料!$A$2:$G$51,6,FALSE)</f>
        <v>2680</v>
      </c>
      <c r="K1455" s="12">
        <f t="shared" si="22"/>
        <v>67000</v>
      </c>
    </row>
    <row r="1456" spans="1:11" x14ac:dyDescent="0.35">
      <c r="A1456" s="13" t="s">
        <v>1472</v>
      </c>
      <c r="B1456" s="14">
        <v>43804</v>
      </c>
      <c r="C1456" s="15" t="str">
        <f>VLOOKUP(訂單銷售明細!$D1456,廠商資料!$A$2:$E$12,5,FALSE)</f>
        <v>陳欣怡</v>
      </c>
      <c r="D1456" s="13" t="s">
        <v>8</v>
      </c>
      <c r="E1456" s="13" t="str">
        <f>VLOOKUP(D1456,廠商資料!$A$2:$E$12,2,FALSE)</f>
        <v>高宏事業</v>
      </c>
      <c r="F1456" s="13" t="s">
        <v>1613</v>
      </c>
      <c r="G1456" s="16" t="str">
        <f>VLOOKUP($F1456,產品資料!$A$2:$G$51,5,FALSE)</f>
        <v>水洗三刀頭電動刮鬍刀-黑</v>
      </c>
      <c r="H1456" s="13" t="str">
        <f>VLOOKUP(訂單銷售明細!$F1456,產品資料!$A$1:$G$51,2,FALSE)</f>
        <v>美容家電</v>
      </c>
      <c r="I1456" s="13">
        <v>35</v>
      </c>
      <c r="J1456" s="13">
        <f>VLOOKUP($F1456,產品資料!$A$2:$G$51,6,FALSE)</f>
        <v>980</v>
      </c>
      <c r="K1456" s="17">
        <f t="shared" si="22"/>
        <v>34300</v>
      </c>
    </row>
    <row r="1457" spans="1:11" x14ac:dyDescent="0.35">
      <c r="A1457" s="8" t="s">
        <v>1473</v>
      </c>
      <c r="B1457" s="9">
        <v>43804</v>
      </c>
      <c r="C1457" s="10" t="str">
        <f>VLOOKUP(訂單銷售明細!$D1457,廠商資料!$A$2:$E$12,5,FALSE)</f>
        <v>陳欣怡</v>
      </c>
      <c r="D1457" s="8" t="s">
        <v>14</v>
      </c>
      <c r="E1457" s="8" t="str">
        <f>VLOOKUP(D1457,廠商資料!$A$2:$E$12,2,FALSE)</f>
        <v>捷福事業</v>
      </c>
      <c r="F1457" s="8" t="s">
        <v>1613</v>
      </c>
      <c r="G1457" s="11" t="str">
        <f>VLOOKUP($F1457,產品資料!$A$2:$G$51,5,FALSE)</f>
        <v>水洗三刀頭電動刮鬍刀-黑</v>
      </c>
      <c r="H1457" s="8" t="str">
        <f>VLOOKUP(訂單銷售明細!$F1457,產品資料!$A$1:$G$51,2,FALSE)</f>
        <v>美容家電</v>
      </c>
      <c r="I1457" s="8">
        <v>35</v>
      </c>
      <c r="J1457" s="8">
        <f>VLOOKUP($F1457,產品資料!$A$2:$G$51,6,FALSE)</f>
        <v>980</v>
      </c>
      <c r="K1457" s="12">
        <f t="shared" si="22"/>
        <v>34300</v>
      </c>
    </row>
    <row r="1458" spans="1:11" x14ac:dyDescent="0.35">
      <c r="A1458" s="13" t="s">
        <v>1474</v>
      </c>
      <c r="B1458" s="14">
        <v>43804</v>
      </c>
      <c r="C1458" s="15" t="str">
        <f>VLOOKUP(訂單銷售明細!$D1458,廠商資料!$A$2:$E$12,5,FALSE)</f>
        <v>陳欣怡</v>
      </c>
      <c r="D1458" s="13" t="s">
        <v>18</v>
      </c>
      <c r="E1458" s="13" t="str">
        <f>VLOOKUP(D1458,廠商資料!$A$2:$E$12,2,FALSE)</f>
        <v>興泰貿易</v>
      </c>
      <c r="F1458" s="13" t="s">
        <v>1611</v>
      </c>
      <c r="G1458" s="16" t="str">
        <f>VLOOKUP($F1458,產品資料!$A$2:$G$51,5,FALSE)</f>
        <v>美白電動牙刷-美白刷頭+多動向交叉刷頭</v>
      </c>
      <c r="H1458" s="13" t="str">
        <f>VLOOKUP(訂單銷售明細!$F1458,產品資料!$A$1:$G$51,2,FALSE)</f>
        <v>美容家電</v>
      </c>
      <c r="I1458" s="13">
        <v>35</v>
      </c>
      <c r="J1458" s="13">
        <f>VLOOKUP($F1458,產品資料!$A$2:$G$51,6,FALSE)</f>
        <v>1200</v>
      </c>
      <c r="K1458" s="17">
        <f t="shared" si="22"/>
        <v>42000</v>
      </c>
    </row>
    <row r="1459" spans="1:11" x14ac:dyDescent="0.35">
      <c r="A1459" s="8" t="s">
        <v>1475</v>
      </c>
      <c r="B1459" s="9">
        <v>43804</v>
      </c>
      <c r="C1459" s="10" t="str">
        <f>VLOOKUP(訂單銷售明細!$D1459,廠商資料!$A$2:$E$12,5,FALSE)</f>
        <v>王家銘</v>
      </c>
      <c r="D1459" s="8" t="s">
        <v>21</v>
      </c>
      <c r="E1459" s="8" t="str">
        <f>VLOOKUP(D1459,廠商資料!$A$2:$E$12,2,FALSE)</f>
        <v>裕發事業</v>
      </c>
      <c r="F1459" s="8" t="s">
        <v>1608</v>
      </c>
      <c r="G1459" s="11" t="str">
        <f>VLOOKUP($F1459,產品資料!$A$2:$G$51,5,FALSE)</f>
        <v>奈米水離子吹風機-粉金</v>
      </c>
      <c r="H1459" s="8" t="str">
        <f>VLOOKUP(訂單銷售明細!$F1459,產品資料!$A$1:$G$51,2,FALSE)</f>
        <v>美容家電</v>
      </c>
      <c r="I1459" s="8">
        <v>35</v>
      </c>
      <c r="J1459" s="8">
        <f>VLOOKUP($F1459,產品資料!$A$2:$G$51,6,FALSE)</f>
        <v>5990</v>
      </c>
      <c r="K1459" s="12">
        <f t="shared" si="22"/>
        <v>209650</v>
      </c>
    </row>
    <row r="1460" spans="1:11" x14ac:dyDescent="0.35">
      <c r="A1460" s="13" t="s">
        <v>1476</v>
      </c>
      <c r="B1460" s="14">
        <v>43804</v>
      </c>
      <c r="C1460" s="15" t="str">
        <f>VLOOKUP(訂單銷售明細!$D1460,廠商資料!$A$2:$E$12,5,FALSE)</f>
        <v>王家銘</v>
      </c>
      <c r="D1460" s="13" t="s">
        <v>24</v>
      </c>
      <c r="E1460" s="13" t="str">
        <f>VLOOKUP(D1460,廠商資料!$A$2:$E$12,2,FALSE)</f>
        <v>萬成事業</v>
      </c>
      <c r="F1460" s="13" t="s">
        <v>1610</v>
      </c>
      <c r="G1460" s="16" t="str">
        <f>VLOOKUP($F1460,產品資料!$A$2:$G$51,5,FALSE)</f>
        <v>10人份微電腦電子鍋</v>
      </c>
      <c r="H1460" s="13" t="str">
        <f>VLOOKUP(訂單銷售明細!$F1460,產品資料!$A$1:$G$51,2,FALSE)</f>
        <v>廚房家電</v>
      </c>
      <c r="I1460" s="13">
        <v>35</v>
      </c>
      <c r="J1460" s="13">
        <f>VLOOKUP($F1460,產品資料!$A$2:$G$51,6,FALSE)</f>
        <v>3790</v>
      </c>
      <c r="K1460" s="17">
        <f t="shared" si="22"/>
        <v>132650</v>
      </c>
    </row>
    <row r="1461" spans="1:11" x14ac:dyDescent="0.35">
      <c r="A1461" s="8" t="s">
        <v>1477</v>
      </c>
      <c r="B1461" s="9">
        <v>43804</v>
      </c>
      <c r="C1461" s="10" t="str">
        <f>VLOOKUP(訂單銷售明細!$D1461,廠商資料!$A$2:$E$12,5,FALSE)</f>
        <v>涂佩芳</v>
      </c>
      <c r="D1461" s="8" t="s">
        <v>12</v>
      </c>
      <c r="E1461" s="8" t="str">
        <f>VLOOKUP(D1461,廠商資料!$A$2:$E$12,2,FALSE)</f>
        <v>洪盛貿易</v>
      </c>
      <c r="F1461" s="8" t="s">
        <v>1606</v>
      </c>
      <c r="G1461" s="11" t="str">
        <f>VLOOKUP($F1461,產品資料!$A$2:$G$51,5,FALSE)</f>
        <v>多功能計時鬆餅機-雪花白</v>
      </c>
      <c r="H1461" s="8" t="str">
        <f>VLOOKUP(訂單銷售明細!$F1461,產品資料!$A$1:$G$51,2,FALSE)</f>
        <v>廚房家電</v>
      </c>
      <c r="I1461" s="8">
        <v>45</v>
      </c>
      <c r="J1461" s="8">
        <f>VLOOKUP($F1461,產品資料!$A$2:$G$51,6,FALSE)</f>
        <v>3880</v>
      </c>
      <c r="K1461" s="12">
        <f t="shared" si="22"/>
        <v>174600</v>
      </c>
    </row>
    <row r="1462" spans="1:11" x14ac:dyDescent="0.35">
      <c r="A1462" s="13" t="s">
        <v>1478</v>
      </c>
      <c r="B1462" s="14">
        <v>43804</v>
      </c>
      <c r="C1462" s="15" t="str">
        <f>VLOOKUP(訂單銷售明細!$D1462,廠商資料!$A$2:$E$12,5,FALSE)</f>
        <v>陳欣怡</v>
      </c>
      <c r="D1462" s="13" t="s">
        <v>8</v>
      </c>
      <c r="E1462" s="13" t="str">
        <f>VLOOKUP(D1462,廠商資料!$A$2:$E$12,2,FALSE)</f>
        <v>高宏事業</v>
      </c>
      <c r="F1462" s="13" t="s">
        <v>1606</v>
      </c>
      <c r="G1462" s="16" t="str">
        <f>VLOOKUP($F1462,產品資料!$A$2:$G$51,5,FALSE)</f>
        <v>多功能計時鬆餅機-雪花白</v>
      </c>
      <c r="H1462" s="13" t="str">
        <f>VLOOKUP(訂單銷售明細!$F1462,產品資料!$A$1:$G$51,2,FALSE)</f>
        <v>廚房家電</v>
      </c>
      <c r="I1462" s="13">
        <v>45</v>
      </c>
      <c r="J1462" s="13">
        <f>VLOOKUP($F1462,產品資料!$A$2:$G$51,6,FALSE)</f>
        <v>3880</v>
      </c>
      <c r="K1462" s="17">
        <f t="shared" si="22"/>
        <v>174600</v>
      </c>
    </row>
    <row r="1463" spans="1:11" x14ac:dyDescent="0.35">
      <c r="A1463" s="8" t="s">
        <v>1479</v>
      </c>
      <c r="B1463" s="9">
        <v>43804</v>
      </c>
      <c r="C1463" s="10" t="str">
        <f>VLOOKUP(訂單銷售明細!$D1463,廠商資料!$A$2:$E$12,5,FALSE)</f>
        <v>陳欣怡</v>
      </c>
      <c r="D1463" s="8" t="s">
        <v>14</v>
      </c>
      <c r="E1463" s="8" t="str">
        <f>VLOOKUP(D1463,廠商資料!$A$2:$E$12,2,FALSE)</f>
        <v>捷福事業</v>
      </c>
      <c r="F1463" s="8" t="s">
        <v>1621</v>
      </c>
      <c r="G1463" s="11" t="str">
        <f>VLOOKUP($F1463,產品資料!$A$2:$G$51,5,FALSE)</f>
        <v>溫熱按摩巧揉枕</v>
      </c>
      <c r="H1463" s="8" t="str">
        <f>VLOOKUP(訂單銷售明細!$F1463,產品資料!$A$1:$G$51,2,FALSE)</f>
        <v>按摩家電</v>
      </c>
      <c r="I1463" s="8">
        <v>45</v>
      </c>
      <c r="J1463" s="8">
        <f>VLOOKUP($F1463,產品資料!$A$2:$G$51,6,FALSE)</f>
        <v>1688</v>
      </c>
      <c r="K1463" s="12">
        <f t="shared" si="22"/>
        <v>75960</v>
      </c>
    </row>
    <row r="1464" spans="1:11" x14ac:dyDescent="0.35">
      <c r="A1464" s="13" t="s">
        <v>1480</v>
      </c>
      <c r="B1464" s="14">
        <v>43804</v>
      </c>
      <c r="C1464" s="15" t="str">
        <f>VLOOKUP(訂單銷售明細!$D1464,廠商資料!$A$2:$E$12,5,FALSE)</f>
        <v>陳欣怡</v>
      </c>
      <c r="D1464" s="13" t="s">
        <v>18</v>
      </c>
      <c r="E1464" s="13" t="str">
        <f>VLOOKUP(D1464,廠商資料!$A$2:$E$12,2,FALSE)</f>
        <v>興泰貿易</v>
      </c>
      <c r="F1464" s="13" t="s">
        <v>1621</v>
      </c>
      <c r="G1464" s="16" t="str">
        <f>VLOOKUP($F1464,產品資料!$A$2:$G$51,5,FALSE)</f>
        <v>溫熱按摩巧揉枕</v>
      </c>
      <c r="H1464" s="13" t="str">
        <f>VLOOKUP(訂單銷售明細!$F1464,產品資料!$A$1:$G$51,2,FALSE)</f>
        <v>按摩家電</v>
      </c>
      <c r="I1464" s="13">
        <v>45</v>
      </c>
      <c r="J1464" s="13">
        <f>VLOOKUP($F1464,產品資料!$A$2:$G$51,6,FALSE)</f>
        <v>1688</v>
      </c>
      <c r="K1464" s="17">
        <f t="shared" si="22"/>
        <v>75960</v>
      </c>
    </row>
    <row r="1465" spans="1:11" x14ac:dyDescent="0.35">
      <c r="A1465" s="8" t="s">
        <v>1481</v>
      </c>
      <c r="B1465" s="9">
        <v>43804</v>
      </c>
      <c r="C1465" s="10" t="str">
        <f>VLOOKUP(訂單銷售明細!$D1465,廠商資料!$A$2:$E$12,5,FALSE)</f>
        <v>陳欣怡</v>
      </c>
      <c r="D1465" s="8" t="s">
        <v>14</v>
      </c>
      <c r="E1465" s="8" t="str">
        <f>VLOOKUP(D1465,廠商資料!$A$2:$E$12,2,FALSE)</f>
        <v>捷福事業</v>
      </c>
      <c r="F1465" s="8" t="s">
        <v>1600</v>
      </c>
      <c r="G1465" s="11" t="str">
        <f>VLOOKUP($F1465,產品資料!$A$2:$G$51,5,FALSE)</f>
        <v>蒸氣電熨斗</v>
      </c>
      <c r="H1465" s="8" t="str">
        <f>VLOOKUP(訂單銷售明細!$F1465,產品資料!$A$1:$G$51,2,FALSE)</f>
        <v>生活家電</v>
      </c>
      <c r="I1465" s="8">
        <v>25</v>
      </c>
      <c r="J1465" s="8">
        <f>VLOOKUP($F1465,產品資料!$A$2:$G$51,6,FALSE)</f>
        <v>665</v>
      </c>
      <c r="K1465" s="12">
        <f t="shared" si="22"/>
        <v>16625</v>
      </c>
    </row>
    <row r="1466" spans="1:11" x14ac:dyDescent="0.35">
      <c r="A1466" s="13" t="s">
        <v>1482</v>
      </c>
      <c r="B1466" s="14">
        <v>43804</v>
      </c>
      <c r="C1466" s="15" t="str">
        <f>VLOOKUP(訂單銷售明細!$D1466,廠商資料!$A$2:$E$12,5,FALSE)</f>
        <v>王家銘</v>
      </c>
      <c r="D1466" s="13" t="s">
        <v>21</v>
      </c>
      <c r="E1466" s="13" t="str">
        <f>VLOOKUP(D1466,廠商資料!$A$2:$E$12,2,FALSE)</f>
        <v>裕發事業</v>
      </c>
      <c r="F1466" s="13" t="s">
        <v>1600</v>
      </c>
      <c r="G1466" s="16" t="str">
        <f>VLOOKUP($F1466,產品資料!$A$2:$G$51,5,FALSE)</f>
        <v>蒸氣電熨斗</v>
      </c>
      <c r="H1466" s="13" t="str">
        <f>VLOOKUP(訂單銷售明細!$F1466,產品資料!$A$1:$G$51,2,FALSE)</f>
        <v>生活家電</v>
      </c>
      <c r="I1466" s="13">
        <v>25</v>
      </c>
      <c r="J1466" s="13">
        <f>VLOOKUP($F1466,產品資料!$A$2:$G$51,6,FALSE)</f>
        <v>665</v>
      </c>
      <c r="K1466" s="17">
        <f t="shared" si="22"/>
        <v>16625</v>
      </c>
    </row>
    <row r="1467" spans="1:11" x14ac:dyDescent="0.35">
      <c r="A1467" s="8" t="s">
        <v>1483</v>
      </c>
      <c r="B1467" s="9">
        <v>43804</v>
      </c>
      <c r="C1467" s="10" t="str">
        <f>VLOOKUP(訂單銷售明細!$D1467,廠商資料!$A$2:$E$12,5,FALSE)</f>
        <v>王家銘</v>
      </c>
      <c r="D1467" s="8" t="s">
        <v>24</v>
      </c>
      <c r="E1467" s="8" t="str">
        <f>VLOOKUP(D1467,廠商資料!$A$2:$E$12,2,FALSE)</f>
        <v>萬成事業</v>
      </c>
      <c r="F1467" s="8" t="s">
        <v>1613</v>
      </c>
      <c r="G1467" s="11" t="str">
        <f>VLOOKUP($F1467,產品資料!$A$2:$G$51,5,FALSE)</f>
        <v>水洗三刀頭電動刮鬍刀-黑</v>
      </c>
      <c r="H1467" s="8" t="str">
        <f>VLOOKUP(訂單銷售明細!$F1467,產品資料!$A$1:$G$51,2,FALSE)</f>
        <v>美容家電</v>
      </c>
      <c r="I1467" s="8">
        <v>25</v>
      </c>
      <c r="J1467" s="8">
        <f>VLOOKUP($F1467,產品資料!$A$2:$G$51,6,FALSE)</f>
        <v>980</v>
      </c>
      <c r="K1467" s="12">
        <f t="shared" si="22"/>
        <v>24500</v>
      </c>
    </row>
    <row r="1468" spans="1:11" x14ac:dyDescent="0.35">
      <c r="A1468" s="13" t="s">
        <v>1484</v>
      </c>
      <c r="B1468" s="14">
        <v>43804</v>
      </c>
      <c r="C1468" s="15" t="str">
        <f>VLOOKUP(訂單銷售明細!$D1468,廠商資料!$A$2:$E$12,5,FALSE)</f>
        <v>郭立新</v>
      </c>
      <c r="D1468" s="13" t="s">
        <v>26</v>
      </c>
      <c r="E1468" s="13" t="str">
        <f>VLOOKUP(D1468,廠商資料!$A$2:$E$12,2,FALSE)</f>
        <v>華佳貿易</v>
      </c>
      <c r="F1468" s="13" t="s">
        <v>1615</v>
      </c>
      <c r="G1468" s="16" t="str">
        <f>VLOOKUP($F1468,產品資料!$A$2:$G$51,5,FALSE)</f>
        <v>迷你淨顏潔膚儀-送刷頭</v>
      </c>
      <c r="H1468" s="13" t="str">
        <f>VLOOKUP(訂單銷售明細!$F1468,產品資料!$A$1:$G$51,2,FALSE)</f>
        <v>美容家電</v>
      </c>
      <c r="I1468" s="13">
        <v>25</v>
      </c>
      <c r="J1468" s="13">
        <f>VLOOKUP($F1468,產品資料!$A$2:$G$51,6,FALSE)</f>
        <v>2600</v>
      </c>
      <c r="K1468" s="17">
        <f t="shared" si="22"/>
        <v>65000</v>
      </c>
    </row>
    <row r="1469" spans="1:11" x14ac:dyDescent="0.35">
      <c r="A1469" s="8" t="s">
        <v>1485</v>
      </c>
      <c r="B1469" s="9">
        <v>43804</v>
      </c>
      <c r="C1469" s="10" t="str">
        <f>VLOOKUP(訂單銷售明細!$D1469,廠商資料!$A$2:$E$12,5,FALSE)</f>
        <v>賴惠雯</v>
      </c>
      <c r="D1469" s="8" t="s">
        <v>41</v>
      </c>
      <c r="E1469" s="8" t="str">
        <f>VLOOKUP(D1469,廠商資料!$A$2:$E$12,2,FALSE)</f>
        <v>欣榮貿易</v>
      </c>
      <c r="F1469" s="8" t="s">
        <v>1619</v>
      </c>
      <c r="G1469" s="11" t="str">
        <f>VLOOKUP($F1469,產品資料!$A$2:$G$51,5,FALSE)</f>
        <v>無線頸肩按摩器</v>
      </c>
      <c r="H1469" s="8" t="str">
        <f>VLOOKUP(訂單銷售明細!$F1469,產品資料!$A$1:$G$51,2,FALSE)</f>
        <v>按摩家電</v>
      </c>
      <c r="I1469" s="8">
        <v>25</v>
      </c>
      <c r="J1469" s="8">
        <f>VLOOKUP($F1469,產品資料!$A$2:$G$51,6,FALSE)</f>
        <v>2680</v>
      </c>
      <c r="K1469" s="12">
        <f t="shared" si="22"/>
        <v>67000</v>
      </c>
    </row>
    <row r="1470" spans="1:11" x14ac:dyDescent="0.35">
      <c r="A1470" s="13" t="s">
        <v>1486</v>
      </c>
      <c r="B1470" s="14">
        <v>43804</v>
      </c>
      <c r="C1470" s="15" t="str">
        <f>VLOOKUP(訂單銷售明細!$D1470,廠商資料!$A$2:$E$12,5,FALSE)</f>
        <v>蔡俊宏</v>
      </c>
      <c r="D1470" s="13" t="s">
        <v>47</v>
      </c>
      <c r="E1470" s="13" t="str">
        <f>VLOOKUP(D1470,廠商資料!$A$2:$E$12,2,FALSE)</f>
        <v>信通事業</v>
      </c>
      <c r="F1470" s="13" t="s">
        <v>1619</v>
      </c>
      <c r="G1470" s="16" t="str">
        <f>VLOOKUP($F1470,產品資料!$A$2:$G$51,5,FALSE)</f>
        <v>無線頸肩按摩器</v>
      </c>
      <c r="H1470" s="13" t="str">
        <f>VLOOKUP(訂單銷售明細!$F1470,產品資料!$A$1:$G$51,2,FALSE)</f>
        <v>按摩家電</v>
      </c>
      <c r="I1470" s="13">
        <v>25</v>
      </c>
      <c r="J1470" s="13">
        <f>VLOOKUP($F1470,產品資料!$A$2:$G$51,6,FALSE)</f>
        <v>2680</v>
      </c>
      <c r="K1470" s="17">
        <f t="shared" si="22"/>
        <v>67000</v>
      </c>
    </row>
    <row r="1471" spans="1:11" x14ac:dyDescent="0.35">
      <c r="A1471" s="8" t="s">
        <v>1487</v>
      </c>
      <c r="B1471" s="9">
        <v>43804</v>
      </c>
      <c r="C1471" s="10" t="str">
        <f>VLOOKUP(訂單銷售明細!$D1471,廠商資料!$A$2:$E$12,5,FALSE)</f>
        <v>郭立新</v>
      </c>
      <c r="D1471" s="8" t="s">
        <v>26</v>
      </c>
      <c r="E1471" s="8" t="str">
        <f>VLOOKUP(D1471,廠商資料!$A$2:$E$12,2,FALSE)</f>
        <v>華佳貿易</v>
      </c>
      <c r="F1471" s="8" t="s">
        <v>1613</v>
      </c>
      <c r="G1471" s="11" t="str">
        <f>VLOOKUP($F1471,產品資料!$A$2:$G$51,5,FALSE)</f>
        <v>水洗三刀頭電動刮鬍刀-黑</v>
      </c>
      <c r="H1471" s="8" t="str">
        <f>VLOOKUP(訂單銷售明細!$F1471,產品資料!$A$1:$G$51,2,FALSE)</f>
        <v>美容家電</v>
      </c>
      <c r="I1471" s="8">
        <v>35</v>
      </c>
      <c r="J1471" s="8">
        <f>VLOOKUP($F1471,產品資料!$A$2:$G$51,6,FALSE)</f>
        <v>980</v>
      </c>
      <c r="K1471" s="12">
        <f t="shared" si="22"/>
        <v>34300</v>
      </c>
    </row>
    <row r="1472" spans="1:11" x14ac:dyDescent="0.35">
      <c r="A1472" s="13" t="s">
        <v>1488</v>
      </c>
      <c r="B1472" s="14">
        <v>43804</v>
      </c>
      <c r="C1472" s="15" t="str">
        <f>VLOOKUP(訂單銷售明細!$D1472,廠商資料!$A$2:$E$12,5,FALSE)</f>
        <v>賴惠雯</v>
      </c>
      <c r="D1472" s="13" t="s">
        <v>41</v>
      </c>
      <c r="E1472" s="13" t="str">
        <f>VLOOKUP(D1472,廠商資料!$A$2:$E$12,2,FALSE)</f>
        <v>欣榮貿易</v>
      </c>
      <c r="F1472" s="13" t="s">
        <v>1613</v>
      </c>
      <c r="G1472" s="16" t="str">
        <f>VLOOKUP($F1472,產品資料!$A$2:$G$51,5,FALSE)</f>
        <v>水洗三刀頭電動刮鬍刀-黑</v>
      </c>
      <c r="H1472" s="13" t="str">
        <f>VLOOKUP(訂單銷售明細!$F1472,產品資料!$A$1:$G$51,2,FALSE)</f>
        <v>美容家電</v>
      </c>
      <c r="I1472" s="13">
        <v>35</v>
      </c>
      <c r="J1472" s="13">
        <f>VLOOKUP($F1472,產品資料!$A$2:$G$51,6,FALSE)</f>
        <v>980</v>
      </c>
      <c r="K1472" s="17">
        <f t="shared" si="22"/>
        <v>34300</v>
      </c>
    </row>
    <row r="1473" spans="1:11" x14ac:dyDescent="0.35">
      <c r="A1473" s="8" t="s">
        <v>1489</v>
      </c>
      <c r="B1473" s="9">
        <v>43804</v>
      </c>
      <c r="C1473" s="10" t="str">
        <f>VLOOKUP(訂單銷售明細!$D1473,廠商資料!$A$2:$E$12,5,FALSE)</f>
        <v>蔡俊宏</v>
      </c>
      <c r="D1473" s="8" t="s">
        <v>47</v>
      </c>
      <c r="E1473" s="8" t="str">
        <f>VLOOKUP(D1473,廠商資料!$A$2:$E$12,2,FALSE)</f>
        <v>信通事業</v>
      </c>
      <c r="F1473" s="8" t="s">
        <v>1611</v>
      </c>
      <c r="G1473" s="11" t="str">
        <f>VLOOKUP($F1473,產品資料!$A$2:$G$51,5,FALSE)</f>
        <v>美白電動牙刷-美白刷頭+多動向交叉刷頭</v>
      </c>
      <c r="H1473" s="8" t="str">
        <f>VLOOKUP(訂單銷售明細!$F1473,產品資料!$A$1:$G$51,2,FALSE)</f>
        <v>美容家電</v>
      </c>
      <c r="I1473" s="8">
        <v>35</v>
      </c>
      <c r="J1473" s="8">
        <f>VLOOKUP($F1473,產品資料!$A$2:$G$51,6,FALSE)</f>
        <v>1200</v>
      </c>
      <c r="K1473" s="12">
        <f t="shared" si="22"/>
        <v>42000</v>
      </c>
    </row>
    <row r="1474" spans="1:11" x14ac:dyDescent="0.35">
      <c r="A1474" s="13" t="s">
        <v>1490</v>
      </c>
      <c r="B1474" s="14">
        <v>43804</v>
      </c>
      <c r="C1474" s="15" t="str">
        <f>VLOOKUP(訂單銷售明細!$D1474,廠商資料!$A$2:$E$12,5,FALSE)</f>
        <v>賴惠雯</v>
      </c>
      <c r="D1474" s="13" t="s">
        <v>49</v>
      </c>
      <c r="E1474" s="13" t="str">
        <f>VLOOKUP(D1474,廠商資料!$A$2:$E$12,2,FALSE)</f>
        <v>大亨事業</v>
      </c>
      <c r="F1474" s="13" t="s">
        <v>1608</v>
      </c>
      <c r="G1474" s="16" t="str">
        <f>VLOOKUP($F1474,產品資料!$A$2:$G$51,5,FALSE)</f>
        <v>奈米水離子吹風機-粉金</v>
      </c>
      <c r="H1474" s="13" t="str">
        <f>VLOOKUP(訂單銷售明細!$F1474,產品資料!$A$1:$G$51,2,FALSE)</f>
        <v>美容家電</v>
      </c>
      <c r="I1474" s="13">
        <v>35</v>
      </c>
      <c r="J1474" s="13">
        <f>VLOOKUP($F1474,產品資料!$A$2:$G$51,6,FALSE)</f>
        <v>5990</v>
      </c>
      <c r="K1474" s="17">
        <f t="shared" si="22"/>
        <v>209650</v>
      </c>
    </row>
    <row r="1475" spans="1:11" x14ac:dyDescent="0.35">
      <c r="A1475" s="8" t="s">
        <v>1491</v>
      </c>
      <c r="B1475" s="9">
        <v>43804</v>
      </c>
      <c r="C1475" s="10" t="str">
        <f>VLOOKUP(訂單銷售明細!$D1475,廠商資料!$A$2:$E$12,5,FALSE)</f>
        <v>涂佩芳</v>
      </c>
      <c r="D1475" s="8" t="s">
        <v>10</v>
      </c>
      <c r="E1475" s="8" t="str">
        <f>VLOOKUP(D1475,廠商資料!$A$2:$E$12,2,FALSE)</f>
        <v>永進事業</v>
      </c>
      <c r="F1475" s="8" t="s">
        <v>1610</v>
      </c>
      <c r="G1475" s="11" t="str">
        <f>VLOOKUP($F1475,產品資料!$A$2:$G$51,5,FALSE)</f>
        <v>10人份微電腦電子鍋</v>
      </c>
      <c r="H1475" s="8" t="str">
        <f>VLOOKUP(訂單銷售明細!$F1475,產品資料!$A$1:$G$51,2,FALSE)</f>
        <v>廚房家電</v>
      </c>
      <c r="I1475" s="8">
        <v>35</v>
      </c>
      <c r="J1475" s="8">
        <f>VLOOKUP($F1475,產品資料!$A$2:$G$51,6,FALSE)</f>
        <v>3790</v>
      </c>
      <c r="K1475" s="12">
        <f t="shared" ref="K1475:K1515" si="23">I1475*J1475</f>
        <v>132650</v>
      </c>
    </row>
    <row r="1476" spans="1:11" x14ac:dyDescent="0.35">
      <c r="A1476" s="13" t="s">
        <v>1492</v>
      </c>
      <c r="B1476" s="14">
        <v>43804</v>
      </c>
      <c r="C1476" s="15" t="str">
        <f>VLOOKUP(訂單銷售明細!$D1476,廠商資料!$A$2:$E$12,5,FALSE)</f>
        <v>王家銘</v>
      </c>
      <c r="D1476" s="13" t="s">
        <v>21</v>
      </c>
      <c r="E1476" s="13" t="str">
        <f>VLOOKUP(D1476,廠商資料!$A$2:$E$12,2,FALSE)</f>
        <v>裕發事業</v>
      </c>
      <c r="F1476" s="13" t="s">
        <v>1606</v>
      </c>
      <c r="G1476" s="16" t="str">
        <f>VLOOKUP($F1476,產品資料!$A$2:$G$51,5,FALSE)</f>
        <v>多功能計時鬆餅機-雪花白</v>
      </c>
      <c r="H1476" s="13" t="str">
        <f>VLOOKUP(訂單銷售明細!$F1476,產品資料!$A$1:$G$51,2,FALSE)</f>
        <v>廚房家電</v>
      </c>
      <c r="I1476" s="13">
        <v>45</v>
      </c>
      <c r="J1476" s="13">
        <f>VLOOKUP($F1476,產品資料!$A$2:$G$51,6,FALSE)</f>
        <v>3880</v>
      </c>
      <c r="K1476" s="17">
        <f t="shared" si="23"/>
        <v>174600</v>
      </c>
    </row>
    <row r="1477" spans="1:11" x14ac:dyDescent="0.35">
      <c r="A1477" s="8" t="s">
        <v>1493</v>
      </c>
      <c r="B1477" s="9">
        <v>43804</v>
      </c>
      <c r="C1477" s="10" t="str">
        <f>VLOOKUP(訂單銷售明細!$D1477,廠商資料!$A$2:$E$12,5,FALSE)</f>
        <v>王家銘</v>
      </c>
      <c r="D1477" s="8" t="s">
        <v>24</v>
      </c>
      <c r="E1477" s="8" t="str">
        <f>VLOOKUP(D1477,廠商資料!$A$2:$E$12,2,FALSE)</f>
        <v>萬成事業</v>
      </c>
      <c r="F1477" s="8" t="s">
        <v>1606</v>
      </c>
      <c r="G1477" s="11" t="str">
        <f>VLOOKUP($F1477,產品資料!$A$2:$G$51,5,FALSE)</f>
        <v>多功能計時鬆餅機-雪花白</v>
      </c>
      <c r="H1477" s="8" t="str">
        <f>VLOOKUP(訂單銷售明細!$F1477,產品資料!$A$1:$G$51,2,FALSE)</f>
        <v>廚房家電</v>
      </c>
      <c r="I1477" s="8">
        <v>45</v>
      </c>
      <c r="J1477" s="8">
        <f>VLOOKUP($F1477,產品資料!$A$2:$G$51,6,FALSE)</f>
        <v>3880</v>
      </c>
      <c r="K1477" s="12">
        <f t="shared" si="23"/>
        <v>174600</v>
      </c>
    </row>
    <row r="1478" spans="1:11" x14ac:dyDescent="0.35">
      <c r="A1478" s="13" t="s">
        <v>1494</v>
      </c>
      <c r="B1478" s="14">
        <v>43804</v>
      </c>
      <c r="C1478" s="15" t="str">
        <f>VLOOKUP(訂單銷售明細!$D1478,廠商資料!$A$2:$E$12,5,FALSE)</f>
        <v>郭立新</v>
      </c>
      <c r="D1478" s="13" t="s">
        <v>26</v>
      </c>
      <c r="E1478" s="13" t="str">
        <f>VLOOKUP(D1478,廠商資料!$A$2:$E$12,2,FALSE)</f>
        <v>華佳貿易</v>
      </c>
      <c r="F1478" s="13" t="s">
        <v>1621</v>
      </c>
      <c r="G1478" s="16" t="str">
        <f>VLOOKUP($F1478,產品資料!$A$2:$G$51,5,FALSE)</f>
        <v>溫熱按摩巧揉枕</v>
      </c>
      <c r="H1478" s="13" t="str">
        <f>VLOOKUP(訂單銷售明細!$F1478,產品資料!$A$1:$G$51,2,FALSE)</f>
        <v>按摩家電</v>
      </c>
      <c r="I1478" s="13">
        <v>45</v>
      </c>
      <c r="J1478" s="13">
        <f>VLOOKUP($F1478,產品資料!$A$2:$G$51,6,FALSE)</f>
        <v>1688</v>
      </c>
      <c r="K1478" s="17">
        <f t="shared" si="23"/>
        <v>75960</v>
      </c>
    </row>
    <row r="1479" spans="1:11" x14ac:dyDescent="0.35">
      <c r="A1479" s="8" t="s">
        <v>1495</v>
      </c>
      <c r="B1479" s="9">
        <v>43804</v>
      </c>
      <c r="C1479" s="10" t="str">
        <f>VLOOKUP(訂單銷售明細!$D1479,廠商資料!$A$2:$E$12,5,FALSE)</f>
        <v>賴惠雯</v>
      </c>
      <c r="D1479" s="8" t="s">
        <v>41</v>
      </c>
      <c r="E1479" s="8" t="str">
        <f>VLOOKUP(D1479,廠商資料!$A$2:$E$12,2,FALSE)</f>
        <v>欣榮貿易</v>
      </c>
      <c r="F1479" s="8" t="s">
        <v>1621</v>
      </c>
      <c r="G1479" s="11" t="str">
        <f>VLOOKUP($F1479,產品資料!$A$2:$G$51,5,FALSE)</f>
        <v>溫熱按摩巧揉枕</v>
      </c>
      <c r="H1479" s="8" t="str">
        <f>VLOOKUP(訂單銷售明細!$F1479,產品資料!$A$1:$G$51,2,FALSE)</f>
        <v>按摩家電</v>
      </c>
      <c r="I1479" s="8">
        <v>45</v>
      </c>
      <c r="J1479" s="8">
        <f>VLOOKUP($F1479,產品資料!$A$2:$G$51,6,FALSE)</f>
        <v>1688</v>
      </c>
      <c r="K1479" s="12">
        <f t="shared" si="23"/>
        <v>75960</v>
      </c>
    </row>
    <row r="1480" spans="1:11" x14ac:dyDescent="0.35">
      <c r="A1480" s="13" t="s">
        <v>1496</v>
      </c>
      <c r="B1480" s="14">
        <v>43804</v>
      </c>
      <c r="C1480" s="15" t="str">
        <f>VLOOKUP(訂單銷售明細!$D1480,廠商資料!$A$2:$E$12,5,FALSE)</f>
        <v>涂佩芳</v>
      </c>
      <c r="D1480" s="13" t="s">
        <v>12</v>
      </c>
      <c r="E1480" s="13" t="str">
        <f>VLOOKUP(D1480,廠商資料!$A$2:$E$12,2,FALSE)</f>
        <v>洪盛貿易</v>
      </c>
      <c r="F1480" s="13" t="s">
        <v>1600</v>
      </c>
      <c r="G1480" s="16" t="str">
        <f>VLOOKUP($F1480,產品資料!$A$2:$G$51,5,FALSE)</f>
        <v>蒸氣電熨斗</v>
      </c>
      <c r="H1480" s="13" t="str">
        <f>VLOOKUP(訂單銷售明細!$F1480,產品資料!$A$1:$G$51,2,FALSE)</f>
        <v>生活家電</v>
      </c>
      <c r="I1480" s="13">
        <v>25</v>
      </c>
      <c r="J1480" s="13">
        <f>VLOOKUP($F1480,產品資料!$A$2:$G$51,6,FALSE)</f>
        <v>665</v>
      </c>
      <c r="K1480" s="17">
        <f t="shared" si="23"/>
        <v>16625</v>
      </c>
    </row>
    <row r="1481" spans="1:11" x14ac:dyDescent="0.35">
      <c r="A1481" s="8" t="s">
        <v>1497</v>
      </c>
      <c r="B1481" s="9">
        <v>43804</v>
      </c>
      <c r="C1481" s="10" t="str">
        <f>VLOOKUP(訂單銷售明細!$D1481,廠商資料!$A$2:$E$12,5,FALSE)</f>
        <v>陳欣怡</v>
      </c>
      <c r="D1481" s="8" t="s">
        <v>14</v>
      </c>
      <c r="E1481" s="8" t="str">
        <f>VLOOKUP(D1481,廠商資料!$A$2:$E$12,2,FALSE)</f>
        <v>捷福事業</v>
      </c>
      <c r="F1481" s="8" t="s">
        <v>1600</v>
      </c>
      <c r="G1481" s="11" t="str">
        <f>VLOOKUP($F1481,產品資料!$A$2:$G$51,5,FALSE)</f>
        <v>蒸氣電熨斗</v>
      </c>
      <c r="H1481" s="8" t="str">
        <f>VLOOKUP(訂單銷售明細!$F1481,產品資料!$A$1:$G$51,2,FALSE)</f>
        <v>生活家電</v>
      </c>
      <c r="I1481" s="8">
        <v>25</v>
      </c>
      <c r="J1481" s="8">
        <f>VLOOKUP($F1481,產品資料!$A$2:$G$51,6,FALSE)</f>
        <v>665</v>
      </c>
      <c r="K1481" s="12">
        <f t="shared" si="23"/>
        <v>16625</v>
      </c>
    </row>
    <row r="1482" spans="1:11" x14ac:dyDescent="0.35">
      <c r="A1482" s="13" t="s">
        <v>1498</v>
      </c>
      <c r="B1482" s="14">
        <v>43804</v>
      </c>
      <c r="C1482" s="15" t="str">
        <f>VLOOKUP(訂單銷售明細!$D1482,廠商資料!$A$2:$E$12,5,FALSE)</f>
        <v>王家銘</v>
      </c>
      <c r="D1482" s="13" t="s">
        <v>21</v>
      </c>
      <c r="E1482" s="13" t="str">
        <f>VLOOKUP(D1482,廠商資料!$A$2:$E$12,2,FALSE)</f>
        <v>裕發事業</v>
      </c>
      <c r="F1482" s="13" t="s">
        <v>1613</v>
      </c>
      <c r="G1482" s="16" t="str">
        <f>VLOOKUP($F1482,產品資料!$A$2:$G$51,5,FALSE)</f>
        <v>水洗三刀頭電動刮鬍刀-黑</v>
      </c>
      <c r="H1482" s="13" t="str">
        <f>VLOOKUP(訂單銷售明細!$F1482,產品資料!$A$1:$G$51,2,FALSE)</f>
        <v>美容家電</v>
      </c>
      <c r="I1482" s="13">
        <v>25</v>
      </c>
      <c r="J1482" s="13">
        <f>VLOOKUP($F1482,產品資料!$A$2:$G$51,6,FALSE)</f>
        <v>980</v>
      </c>
      <c r="K1482" s="17">
        <f t="shared" si="23"/>
        <v>24500</v>
      </c>
    </row>
    <row r="1483" spans="1:11" x14ac:dyDescent="0.35">
      <c r="A1483" s="8" t="s">
        <v>1499</v>
      </c>
      <c r="B1483" s="9">
        <v>43804</v>
      </c>
      <c r="C1483" s="10" t="str">
        <f>VLOOKUP(訂單銷售明細!$D1483,廠商資料!$A$2:$E$12,5,FALSE)</f>
        <v>王家銘</v>
      </c>
      <c r="D1483" s="8" t="s">
        <v>24</v>
      </c>
      <c r="E1483" s="8" t="str">
        <f>VLOOKUP(D1483,廠商資料!$A$2:$E$12,2,FALSE)</f>
        <v>萬成事業</v>
      </c>
      <c r="F1483" s="8" t="s">
        <v>1615</v>
      </c>
      <c r="G1483" s="11" t="str">
        <f>VLOOKUP($F1483,產品資料!$A$2:$G$51,5,FALSE)</f>
        <v>迷你淨顏潔膚儀-送刷頭</v>
      </c>
      <c r="H1483" s="8" t="str">
        <f>VLOOKUP(訂單銷售明細!$F1483,產品資料!$A$1:$G$51,2,FALSE)</f>
        <v>美容家電</v>
      </c>
      <c r="I1483" s="8">
        <v>25</v>
      </c>
      <c r="J1483" s="8">
        <f>VLOOKUP($F1483,產品資料!$A$2:$G$51,6,FALSE)</f>
        <v>2600</v>
      </c>
      <c r="K1483" s="12">
        <f t="shared" si="23"/>
        <v>65000</v>
      </c>
    </row>
    <row r="1484" spans="1:11" x14ac:dyDescent="0.35">
      <c r="A1484" s="13" t="s">
        <v>1500</v>
      </c>
      <c r="B1484" s="14">
        <v>43804</v>
      </c>
      <c r="C1484" s="15" t="str">
        <f>VLOOKUP(訂單銷售明細!$D1484,廠商資料!$A$2:$E$12,5,FALSE)</f>
        <v>郭立新</v>
      </c>
      <c r="D1484" s="13" t="s">
        <v>26</v>
      </c>
      <c r="E1484" s="13" t="str">
        <f>VLOOKUP(D1484,廠商資料!$A$2:$E$12,2,FALSE)</f>
        <v>華佳貿易</v>
      </c>
      <c r="F1484" s="13" t="s">
        <v>1619</v>
      </c>
      <c r="G1484" s="16" t="str">
        <f>VLOOKUP($F1484,產品資料!$A$2:$G$51,5,FALSE)</f>
        <v>無線頸肩按摩器</v>
      </c>
      <c r="H1484" s="13" t="str">
        <f>VLOOKUP(訂單銷售明細!$F1484,產品資料!$A$1:$G$51,2,FALSE)</f>
        <v>按摩家電</v>
      </c>
      <c r="I1484" s="13">
        <v>25</v>
      </c>
      <c r="J1484" s="13">
        <f>VLOOKUP($F1484,產品資料!$A$2:$G$51,6,FALSE)</f>
        <v>2680</v>
      </c>
      <c r="K1484" s="17">
        <f t="shared" si="23"/>
        <v>67000</v>
      </c>
    </row>
    <row r="1485" spans="1:11" x14ac:dyDescent="0.35">
      <c r="A1485" s="8" t="s">
        <v>1501</v>
      </c>
      <c r="B1485" s="9">
        <v>43804</v>
      </c>
      <c r="C1485" s="10" t="str">
        <f>VLOOKUP(訂單銷售明細!$D1485,廠商資料!$A$2:$E$12,5,FALSE)</f>
        <v>賴惠雯</v>
      </c>
      <c r="D1485" s="8" t="s">
        <v>41</v>
      </c>
      <c r="E1485" s="8" t="str">
        <f>VLOOKUP(D1485,廠商資料!$A$2:$E$12,2,FALSE)</f>
        <v>欣榮貿易</v>
      </c>
      <c r="F1485" s="8" t="s">
        <v>1619</v>
      </c>
      <c r="G1485" s="11" t="str">
        <f>VLOOKUP($F1485,產品資料!$A$2:$G$51,5,FALSE)</f>
        <v>無線頸肩按摩器</v>
      </c>
      <c r="H1485" s="8" t="str">
        <f>VLOOKUP(訂單銷售明細!$F1485,產品資料!$A$1:$G$51,2,FALSE)</f>
        <v>按摩家電</v>
      </c>
      <c r="I1485" s="8">
        <v>25</v>
      </c>
      <c r="J1485" s="8">
        <f>VLOOKUP($F1485,產品資料!$A$2:$G$51,6,FALSE)</f>
        <v>2680</v>
      </c>
      <c r="K1485" s="12">
        <f t="shared" si="23"/>
        <v>67000</v>
      </c>
    </row>
    <row r="1486" spans="1:11" x14ac:dyDescent="0.35">
      <c r="A1486" s="13" t="s">
        <v>1502</v>
      </c>
      <c r="B1486" s="14">
        <v>43804</v>
      </c>
      <c r="C1486" s="15" t="str">
        <f>VLOOKUP(訂單銷售明細!$D1486,廠商資料!$A$2:$E$12,5,FALSE)</f>
        <v>涂佩芳</v>
      </c>
      <c r="D1486" s="13" t="s">
        <v>12</v>
      </c>
      <c r="E1486" s="13" t="str">
        <f>VLOOKUP(D1486,廠商資料!$A$2:$E$12,2,FALSE)</f>
        <v>洪盛貿易</v>
      </c>
      <c r="F1486" s="13" t="s">
        <v>1613</v>
      </c>
      <c r="G1486" s="16" t="str">
        <f>VLOOKUP($F1486,產品資料!$A$2:$G$51,5,FALSE)</f>
        <v>水洗三刀頭電動刮鬍刀-黑</v>
      </c>
      <c r="H1486" s="13" t="str">
        <f>VLOOKUP(訂單銷售明細!$F1486,產品資料!$A$1:$G$51,2,FALSE)</f>
        <v>美容家電</v>
      </c>
      <c r="I1486" s="13">
        <v>35</v>
      </c>
      <c r="J1486" s="13">
        <f>VLOOKUP($F1486,產品資料!$A$2:$G$51,6,FALSE)</f>
        <v>980</v>
      </c>
      <c r="K1486" s="17">
        <f t="shared" si="23"/>
        <v>34300</v>
      </c>
    </row>
    <row r="1487" spans="1:11" x14ac:dyDescent="0.35">
      <c r="A1487" s="8" t="s">
        <v>1503</v>
      </c>
      <c r="B1487" s="9">
        <v>43804</v>
      </c>
      <c r="C1487" s="10" t="str">
        <f>VLOOKUP(訂單銷售明細!$D1487,廠商資料!$A$2:$E$12,5,FALSE)</f>
        <v>陳欣怡</v>
      </c>
      <c r="D1487" s="8" t="s">
        <v>8</v>
      </c>
      <c r="E1487" s="8" t="str">
        <f>VLOOKUP(D1487,廠商資料!$A$2:$E$12,2,FALSE)</f>
        <v>高宏事業</v>
      </c>
      <c r="F1487" s="8" t="s">
        <v>1613</v>
      </c>
      <c r="G1487" s="11" t="str">
        <f>VLOOKUP($F1487,產品資料!$A$2:$G$51,5,FALSE)</f>
        <v>水洗三刀頭電動刮鬍刀-黑</v>
      </c>
      <c r="H1487" s="8" t="str">
        <f>VLOOKUP(訂單銷售明細!$F1487,產品資料!$A$1:$G$51,2,FALSE)</f>
        <v>美容家電</v>
      </c>
      <c r="I1487" s="8">
        <v>35</v>
      </c>
      <c r="J1487" s="8">
        <f>VLOOKUP($F1487,產品資料!$A$2:$G$51,6,FALSE)</f>
        <v>980</v>
      </c>
      <c r="K1487" s="12">
        <f t="shared" si="23"/>
        <v>34300</v>
      </c>
    </row>
    <row r="1488" spans="1:11" x14ac:dyDescent="0.35">
      <c r="A1488" s="13" t="s">
        <v>1504</v>
      </c>
      <c r="B1488" s="14">
        <v>43804</v>
      </c>
      <c r="C1488" s="15" t="str">
        <f>VLOOKUP(訂單銷售明細!$D1488,廠商資料!$A$2:$E$12,5,FALSE)</f>
        <v>陳欣怡</v>
      </c>
      <c r="D1488" s="13" t="s">
        <v>14</v>
      </c>
      <c r="E1488" s="13" t="str">
        <f>VLOOKUP(D1488,廠商資料!$A$2:$E$12,2,FALSE)</f>
        <v>捷福事業</v>
      </c>
      <c r="F1488" s="13" t="s">
        <v>1611</v>
      </c>
      <c r="G1488" s="16" t="str">
        <f>VLOOKUP($F1488,產品資料!$A$2:$G$51,5,FALSE)</f>
        <v>美白電動牙刷-美白刷頭+多動向交叉刷頭</v>
      </c>
      <c r="H1488" s="13" t="str">
        <f>VLOOKUP(訂單銷售明細!$F1488,產品資料!$A$1:$G$51,2,FALSE)</f>
        <v>美容家電</v>
      </c>
      <c r="I1488" s="13">
        <v>35</v>
      </c>
      <c r="J1488" s="13">
        <f>VLOOKUP($F1488,產品資料!$A$2:$G$51,6,FALSE)</f>
        <v>1200</v>
      </c>
      <c r="K1488" s="17">
        <f t="shared" si="23"/>
        <v>42000</v>
      </c>
    </row>
    <row r="1489" spans="1:11" x14ac:dyDescent="0.35">
      <c r="A1489" s="8" t="s">
        <v>1505</v>
      </c>
      <c r="B1489" s="9">
        <v>43804</v>
      </c>
      <c r="C1489" s="10" t="str">
        <f>VLOOKUP(訂單銷售明細!$D1489,廠商資料!$A$2:$E$12,5,FALSE)</f>
        <v>陳欣怡</v>
      </c>
      <c r="D1489" s="8" t="s">
        <v>18</v>
      </c>
      <c r="E1489" s="8" t="str">
        <f>VLOOKUP(D1489,廠商資料!$A$2:$E$12,2,FALSE)</f>
        <v>興泰貿易</v>
      </c>
      <c r="F1489" s="8" t="s">
        <v>1608</v>
      </c>
      <c r="G1489" s="11" t="str">
        <f>VLOOKUP($F1489,產品資料!$A$2:$G$51,5,FALSE)</f>
        <v>奈米水離子吹風機-粉金</v>
      </c>
      <c r="H1489" s="8" t="str">
        <f>VLOOKUP(訂單銷售明細!$F1489,產品資料!$A$1:$G$51,2,FALSE)</f>
        <v>美容家電</v>
      </c>
      <c r="I1489" s="8">
        <v>35</v>
      </c>
      <c r="J1489" s="8">
        <f>VLOOKUP($F1489,產品資料!$A$2:$G$51,6,FALSE)</f>
        <v>5990</v>
      </c>
      <c r="K1489" s="12">
        <f t="shared" si="23"/>
        <v>209650</v>
      </c>
    </row>
    <row r="1490" spans="1:11" x14ac:dyDescent="0.35">
      <c r="A1490" s="13" t="s">
        <v>1506</v>
      </c>
      <c r="B1490" s="14">
        <v>43804</v>
      </c>
      <c r="C1490" s="15" t="str">
        <f>VLOOKUP(訂單銷售明細!$D1490,廠商資料!$A$2:$E$12,5,FALSE)</f>
        <v>王家銘</v>
      </c>
      <c r="D1490" s="13" t="s">
        <v>21</v>
      </c>
      <c r="E1490" s="13" t="str">
        <f>VLOOKUP(D1490,廠商資料!$A$2:$E$12,2,FALSE)</f>
        <v>裕發事業</v>
      </c>
      <c r="F1490" s="13" t="s">
        <v>1610</v>
      </c>
      <c r="G1490" s="16" t="str">
        <f>VLOOKUP($F1490,產品資料!$A$2:$G$51,5,FALSE)</f>
        <v>10人份微電腦電子鍋</v>
      </c>
      <c r="H1490" s="13" t="str">
        <f>VLOOKUP(訂單銷售明細!$F1490,產品資料!$A$1:$G$51,2,FALSE)</f>
        <v>廚房家電</v>
      </c>
      <c r="I1490" s="13">
        <v>35</v>
      </c>
      <c r="J1490" s="13">
        <f>VLOOKUP($F1490,產品資料!$A$2:$G$51,6,FALSE)</f>
        <v>3790</v>
      </c>
      <c r="K1490" s="17">
        <f t="shared" si="23"/>
        <v>132650</v>
      </c>
    </row>
    <row r="1491" spans="1:11" x14ac:dyDescent="0.35">
      <c r="A1491" s="8" t="s">
        <v>1507</v>
      </c>
      <c r="B1491" s="9">
        <v>43804</v>
      </c>
      <c r="C1491" s="10" t="str">
        <f>VLOOKUP(訂單銷售明細!$D1491,廠商資料!$A$2:$E$12,5,FALSE)</f>
        <v>蔡俊宏</v>
      </c>
      <c r="D1491" s="8" t="s">
        <v>47</v>
      </c>
      <c r="E1491" s="8" t="str">
        <f>VLOOKUP(D1491,廠商資料!$A$2:$E$12,2,FALSE)</f>
        <v>信通事業</v>
      </c>
      <c r="F1491" s="8" t="s">
        <v>1606</v>
      </c>
      <c r="G1491" s="11" t="str">
        <f>VLOOKUP($F1491,產品資料!$A$2:$G$51,5,FALSE)</f>
        <v>多功能計時鬆餅機-雪花白</v>
      </c>
      <c r="H1491" s="8" t="str">
        <f>VLOOKUP(訂單銷售明細!$F1491,產品資料!$A$1:$G$51,2,FALSE)</f>
        <v>廚房家電</v>
      </c>
      <c r="I1491" s="8">
        <v>45</v>
      </c>
      <c r="J1491" s="8">
        <f>VLOOKUP($F1491,產品資料!$A$2:$G$51,6,FALSE)</f>
        <v>3880</v>
      </c>
      <c r="K1491" s="12">
        <f t="shared" si="23"/>
        <v>174600</v>
      </c>
    </row>
    <row r="1492" spans="1:11" x14ac:dyDescent="0.35">
      <c r="A1492" s="13" t="s">
        <v>1508</v>
      </c>
      <c r="B1492" s="14">
        <v>43804</v>
      </c>
      <c r="C1492" s="15" t="str">
        <f>VLOOKUP(訂單銷售明細!$D1492,廠商資料!$A$2:$E$12,5,FALSE)</f>
        <v>賴惠雯</v>
      </c>
      <c r="D1492" s="13" t="s">
        <v>49</v>
      </c>
      <c r="E1492" s="13" t="str">
        <f>VLOOKUP(D1492,廠商資料!$A$2:$E$12,2,FALSE)</f>
        <v>大亨事業</v>
      </c>
      <c r="F1492" s="13" t="s">
        <v>1606</v>
      </c>
      <c r="G1492" s="16" t="str">
        <f>VLOOKUP($F1492,產品資料!$A$2:$G$51,5,FALSE)</f>
        <v>多功能計時鬆餅機-雪花白</v>
      </c>
      <c r="H1492" s="13" t="str">
        <f>VLOOKUP(訂單銷售明細!$F1492,產品資料!$A$1:$G$51,2,FALSE)</f>
        <v>廚房家電</v>
      </c>
      <c r="I1492" s="13">
        <v>45</v>
      </c>
      <c r="J1492" s="13">
        <f>VLOOKUP($F1492,產品資料!$A$2:$G$51,6,FALSE)</f>
        <v>3880</v>
      </c>
      <c r="K1492" s="17">
        <f t="shared" si="23"/>
        <v>174600</v>
      </c>
    </row>
    <row r="1493" spans="1:11" x14ac:dyDescent="0.35">
      <c r="A1493" s="8" t="s">
        <v>1509</v>
      </c>
      <c r="B1493" s="9">
        <v>43804</v>
      </c>
      <c r="C1493" s="10" t="str">
        <f>VLOOKUP(訂單銷售明細!$D1493,廠商資料!$A$2:$E$12,5,FALSE)</f>
        <v>涂佩芳</v>
      </c>
      <c r="D1493" s="8" t="s">
        <v>10</v>
      </c>
      <c r="E1493" s="8" t="str">
        <f>VLOOKUP(D1493,廠商資料!$A$2:$E$12,2,FALSE)</f>
        <v>永進事業</v>
      </c>
      <c r="F1493" s="8" t="s">
        <v>1621</v>
      </c>
      <c r="G1493" s="11" t="str">
        <f>VLOOKUP($F1493,產品資料!$A$2:$G$51,5,FALSE)</f>
        <v>溫熱按摩巧揉枕</v>
      </c>
      <c r="H1493" s="8" t="str">
        <f>VLOOKUP(訂單銷售明細!$F1493,產品資料!$A$1:$G$51,2,FALSE)</f>
        <v>按摩家電</v>
      </c>
      <c r="I1493" s="8">
        <v>45</v>
      </c>
      <c r="J1493" s="8">
        <f>VLOOKUP($F1493,產品資料!$A$2:$G$51,6,FALSE)</f>
        <v>1688</v>
      </c>
      <c r="K1493" s="12">
        <f t="shared" si="23"/>
        <v>75960</v>
      </c>
    </row>
    <row r="1494" spans="1:11" x14ac:dyDescent="0.35">
      <c r="A1494" s="13" t="s">
        <v>1510</v>
      </c>
      <c r="B1494" s="14">
        <v>43804</v>
      </c>
      <c r="C1494" s="15" t="str">
        <f>VLOOKUP(訂單銷售明細!$D1494,廠商資料!$A$2:$E$12,5,FALSE)</f>
        <v>涂佩芳</v>
      </c>
      <c r="D1494" s="13" t="s">
        <v>12</v>
      </c>
      <c r="E1494" s="13" t="str">
        <f>VLOOKUP(D1494,廠商資料!$A$2:$E$12,2,FALSE)</f>
        <v>洪盛貿易</v>
      </c>
      <c r="F1494" s="13" t="s">
        <v>1621</v>
      </c>
      <c r="G1494" s="16" t="str">
        <f>VLOOKUP($F1494,產品資料!$A$2:$G$51,5,FALSE)</f>
        <v>溫熱按摩巧揉枕</v>
      </c>
      <c r="H1494" s="13" t="str">
        <f>VLOOKUP(訂單銷售明細!$F1494,產品資料!$A$1:$G$51,2,FALSE)</f>
        <v>按摩家電</v>
      </c>
      <c r="I1494" s="13">
        <v>45</v>
      </c>
      <c r="J1494" s="13">
        <f>VLOOKUP($F1494,產品資料!$A$2:$G$51,6,FALSE)</f>
        <v>1688</v>
      </c>
      <c r="K1494" s="17">
        <f t="shared" si="23"/>
        <v>75960</v>
      </c>
    </row>
    <row r="1495" spans="1:11" x14ac:dyDescent="0.35">
      <c r="A1495" s="8" t="s">
        <v>1511</v>
      </c>
      <c r="B1495" s="9">
        <v>43804</v>
      </c>
      <c r="C1495" s="10" t="str">
        <f>VLOOKUP(訂單銷售明細!$D1495,廠商資料!$A$2:$E$12,5,FALSE)</f>
        <v>賴惠雯</v>
      </c>
      <c r="D1495" s="8" t="s">
        <v>49</v>
      </c>
      <c r="E1495" s="8" t="str">
        <f>VLOOKUP(D1495,廠商資料!$A$2:$E$12,2,FALSE)</f>
        <v>大亨事業</v>
      </c>
      <c r="F1495" s="8" t="s">
        <v>1600</v>
      </c>
      <c r="G1495" s="11" t="str">
        <f>VLOOKUP($F1495,產品資料!$A$2:$G$51,5,FALSE)</f>
        <v>蒸氣電熨斗</v>
      </c>
      <c r="H1495" s="8" t="str">
        <f>VLOOKUP(訂單銷售明細!$F1495,產品資料!$A$1:$G$51,2,FALSE)</f>
        <v>生活家電</v>
      </c>
      <c r="I1495" s="8">
        <v>25</v>
      </c>
      <c r="J1495" s="8">
        <f>VLOOKUP($F1495,產品資料!$A$2:$G$51,6,FALSE)</f>
        <v>665</v>
      </c>
      <c r="K1495" s="12">
        <f t="shared" si="23"/>
        <v>16625</v>
      </c>
    </row>
    <row r="1496" spans="1:11" x14ac:dyDescent="0.35">
      <c r="A1496" s="13" t="s">
        <v>1512</v>
      </c>
      <c r="B1496" s="14">
        <v>43804</v>
      </c>
      <c r="C1496" s="15" t="str">
        <f>VLOOKUP(訂單銷售明細!$D1496,廠商資料!$A$2:$E$12,5,FALSE)</f>
        <v>涂佩芳</v>
      </c>
      <c r="D1496" s="13" t="s">
        <v>10</v>
      </c>
      <c r="E1496" s="13" t="str">
        <f>VLOOKUP(D1496,廠商資料!$A$2:$E$12,2,FALSE)</f>
        <v>永進事業</v>
      </c>
      <c r="F1496" s="13" t="s">
        <v>1601</v>
      </c>
      <c r="G1496" s="16" t="str">
        <f>VLOOKUP($F1496,產品資料!$A$2:$G$51,5,FALSE)</f>
        <v>14吋立扇/電風扇-白</v>
      </c>
      <c r="H1496" s="13" t="str">
        <f>VLOOKUP(訂單銷售明細!$F1496,產品資料!$A$1:$G$51,2,FALSE)</f>
        <v>空調家電</v>
      </c>
      <c r="I1496" s="13">
        <v>25</v>
      </c>
      <c r="J1496" s="13">
        <f>VLOOKUP($F1496,產品資料!$A$2:$G$51,6,FALSE)</f>
        <v>980</v>
      </c>
      <c r="K1496" s="17">
        <f t="shared" si="23"/>
        <v>24500</v>
      </c>
    </row>
    <row r="1497" spans="1:11" x14ac:dyDescent="0.35">
      <c r="A1497" s="8" t="s">
        <v>1513</v>
      </c>
      <c r="B1497" s="9">
        <v>43804</v>
      </c>
      <c r="C1497" s="10" t="str">
        <f>VLOOKUP(訂單銷售明細!$D1497,廠商資料!$A$2:$E$12,5,FALSE)</f>
        <v>涂佩芳</v>
      </c>
      <c r="D1497" s="8" t="s">
        <v>12</v>
      </c>
      <c r="E1497" s="8" t="str">
        <f>VLOOKUP(D1497,廠商資料!$A$2:$E$12,2,FALSE)</f>
        <v>洪盛貿易</v>
      </c>
      <c r="F1497" s="8" t="s">
        <v>1600</v>
      </c>
      <c r="G1497" s="11" t="str">
        <f>VLOOKUP($F1497,產品資料!$A$2:$G$51,5,FALSE)</f>
        <v>蒸氣電熨斗</v>
      </c>
      <c r="H1497" s="8" t="str">
        <f>VLOOKUP(訂單銷售明細!$F1497,產品資料!$A$1:$G$51,2,FALSE)</f>
        <v>生活家電</v>
      </c>
      <c r="I1497" s="8">
        <v>25</v>
      </c>
      <c r="J1497" s="8">
        <f>VLOOKUP($F1497,產品資料!$A$2:$G$51,6,FALSE)</f>
        <v>665</v>
      </c>
      <c r="K1497" s="12">
        <f t="shared" si="23"/>
        <v>16625</v>
      </c>
    </row>
    <row r="1498" spans="1:11" x14ac:dyDescent="0.35">
      <c r="A1498" s="13" t="s">
        <v>1514</v>
      </c>
      <c r="B1498" s="14">
        <v>43804</v>
      </c>
      <c r="C1498" s="15" t="str">
        <f>VLOOKUP(訂單銷售明細!$D1498,廠商資料!$A$2:$E$12,5,FALSE)</f>
        <v>陳欣怡</v>
      </c>
      <c r="D1498" s="13" t="s">
        <v>8</v>
      </c>
      <c r="E1498" s="13" t="str">
        <f>VLOOKUP(D1498,廠商資料!$A$2:$E$12,2,FALSE)</f>
        <v>高宏事業</v>
      </c>
      <c r="F1498" s="13" t="s">
        <v>1640</v>
      </c>
      <c r="G1498" s="16" t="str">
        <f>VLOOKUP($F1498,產品資料!$A$2:$G$51,5,FALSE)</f>
        <v>迷你隨身空氣負離子清淨機-白</v>
      </c>
      <c r="H1498" s="13" t="str">
        <f>VLOOKUP(訂單銷售明細!$F1498,產品資料!$A$1:$G$51,2,FALSE)</f>
        <v>清靜除溼</v>
      </c>
      <c r="I1498" s="13">
        <v>25</v>
      </c>
      <c r="J1498" s="13">
        <f>VLOOKUP($F1498,產品資料!$A$2:$G$51,6,FALSE)</f>
        <v>999</v>
      </c>
      <c r="K1498" s="17">
        <f t="shared" si="23"/>
        <v>24975</v>
      </c>
    </row>
    <row r="1499" spans="1:11" x14ac:dyDescent="0.35">
      <c r="A1499" s="8" t="s">
        <v>1515</v>
      </c>
      <c r="B1499" s="9">
        <v>43804</v>
      </c>
      <c r="C1499" s="10" t="str">
        <f>VLOOKUP(訂單銷售明細!$D1499,廠商資料!$A$2:$E$12,5,FALSE)</f>
        <v>陳欣怡</v>
      </c>
      <c r="D1499" s="8" t="s">
        <v>14</v>
      </c>
      <c r="E1499" s="8" t="str">
        <f>VLOOKUP(D1499,廠商資料!$A$2:$E$12,2,FALSE)</f>
        <v>捷福事業</v>
      </c>
      <c r="F1499" s="8" t="s">
        <v>1613</v>
      </c>
      <c r="G1499" s="11" t="str">
        <f>VLOOKUP($F1499,產品資料!$A$2:$G$51,5,FALSE)</f>
        <v>水洗三刀頭電動刮鬍刀-黑</v>
      </c>
      <c r="H1499" s="8" t="str">
        <f>VLOOKUP(訂單銷售明細!$F1499,產品資料!$A$1:$G$51,2,FALSE)</f>
        <v>美容家電</v>
      </c>
      <c r="I1499" s="8">
        <v>25</v>
      </c>
      <c r="J1499" s="8">
        <f>VLOOKUP($F1499,產品資料!$A$2:$G$51,6,FALSE)</f>
        <v>980</v>
      </c>
      <c r="K1499" s="12">
        <f t="shared" si="23"/>
        <v>24500</v>
      </c>
    </row>
    <row r="1500" spans="1:11" x14ac:dyDescent="0.35">
      <c r="A1500" s="13" t="s">
        <v>1516</v>
      </c>
      <c r="B1500" s="14">
        <v>43804</v>
      </c>
      <c r="C1500" s="15" t="str">
        <f>VLOOKUP(訂單銷售明細!$D1500,廠商資料!$A$2:$E$12,5,FALSE)</f>
        <v>陳欣怡</v>
      </c>
      <c r="D1500" s="13" t="s">
        <v>18</v>
      </c>
      <c r="E1500" s="13" t="str">
        <f>VLOOKUP(D1500,廠商資料!$A$2:$E$12,2,FALSE)</f>
        <v>興泰貿易</v>
      </c>
      <c r="F1500" s="13" t="s">
        <v>1615</v>
      </c>
      <c r="G1500" s="16" t="str">
        <f>VLOOKUP($F1500,產品資料!$A$2:$G$51,5,FALSE)</f>
        <v>迷你淨顏潔膚儀-送刷頭</v>
      </c>
      <c r="H1500" s="13" t="str">
        <f>VLOOKUP(訂單銷售明細!$F1500,產品資料!$A$1:$G$51,2,FALSE)</f>
        <v>美容家電</v>
      </c>
      <c r="I1500" s="13">
        <v>25</v>
      </c>
      <c r="J1500" s="13">
        <f>VLOOKUP($F1500,產品資料!$A$2:$G$51,6,FALSE)</f>
        <v>2600</v>
      </c>
      <c r="K1500" s="17">
        <f t="shared" si="23"/>
        <v>65000</v>
      </c>
    </row>
    <row r="1501" spans="1:11" x14ac:dyDescent="0.35">
      <c r="A1501" s="8" t="s">
        <v>1517</v>
      </c>
      <c r="B1501" s="9">
        <v>43804</v>
      </c>
      <c r="C1501" s="10" t="str">
        <f>VLOOKUP(訂單銷售明細!$D1501,廠商資料!$A$2:$E$12,5,FALSE)</f>
        <v>王家銘</v>
      </c>
      <c r="D1501" s="8" t="s">
        <v>21</v>
      </c>
      <c r="E1501" s="8" t="str">
        <f>VLOOKUP(D1501,廠商資料!$A$2:$E$12,2,FALSE)</f>
        <v>裕發事業</v>
      </c>
      <c r="F1501" s="8" t="s">
        <v>1619</v>
      </c>
      <c r="G1501" s="11" t="str">
        <f>VLOOKUP($F1501,產品資料!$A$2:$G$51,5,FALSE)</f>
        <v>無線頸肩按摩器</v>
      </c>
      <c r="H1501" s="8" t="str">
        <f>VLOOKUP(訂單銷售明細!$F1501,產品資料!$A$1:$G$51,2,FALSE)</f>
        <v>按摩家電</v>
      </c>
      <c r="I1501" s="8">
        <v>25</v>
      </c>
      <c r="J1501" s="8">
        <f>VLOOKUP($F1501,產品資料!$A$2:$G$51,6,FALSE)</f>
        <v>2680</v>
      </c>
      <c r="K1501" s="12">
        <f t="shared" si="23"/>
        <v>67000</v>
      </c>
    </row>
    <row r="1502" spans="1:11" x14ac:dyDescent="0.35">
      <c r="A1502" s="13" t="s">
        <v>1518</v>
      </c>
      <c r="B1502" s="14">
        <v>43804</v>
      </c>
      <c r="C1502" s="15" t="str">
        <f>VLOOKUP(訂單銷售明細!$D1502,廠商資料!$A$2:$E$12,5,FALSE)</f>
        <v>王家銘</v>
      </c>
      <c r="D1502" s="13" t="s">
        <v>24</v>
      </c>
      <c r="E1502" s="13" t="str">
        <f>VLOOKUP(D1502,廠商資料!$A$2:$E$12,2,FALSE)</f>
        <v>萬成事業</v>
      </c>
      <c r="F1502" s="13" t="s">
        <v>1619</v>
      </c>
      <c r="G1502" s="16" t="str">
        <f>VLOOKUP($F1502,產品資料!$A$2:$G$51,5,FALSE)</f>
        <v>無線頸肩按摩器</v>
      </c>
      <c r="H1502" s="13" t="str">
        <f>VLOOKUP(訂單銷售明細!$F1502,產品資料!$A$1:$G$51,2,FALSE)</f>
        <v>按摩家電</v>
      </c>
      <c r="I1502" s="13">
        <v>25</v>
      </c>
      <c r="J1502" s="13">
        <f>VLOOKUP($F1502,產品資料!$A$2:$G$51,6,FALSE)</f>
        <v>2680</v>
      </c>
      <c r="K1502" s="17">
        <f t="shared" si="23"/>
        <v>67000</v>
      </c>
    </row>
    <row r="1503" spans="1:11" x14ac:dyDescent="0.35">
      <c r="A1503" s="8" t="s">
        <v>1519</v>
      </c>
      <c r="B1503" s="9">
        <v>43804</v>
      </c>
      <c r="C1503" s="10" t="str">
        <f>VLOOKUP(訂單銷售明細!$D1503,廠商資料!$A$2:$E$12,5,FALSE)</f>
        <v>郭立新</v>
      </c>
      <c r="D1503" s="8" t="s">
        <v>26</v>
      </c>
      <c r="E1503" s="8" t="str">
        <f>VLOOKUP(D1503,廠商資料!$A$2:$E$12,2,FALSE)</f>
        <v>華佳貿易</v>
      </c>
      <c r="F1503" s="8" t="s">
        <v>1624</v>
      </c>
      <c r="G1503" s="11" t="str">
        <f>VLOOKUP($F1503,產品資料!$A$2:$G$51,5,FALSE)</f>
        <v>11L 1級ECONAVI清淨除濕機</v>
      </c>
      <c r="H1503" s="8" t="str">
        <f>VLOOKUP(訂單銷售明細!$F1503,產品資料!$A$1:$G$51,2,FALSE)</f>
        <v>清靜除溼</v>
      </c>
      <c r="I1503" s="8">
        <v>25</v>
      </c>
      <c r="J1503" s="8">
        <f>VLOOKUP($F1503,產品資料!$A$2:$G$51,6,FALSE)</f>
        <v>8990</v>
      </c>
      <c r="K1503" s="12">
        <f t="shared" si="23"/>
        <v>224750</v>
      </c>
    </row>
    <row r="1504" spans="1:11" x14ac:dyDescent="0.35">
      <c r="A1504" s="13" t="s">
        <v>1520</v>
      </c>
      <c r="B1504" s="14">
        <v>43804</v>
      </c>
      <c r="C1504" s="15" t="str">
        <f>VLOOKUP(訂單銷售明細!$D1504,廠商資料!$A$2:$E$12,5,FALSE)</f>
        <v>王家銘</v>
      </c>
      <c r="D1504" s="13" t="s">
        <v>24</v>
      </c>
      <c r="E1504" s="13" t="str">
        <f>VLOOKUP(D1504,廠商資料!$A$2:$E$12,2,FALSE)</f>
        <v>萬成事業</v>
      </c>
      <c r="F1504" s="13" t="s">
        <v>1613</v>
      </c>
      <c r="G1504" s="16" t="str">
        <f>VLOOKUP($F1504,產品資料!$A$2:$G$51,5,FALSE)</f>
        <v>水洗三刀頭電動刮鬍刀-黑</v>
      </c>
      <c r="H1504" s="13" t="str">
        <f>VLOOKUP(訂單銷售明細!$F1504,產品資料!$A$1:$G$51,2,FALSE)</f>
        <v>美容家電</v>
      </c>
      <c r="I1504" s="13">
        <v>35</v>
      </c>
      <c r="J1504" s="13">
        <f>VLOOKUP($F1504,產品資料!$A$2:$G$51,6,FALSE)</f>
        <v>980</v>
      </c>
      <c r="K1504" s="17">
        <f t="shared" si="23"/>
        <v>34300</v>
      </c>
    </row>
    <row r="1505" spans="1:11" x14ac:dyDescent="0.35">
      <c r="A1505" s="8" t="s">
        <v>1521</v>
      </c>
      <c r="B1505" s="9">
        <v>43804</v>
      </c>
      <c r="C1505" s="10" t="str">
        <f>VLOOKUP(訂單銷售明細!$D1505,廠商資料!$A$2:$E$12,5,FALSE)</f>
        <v>郭立新</v>
      </c>
      <c r="D1505" s="8" t="s">
        <v>26</v>
      </c>
      <c r="E1505" s="8" t="str">
        <f>VLOOKUP(D1505,廠商資料!$A$2:$E$12,2,FALSE)</f>
        <v>華佳貿易</v>
      </c>
      <c r="F1505" s="8" t="s">
        <v>1613</v>
      </c>
      <c r="G1505" s="11" t="str">
        <f>VLOOKUP($F1505,產品資料!$A$2:$G$51,5,FALSE)</f>
        <v>水洗三刀頭電動刮鬍刀-黑</v>
      </c>
      <c r="H1505" s="8" t="str">
        <f>VLOOKUP(訂單銷售明細!$F1505,產品資料!$A$1:$G$51,2,FALSE)</f>
        <v>美容家電</v>
      </c>
      <c r="I1505" s="8">
        <v>35</v>
      </c>
      <c r="J1505" s="8">
        <f>VLOOKUP($F1505,產品資料!$A$2:$G$51,6,FALSE)</f>
        <v>980</v>
      </c>
      <c r="K1505" s="12">
        <f t="shared" si="23"/>
        <v>34300</v>
      </c>
    </row>
    <row r="1506" spans="1:11" x14ac:dyDescent="0.35">
      <c r="A1506" s="13" t="s">
        <v>1522</v>
      </c>
      <c r="B1506" s="14">
        <v>43804</v>
      </c>
      <c r="C1506" s="15" t="str">
        <f>VLOOKUP(訂單銷售明細!$D1506,廠商資料!$A$2:$E$12,5,FALSE)</f>
        <v>賴惠雯</v>
      </c>
      <c r="D1506" s="13" t="s">
        <v>41</v>
      </c>
      <c r="E1506" s="13" t="str">
        <f>VLOOKUP(D1506,廠商資料!$A$2:$E$12,2,FALSE)</f>
        <v>欣榮貿易</v>
      </c>
      <c r="F1506" s="13" t="s">
        <v>1611</v>
      </c>
      <c r="G1506" s="16" t="str">
        <f>VLOOKUP($F1506,產品資料!$A$2:$G$51,5,FALSE)</f>
        <v>美白電動牙刷-美白刷頭+多動向交叉刷頭</v>
      </c>
      <c r="H1506" s="13" t="str">
        <f>VLOOKUP(訂單銷售明細!$F1506,產品資料!$A$1:$G$51,2,FALSE)</f>
        <v>美容家電</v>
      </c>
      <c r="I1506" s="13">
        <v>35</v>
      </c>
      <c r="J1506" s="13">
        <f>VLOOKUP($F1506,產品資料!$A$2:$G$51,6,FALSE)</f>
        <v>1200</v>
      </c>
      <c r="K1506" s="17">
        <f t="shared" si="23"/>
        <v>42000</v>
      </c>
    </row>
    <row r="1507" spans="1:11" x14ac:dyDescent="0.35">
      <c r="A1507" s="8" t="s">
        <v>1523</v>
      </c>
      <c r="B1507" s="9">
        <v>43804</v>
      </c>
      <c r="C1507" s="10" t="str">
        <f>VLOOKUP(訂單銷售明細!$D1507,廠商資料!$A$2:$E$12,5,FALSE)</f>
        <v>蔡俊宏</v>
      </c>
      <c r="D1507" s="8" t="s">
        <v>47</v>
      </c>
      <c r="E1507" s="8" t="str">
        <f>VLOOKUP(D1507,廠商資料!$A$2:$E$12,2,FALSE)</f>
        <v>信通事業</v>
      </c>
      <c r="F1507" s="8" t="s">
        <v>1608</v>
      </c>
      <c r="G1507" s="11" t="str">
        <f>VLOOKUP($F1507,產品資料!$A$2:$G$51,5,FALSE)</f>
        <v>奈米水離子吹風機-粉金</v>
      </c>
      <c r="H1507" s="8" t="str">
        <f>VLOOKUP(訂單銷售明細!$F1507,產品資料!$A$1:$G$51,2,FALSE)</f>
        <v>美容家電</v>
      </c>
      <c r="I1507" s="8">
        <v>35</v>
      </c>
      <c r="J1507" s="8">
        <f>VLOOKUP($F1507,產品資料!$A$2:$G$51,6,FALSE)</f>
        <v>5990</v>
      </c>
      <c r="K1507" s="12">
        <f t="shared" si="23"/>
        <v>209650</v>
      </c>
    </row>
    <row r="1508" spans="1:11" x14ac:dyDescent="0.35">
      <c r="A1508" s="13" t="s">
        <v>1524</v>
      </c>
      <c r="B1508" s="14">
        <v>43804</v>
      </c>
      <c r="C1508" s="15" t="str">
        <f>VLOOKUP(訂單銷售明細!$D1508,廠商資料!$A$2:$E$12,5,FALSE)</f>
        <v>賴惠雯</v>
      </c>
      <c r="D1508" s="13" t="s">
        <v>49</v>
      </c>
      <c r="E1508" s="13" t="str">
        <f>VLOOKUP(D1508,廠商資料!$A$2:$E$12,2,FALSE)</f>
        <v>大亨事業</v>
      </c>
      <c r="F1508" s="13" t="s">
        <v>1610</v>
      </c>
      <c r="G1508" s="16" t="str">
        <f>VLOOKUP($F1508,產品資料!$A$2:$G$51,5,FALSE)</f>
        <v>10人份微電腦電子鍋</v>
      </c>
      <c r="H1508" s="13" t="str">
        <f>VLOOKUP(訂單銷售明細!$F1508,產品資料!$A$1:$G$51,2,FALSE)</f>
        <v>廚房家電</v>
      </c>
      <c r="I1508" s="13">
        <v>35</v>
      </c>
      <c r="J1508" s="13">
        <f>VLOOKUP($F1508,產品資料!$A$2:$G$51,6,FALSE)</f>
        <v>3790</v>
      </c>
      <c r="K1508" s="17">
        <f t="shared" si="23"/>
        <v>132650</v>
      </c>
    </row>
    <row r="1509" spans="1:11" x14ac:dyDescent="0.35">
      <c r="A1509" s="8" t="s">
        <v>1525</v>
      </c>
      <c r="B1509" s="9">
        <v>43804</v>
      </c>
      <c r="C1509" s="10" t="str">
        <f>VLOOKUP(訂單銷售明細!$D1509,廠商資料!$A$2:$E$12,5,FALSE)</f>
        <v>涂佩芳</v>
      </c>
      <c r="D1509" s="8" t="s">
        <v>10</v>
      </c>
      <c r="E1509" s="8" t="str">
        <f>VLOOKUP(D1509,廠商資料!$A$2:$E$12,2,FALSE)</f>
        <v>永進事業</v>
      </c>
      <c r="F1509" s="8" t="s">
        <v>1614</v>
      </c>
      <c r="G1509" s="11" t="str">
        <f>VLOOKUP($F1509,產品資料!$A$2:$G$51,5,FALSE)</f>
        <v>43吋LED液晶顯示器</v>
      </c>
      <c r="H1509" s="8" t="str">
        <f>VLOOKUP(訂單銷售明細!$F1509,產品資料!$A$1:$G$51,2,FALSE)</f>
        <v>生活家電</v>
      </c>
      <c r="I1509" s="8">
        <v>35</v>
      </c>
      <c r="J1509" s="8">
        <f>VLOOKUP($F1509,產品資料!$A$2:$G$51,6,FALSE)</f>
        <v>10900</v>
      </c>
      <c r="K1509" s="12">
        <f t="shared" si="23"/>
        <v>381500</v>
      </c>
    </row>
    <row r="1510" spans="1:11" x14ac:dyDescent="0.35">
      <c r="A1510" s="13" t="s">
        <v>1526</v>
      </c>
      <c r="B1510" s="14">
        <v>43804</v>
      </c>
      <c r="C1510" s="15" t="str">
        <f>VLOOKUP(訂單銷售明細!$D1510,廠商資料!$A$2:$E$12,5,FALSE)</f>
        <v>陳欣怡</v>
      </c>
      <c r="D1510" s="13" t="s">
        <v>8</v>
      </c>
      <c r="E1510" s="13" t="str">
        <f>VLOOKUP(D1510,廠商資料!$A$2:$E$12,2,FALSE)</f>
        <v>高宏事業</v>
      </c>
      <c r="F1510" s="13" t="s">
        <v>1606</v>
      </c>
      <c r="G1510" s="16" t="str">
        <f>VLOOKUP($F1510,產品資料!$A$2:$G$51,5,FALSE)</f>
        <v>多功能計時鬆餅機-雪花白</v>
      </c>
      <c r="H1510" s="13" t="str">
        <f>VLOOKUP(訂單銷售明細!$F1510,產品資料!$A$1:$G$51,2,FALSE)</f>
        <v>廚房家電</v>
      </c>
      <c r="I1510" s="13">
        <v>45</v>
      </c>
      <c r="J1510" s="13">
        <f>VLOOKUP($F1510,產品資料!$A$2:$G$51,6,FALSE)</f>
        <v>3880</v>
      </c>
      <c r="K1510" s="17">
        <f t="shared" si="23"/>
        <v>174600</v>
      </c>
    </row>
    <row r="1511" spans="1:11" x14ac:dyDescent="0.35">
      <c r="A1511" s="8" t="s">
        <v>1527</v>
      </c>
      <c r="B1511" s="9">
        <v>43804</v>
      </c>
      <c r="C1511" s="10" t="str">
        <f>VLOOKUP(訂單銷售明細!$D1511,廠商資料!$A$2:$E$12,5,FALSE)</f>
        <v>陳欣怡</v>
      </c>
      <c r="D1511" s="8" t="s">
        <v>14</v>
      </c>
      <c r="E1511" s="8" t="str">
        <f>VLOOKUP(D1511,廠商資料!$A$2:$E$12,2,FALSE)</f>
        <v>捷福事業</v>
      </c>
      <c r="F1511" s="8" t="s">
        <v>1606</v>
      </c>
      <c r="G1511" s="11" t="str">
        <f>VLOOKUP($F1511,產品資料!$A$2:$G$51,5,FALSE)</f>
        <v>多功能計時鬆餅機-雪花白</v>
      </c>
      <c r="H1511" s="8" t="str">
        <f>VLOOKUP(訂單銷售明細!$F1511,產品資料!$A$1:$G$51,2,FALSE)</f>
        <v>廚房家電</v>
      </c>
      <c r="I1511" s="8">
        <v>45</v>
      </c>
      <c r="J1511" s="8">
        <f>VLOOKUP($F1511,產品資料!$A$2:$G$51,6,FALSE)</f>
        <v>3880</v>
      </c>
      <c r="K1511" s="12">
        <f t="shared" si="23"/>
        <v>174600</v>
      </c>
    </row>
    <row r="1512" spans="1:11" x14ac:dyDescent="0.35">
      <c r="A1512" s="13" t="s">
        <v>1528</v>
      </c>
      <c r="B1512" s="14">
        <v>43804</v>
      </c>
      <c r="C1512" s="15" t="str">
        <f>VLOOKUP(訂單銷售明細!$D1512,廠商資料!$A$2:$E$12,5,FALSE)</f>
        <v>陳欣怡</v>
      </c>
      <c r="D1512" s="13" t="s">
        <v>18</v>
      </c>
      <c r="E1512" s="13" t="str">
        <f>VLOOKUP(D1512,廠商資料!$A$2:$E$12,2,FALSE)</f>
        <v>興泰貿易</v>
      </c>
      <c r="F1512" s="13" t="s">
        <v>1621</v>
      </c>
      <c r="G1512" s="16" t="str">
        <f>VLOOKUP($F1512,產品資料!$A$2:$G$51,5,FALSE)</f>
        <v>溫熱按摩巧揉枕</v>
      </c>
      <c r="H1512" s="13" t="str">
        <f>VLOOKUP(訂單銷售明細!$F1512,產品資料!$A$1:$G$51,2,FALSE)</f>
        <v>按摩家電</v>
      </c>
      <c r="I1512" s="13">
        <v>45</v>
      </c>
      <c r="J1512" s="13">
        <f>VLOOKUP($F1512,產品資料!$A$2:$G$51,6,FALSE)</f>
        <v>1688</v>
      </c>
      <c r="K1512" s="17">
        <f t="shared" si="23"/>
        <v>75960</v>
      </c>
    </row>
    <row r="1513" spans="1:11" x14ac:dyDescent="0.35">
      <c r="A1513" s="8" t="s">
        <v>1529</v>
      </c>
      <c r="B1513" s="9">
        <v>43804</v>
      </c>
      <c r="C1513" s="10" t="str">
        <f>VLOOKUP(訂單銷售明細!$D1513,廠商資料!$A$2:$E$12,5,FALSE)</f>
        <v>王家銘</v>
      </c>
      <c r="D1513" s="8" t="s">
        <v>21</v>
      </c>
      <c r="E1513" s="8" t="str">
        <f>VLOOKUP(D1513,廠商資料!$A$2:$E$12,2,FALSE)</f>
        <v>裕發事業</v>
      </c>
      <c r="F1513" s="8" t="s">
        <v>1621</v>
      </c>
      <c r="G1513" s="11" t="str">
        <f>VLOOKUP($F1513,產品資料!$A$2:$G$51,5,FALSE)</f>
        <v>溫熱按摩巧揉枕</v>
      </c>
      <c r="H1513" s="8" t="str">
        <f>VLOOKUP(訂單銷售明細!$F1513,產品資料!$A$1:$G$51,2,FALSE)</f>
        <v>按摩家電</v>
      </c>
      <c r="I1513" s="8">
        <v>45</v>
      </c>
      <c r="J1513" s="8">
        <f>VLOOKUP($F1513,產品資料!$A$2:$G$51,6,FALSE)</f>
        <v>1688</v>
      </c>
      <c r="K1513" s="12">
        <f t="shared" si="23"/>
        <v>75960</v>
      </c>
    </row>
    <row r="1514" spans="1:11" x14ac:dyDescent="0.35">
      <c r="A1514" s="13" t="s">
        <v>1530</v>
      </c>
      <c r="B1514" s="14">
        <v>43804</v>
      </c>
      <c r="C1514" s="15" t="str">
        <f>VLOOKUP(訂單銷售明細!$D1514,廠商資料!$A$2:$E$12,5,FALSE)</f>
        <v>涂佩芳</v>
      </c>
      <c r="D1514" s="13" t="s">
        <v>12</v>
      </c>
      <c r="E1514" s="13" t="str">
        <f>VLOOKUP(D1514,廠商資料!$A$2:$E$12,2,FALSE)</f>
        <v>洪盛貿易</v>
      </c>
      <c r="F1514" s="13" t="s">
        <v>1601</v>
      </c>
      <c r="G1514" s="16" t="str">
        <f>VLOOKUP($F1514,產品資料!$A$2:$G$51,5,FALSE)</f>
        <v>14吋立扇/電風扇-白</v>
      </c>
      <c r="H1514" s="13" t="str">
        <f>VLOOKUP(訂單銷售明細!$F1514,產品資料!$A$1:$G$51,2,FALSE)</f>
        <v>空調家電</v>
      </c>
      <c r="I1514" s="13">
        <v>25</v>
      </c>
      <c r="J1514" s="13">
        <f>VLOOKUP($F1514,產品資料!$A$2:$G$51,6,FALSE)</f>
        <v>980</v>
      </c>
      <c r="K1514" s="17">
        <f t="shared" si="23"/>
        <v>24500</v>
      </c>
    </row>
    <row r="1515" spans="1:11" x14ac:dyDescent="0.35">
      <c r="A1515" s="20" t="s">
        <v>1531</v>
      </c>
      <c r="B1515" s="21">
        <v>43804</v>
      </c>
      <c r="C1515" s="22" t="str">
        <f>VLOOKUP(訂單銷售明細!$D1515,廠商資料!$A$2:$E$12,5,FALSE)</f>
        <v>陳欣怡</v>
      </c>
      <c r="D1515" s="20" t="s">
        <v>18</v>
      </c>
      <c r="E1515" s="20" t="str">
        <f>VLOOKUP(D1515,廠商資料!$A$2:$E$12,2,FALSE)</f>
        <v>興泰貿易</v>
      </c>
      <c r="F1515" s="20" t="s">
        <v>1640</v>
      </c>
      <c r="G1515" s="23" t="str">
        <f>VLOOKUP($F1515,產品資料!$A$2:$G$51,5,FALSE)</f>
        <v>迷你隨身空氣負離子清淨機-白</v>
      </c>
      <c r="H1515" s="20" t="str">
        <f>VLOOKUP(訂單銷售明細!$F1515,產品資料!$A$1:$G$51,2,FALSE)</f>
        <v>清靜除溼</v>
      </c>
      <c r="I1515" s="20">
        <v>25</v>
      </c>
      <c r="J1515" s="20">
        <f>VLOOKUP($F1515,產品資料!$A$2:$G$51,6,FALSE)</f>
        <v>999</v>
      </c>
      <c r="K1515" s="24">
        <f t="shared" si="23"/>
        <v>24975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2986-DB39-42B5-9D42-E7823FD1348F}">
  <dimension ref="A1:L51"/>
  <sheetViews>
    <sheetView showGridLines="0" workbookViewId="0"/>
  </sheetViews>
  <sheetFormatPr defaultRowHeight="14.5" x14ac:dyDescent="0.35"/>
  <cols>
    <col min="1" max="2" width="11.69921875" style="8" customWidth="1"/>
    <col min="3" max="3" width="18.5" style="8" bestFit="1" customWidth="1"/>
    <col min="4" max="4" width="12" style="25" customWidth="1"/>
    <col min="5" max="5" width="42.69921875" style="34" bestFit="1" customWidth="1"/>
    <col min="6" max="6" width="9.19921875" style="8" bestFit="1" customWidth="1"/>
    <col min="7" max="7" width="14.09765625" style="2" bestFit="1" customWidth="1"/>
    <col min="8" max="9" width="8.796875" style="2"/>
    <col min="10" max="10" width="11.69921875" style="2" customWidth="1"/>
    <col min="11" max="11" width="8.8984375" style="2" bestFit="1" customWidth="1"/>
    <col min="12" max="12" width="9.19921875" style="2" bestFit="1" customWidth="1"/>
    <col min="13" max="16384" width="8.796875" style="2"/>
  </cols>
  <sheetData>
    <row r="1" spans="1:12" s="8" customFormat="1" x14ac:dyDescent="0.35">
      <c r="A1" s="1" t="s">
        <v>4</v>
      </c>
      <c r="B1" s="1" t="s">
        <v>1532</v>
      </c>
      <c r="C1" s="1" t="s">
        <v>1533</v>
      </c>
      <c r="D1" s="26" t="s">
        <v>1534</v>
      </c>
      <c r="E1" s="27" t="s">
        <v>1535</v>
      </c>
      <c r="F1" s="1" t="s">
        <v>1536</v>
      </c>
      <c r="G1" s="27" t="s">
        <v>1537</v>
      </c>
      <c r="J1" s="1" t="s">
        <v>5</v>
      </c>
      <c r="K1" s="1" t="s">
        <v>1538</v>
      </c>
      <c r="L1" s="1" t="s">
        <v>1534</v>
      </c>
    </row>
    <row r="2" spans="1:12" x14ac:dyDescent="0.35">
      <c r="A2" s="3" t="s">
        <v>1600</v>
      </c>
      <c r="B2" s="3" t="s">
        <v>1554</v>
      </c>
      <c r="C2" s="3">
        <v>2</v>
      </c>
      <c r="D2" s="28">
        <f>VLOOKUP(產品資料!$B2,$J$2:$L$7,3,FALSE)*產品資料!$F2</f>
        <v>598.5</v>
      </c>
      <c r="E2" s="29" t="s">
        <v>1564</v>
      </c>
      <c r="F2" s="3">
        <v>665</v>
      </c>
      <c r="G2" s="30">
        <v>42346</v>
      </c>
      <c r="J2" s="31" t="s">
        <v>1553</v>
      </c>
      <c r="K2" s="31">
        <v>1</v>
      </c>
      <c r="L2" s="32">
        <v>0.95499999999999996</v>
      </c>
    </row>
    <row r="3" spans="1:12" x14ac:dyDescent="0.35">
      <c r="A3" s="8" t="s">
        <v>1601</v>
      </c>
      <c r="B3" s="8" t="s">
        <v>1557</v>
      </c>
      <c r="C3" s="8">
        <v>3</v>
      </c>
      <c r="D3" s="33">
        <f>VLOOKUP(產品資料!$B3,$J$2:$L$7,3,FALSE)*產品資料!$F3</f>
        <v>903.56000000000006</v>
      </c>
      <c r="E3" s="34" t="s">
        <v>1569</v>
      </c>
      <c r="F3" s="8">
        <v>980</v>
      </c>
      <c r="G3" s="35">
        <v>42346</v>
      </c>
      <c r="J3" s="2" t="s">
        <v>1554</v>
      </c>
      <c r="K3" s="2">
        <v>2</v>
      </c>
      <c r="L3" s="36">
        <v>0.9</v>
      </c>
    </row>
    <row r="4" spans="1:12" x14ac:dyDescent="0.35">
      <c r="A4" s="13" t="s">
        <v>1602</v>
      </c>
      <c r="B4" s="13" t="s">
        <v>1553</v>
      </c>
      <c r="C4" s="13">
        <v>1</v>
      </c>
      <c r="D4" s="37">
        <f>VLOOKUP(產品資料!$B4,$J$2:$L$7,3,FALSE)*產品資料!$F4</f>
        <v>66095.55</v>
      </c>
      <c r="E4" s="38" t="s">
        <v>1559</v>
      </c>
      <c r="F4" s="13">
        <v>69210</v>
      </c>
      <c r="G4" s="39">
        <v>42350</v>
      </c>
      <c r="J4" s="38" t="s">
        <v>1557</v>
      </c>
      <c r="K4" s="40">
        <v>3</v>
      </c>
      <c r="L4" s="41">
        <v>0.92200000000000004</v>
      </c>
    </row>
    <row r="5" spans="1:12" x14ac:dyDescent="0.35">
      <c r="A5" s="8" t="s">
        <v>1603</v>
      </c>
      <c r="B5" s="8" t="s">
        <v>1555</v>
      </c>
      <c r="C5" s="8">
        <v>4</v>
      </c>
      <c r="D5" s="33">
        <f>VLOOKUP(產品資料!$B5,$J$2:$L$7,3,FALSE)*產品資料!$F5</f>
        <v>5750.4</v>
      </c>
      <c r="E5" s="34" t="s">
        <v>1578</v>
      </c>
      <c r="F5" s="8">
        <v>5990</v>
      </c>
      <c r="G5" s="35">
        <v>42350</v>
      </c>
      <c r="J5" s="2" t="s">
        <v>1555</v>
      </c>
      <c r="K5" s="2">
        <v>4</v>
      </c>
      <c r="L5" s="36">
        <v>0.96</v>
      </c>
    </row>
    <row r="6" spans="1:12" x14ac:dyDescent="0.35">
      <c r="A6" s="13" t="s">
        <v>1604</v>
      </c>
      <c r="B6" s="13" t="s">
        <v>1553</v>
      </c>
      <c r="C6" s="13">
        <v>1</v>
      </c>
      <c r="D6" s="37">
        <f>VLOOKUP(產品資料!$B6,$J$2:$L$7,3,FALSE)*產品資料!$F6</f>
        <v>8585.4499999999989</v>
      </c>
      <c r="E6" s="38" t="s">
        <v>1560</v>
      </c>
      <c r="F6" s="13">
        <v>8990</v>
      </c>
      <c r="G6" s="39">
        <v>42363</v>
      </c>
      <c r="J6" s="40" t="s">
        <v>1556</v>
      </c>
      <c r="K6" s="40">
        <v>5</v>
      </c>
      <c r="L6" s="41">
        <v>0.95</v>
      </c>
    </row>
    <row r="7" spans="1:12" x14ac:dyDescent="0.35">
      <c r="A7" s="8" t="s">
        <v>1605</v>
      </c>
      <c r="B7" s="8" t="s">
        <v>1557</v>
      </c>
      <c r="C7" s="8">
        <v>3</v>
      </c>
      <c r="D7" s="33">
        <f>VLOOKUP(產品資料!$B7,$J$2:$L$7,3,FALSE)*產品資料!$F7</f>
        <v>903.56000000000006</v>
      </c>
      <c r="E7" s="34" t="s">
        <v>1570</v>
      </c>
      <c r="F7" s="8">
        <v>980</v>
      </c>
      <c r="G7" s="35">
        <v>42363</v>
      </c>
      <c r="J7" s="42" t="s">
        <v>1558</v>
      </c>
      <c r="K7" s="42">
        <v>6</v>
      </c>
      <c r="L7" s="43">
        <v>0.95499999999999996</v>
      </c>
    </row>
    <row r="8" spans="1:12" x14ac:dyDescent="0.35">
      <c r="A8" s="13" t="s">
        <v>1606</v>
      </c>
      <c r="B8" s="13" t="s">
        <v>1553</v>
      </c>
      <c r="C8" s="13">
        <v>1</v>
      </c>
      <c r="D8" s="37">
        <f>VLOOKUP(產品資料!$B8,$J$2:$L$7,3,FALSE)*產品資料!$F8</f>
        <v>3705.3999999999996</v>
      </c>
      <c r="E8" s="38" t="s">
        <v>1669</v>
      </c>
      <c r="F8" s="13">
        <v>3880</v>
      </c>
      <c r="G8" s="39">
        <v>42379</v>
      </c>
      <c r="L8" s="44"/>
    </row>
    <row r="9" spans="1:12" x14ac:dyDescent="0.35">
      <c r="A9" s="8" t="s">
        <v>1607</v>
      </c>
      <c r="B9" s="8" t="s">
        <v>1554</v>
      </c>
      <c r="C9" s="8">
        <v>2</v>
      </c>
      <c r="D9" s="33">
        <f>VLOOKUP(產品資料!$B9,$J$2:$L$7,3,FALSE)*產品資料!$F9</f>
        <v>6741</v>
      </c>
      <c r="E9" s="45" t="s">
        <v>1562</v>
      </c>
      <c r="F9" s="8">
        <v>7490</v>
      </c>
      <c r="G9" s="35">
        <v>42379</v>
      </c>
    </row>
    <row r="10" spans="1:12" x14ac:dyDescent="0.35">
      <c r="A10" s="13" t="s">
        <v>1608</v>
      </c>
      <c r="B10" s="46" t="s">
        <v>1555</v>
      </c>
      <c r="C10" s="13">
        <v>4</v>
      </c>
      <c r="D10" s="37">
        <f>VLOOKUP(產品資料!$B10,$J$2:$L$7,3,FALSE)*產品資料!$F10</f>
        <v>5750.4</v>
      </c>
      <c r="E10" s="38" t="s">
        <v>1579</v>
      </c>
      <c r="F10" s="13">
        <v>5990</v>
      </c>
      <c r="G10" s="39">
        <v>42379</v>
      </c>
    </row>
    <row r="11" spans="1:12" x14ac:dyDescent="0.35">
      <c r="A11" s="8" t="s">
        <v>1609</v>
      </c>
      <c r="B11" s="8" t="s">
        <v>1556</v>
      </c>
      <c r="C11" s="8">
        <v>5</v>
      </c>
      <c r="D11" s="33">
        <f>VLOOKUP(產品資料!$B11,$J$2:$L$7,3,FALSE)*產品資料!$F11</f>
        <v>2831</v>
      </c>
      <c r="E11" s="34" t="s">
        <v>1584</v>
      </c>
      <c r="F11" s="8">
        <v>2980</v>
      </c>
      <c r="G11" s="35">
        <v>42379</v>
      </c>
    </row>
    <row r="12" spans="1:12" x14ac:dyDescent="0.35">
      <c r="A12" s="13" t="s">
        <v>1610</v>
      </c>
      <c r="B12" s="13" t="s">
        <v>1553</v>
      </c>
      <c r="C12" s="13">
        <v>1</v>
      </c>
      <c r="D12" s="37">
        <f>VLOOKUP(產品資料!$B12,$J$2:$L$7,3,FALSE)*產品資料!$F12</f>
        <v>3619.45</v>
      </c>
      <c r="E12" s="38" t="s">
        <v>1561</v>
      </c>
      <c r="F12" s="13">
        <v>3790</v>
      </c>
      <c r="G12" s="39">
        <v>42410</v>
      </c>
    </row>
    <row r="13" spans="1:12" x14ac:dyDescent="0.35">
      <c r="A13" s="8" t="s">
        <v>1611</v>
      </c>
      <c r="B13" s="8" t="s">
        <v>1555</v>
      </c>
      <c r="C13" s="8">
        <v>4</v>
      </c>
      <c r="D13" s="33">
        <f>VLOOKUP(產品資料!$B13,$J$2:$L$7,3,FALSE)*產品資料!$F13</f>
        <v>1152</v>
      </c>
      <c r="E13" s="34" t="s">
        <v>1580</v>
      </c>
      <c r="F13" s="8">
        <v>1200</v>
      </c>
      <c r="G13" s="35">
        <v>42389</v>
      </c>
    </row>
    <row r="14" spans="1:12" x14ac:dyDescent="0.35">
      <c r="A14" s="13" t="s">
        <v>1612</v>
      </c>
      <c r="B14" s="13" t="s">
        <v>1553</v>
      </c>
      <c r="C14" s="13">
        <v>1</v>
      </c>
      <c r="D14" s="37">
        <f>VLOOKUP(產品資料!$B14,$J$2:$L$7,3,FALSE)*產品資料!$F14</f>
        <v>1986.3999999999999</v>
      </c>
      <c r="E14" s="38" t="s">
        <v>1670</v>
      </c>
      <c r="F14" s="13">
        <v>2080</v>
      </c>
      <c r="G14" s="39">
        <v>42399</v>
      </c>
    </row>
    <row r="15" spans="1:12" x14ac:dyDescent="0.35">
      <c r="A15" s="8" t="s">
        <v>1613</v>
      </c>
      <c r="B15" s="8" t="s">
        <v>1555</v>
      </c>
      <c r="C15" s="8">
        <v>4</v>
      </c>
      <c r="D15" s="33">
        <f>VLOOKUP(產品資料!$B15,$J$2:$L$7,3,FALSE)*產品資料!$F15</f>
        <v>940.8</v>
      </c>
      <c r="E15" s="34" t="s">
        <v>1582</v>
      </c>
      <c r="F15" s="8">
        <v>980</v>
      </c>
      <c r="G15" s="35">
        <v>42399</v>
      </c>
    </row>
    <row r="16" spans="1:12" x14ac:dyDescent="0.35">
      <c r="A16" s="13" t="s">
        <v>1614</v>
      </c>
      <c r="B16" s="13" t="s">
        <v>1554</v>
      </c>
      <c r="C16" s="13">
        <v>2</v>
      </c>
      <c r="D16" s="37">
        <f>VLOOKUP(產品資料!$B16,$J$2:$L$7,3,FALSE)*產品資料!$F16</f>
        <v>9810</v>
      </c>
      <c r="E16" s="47" t="s">
        <v>1671</v>
      </c>
      <c r="F16" s="13">
        <v>10900</v>
      </c>
      <c r="G16" s="39">
        <v>42434</v>
      </c>
    </row>
    <row r="17" spans="1:7" x14ac:dyDescent="0.35">
      <c r="A17" s="8" t="s">
        <v>1615</v>
      </c>
      <c r="B17" s="8" t="s">
        <v>1555</v>
      </c>
      <c r="C17" s="8">
        <v>4</v>
      </c>
      <c r="D17" s="33">
        <f>VLOOKUP(產品資料!$B17,$J$2:$L$7,3,FALSE)*產品資料!$F17</f>
        <v>2496</v>
      </c>
      <c r="E17" s="34" t="s">
        <v>1583</v>
      </c>
      <c r="F17" s="8">
        <v>2600</v>
      </c>
      <c r="G17" s="35">
        <v>42434</v>
      </c>
    </row>
    <row r="18" spans="1:7" x14ac:dyDescent="0.35">
      <c r="A18" s="13" t="s">
        <v>1616</v>
      </c>
      <c r="B18" s="13" t="s">
        <v>1553</v>
      </c>
      <c r="C18" s="13">
        <v>1</v>
      </c>
      <c r="D18" s="37">
        <f>VLOOKUP(產品資料!$B18,$J$2:$L$7,3,FALSE)*產品資料!$F18</f>
        <v>66095.55</v>
      </c>
      <c r="E18" s="38" t="s">
        <v>1559</v>
      </c>
      <c r="F18" s="13">
        <v>69210</v>
      </c>
      <c r="G18" s="39">
        <v>42443</v>
      </c>
    </row>
    <row r="19" spans="1:7" x14ac:dyDescent="0.35">
      <c r="A19" s="8" t="s">
        <v>1617</v>
      </c>
      <c r="B19" s="8" t="s">
        <v>1555</v>
      </c>
      <c r="C19" s="8">
        <v>4</v>
      </c>
      <c r="D19" s="33">
        <f>VLOOKUP(產品資料!$B19,$J$2:$L$7,3,FALSE)*產品資料!$F19</f>
        <v>940.8</v>
      </c>
      <c r="E19" s="34" t="s">
        <v>1581</v>
      </c>
      <c r="F19" s="8">
        <v>980</v>
      </c>
      <c r="G19" s="35">
        <v>42443</v>
      </c>
    </row>
    <row r="20" spans="1:7" x14ac:dyDescent="0.35">
      <c r="A20" s="13" t="s">
        <v>1618</v>
      </c>
      <c r="B20" s="13" t="s">
        <v>1554</v>
      </c>
      <c r="C20" s="13">
        <v>2</v>
      </c>
      <c r="D20" s="37">
        <f>VLOOKUP(產品資料!$B20,$J$2:$L$7,3,FALSE)*產品資料!$F20</f>
        <v>20610</v>
      </c>
      <c r="E20" s="47" t="s">
        <v>1672</v>
      </c>
      <c r="F20" s="13">
        <v>22900</v>
      </c>
      <c r="G20" s="39">
        <v>42444</v>
      </c>
    </row>
    <row r="21" spans="1:7" x14ac:dyDescent="0.35">
      <c r="A21" s="8" t="s">
        <v>1619</v>
      </c>
      <c r="B21" s="8" t="s">
        <v>1556</v>
      </c>
      <c r="C21" s="8">
        <v>5</v>
      </c>
      <c r="D21" s="33">
        <f>VLOOKUP(產品資料!$B21,$J$2:$L$7,3,FALSE)*產品資料!$F21</f>
        <v>2546</v>
      </c>
      <c r="E21" s="34" t="s">
        <v>1585</v>
      </c>
      <c r="F21" s="8">
        <v>2680</v>
      </c>
      <c r="G21" s="35">
        <v>42444</v>
      </c>
    </row>
    <row r="22" spans="1:7" x14ac:dyDescent="0.35">
      <c r="A22" s="13" t="s">
        <v>1620</v>
      </c>
      <c r="B22" s="13" t="s">
        <v>1554</v>
      </c>
      <c r="C22" s="13">
        <v>2</v>
      </c>
      <c r="D22" s="37">
        <f>VLOOKUP(產品資料!$B22,$J$2:$L$7,3,FALSE)*產品資料!$F22</f>
        <v>18810</v>
      </c>
      <c r="E22" s="47" t="s">
        <v>1673</v>
      </c>
      <c r="F22" s="13">
        <v>20900</v>
      </c>
      <c r="G22" s="39">
        <v>42448</v>
      </c>
    </row>
    <row r="23" spans="1:7" x14ac:dyDescent="0.35">
      <c r="A23" s="8" t="s">
        <v>1621</v>
      </c>
      <c r="B23" s="8" t="s">
        <v>1556</v>
      </c>
      <c r="C23" s="8">
        <v>5</v>
      </c>
      <c r="D23" s="33">
        <f>VLOOKUP(產品資料!$B23,$J$2:$L$7,3,FALSE)*產品資料!$F23</f>
        <v>1603.6</v>
      </c>
      <c r="E23" s="34" t="s">
        <v>1586</v>
      </c>
      <c r="F23" s="8">
        <v>1688</v>
      </c>
      <c r="G23" s="35">
        <v>42448</v>
      </c>
    </row>
    <row r="24" spans="1:7" x14ac:dyDescent="0.35">
      <c r="A24" s="13" t="s">
        <v>1622</v>
      </c>
      <c r="B24" s="13" t="s">
        <v>1558</v>
      </c>
      <c r="C24" s="13">
        <v>6</v>
      </c>
      <c r="D24" s="37">
        <f>VLOOKUP(產品資料!$B24,$J$2:$L$7,3,FALSE)*產品資料!$F24</f>
        <v>3523.95</v>
      </c>
      <c r="E24" s="38" t="s">
        <v>1593</v>
      </c>
      <c r="F24" s="13">
        <v>3690</v>
      </c>
      <c r="G24" s="39">
        <v>42454</v>
      </c>
    </row>
    <row r="25" spans="1:7" x14ac:dyDescent="0.35">
      <c r="A25" s="8" t="s">
        <v>1623</v>
      </c>
      <c r="B25" s="8" t="s">
        <v>1557</v>
      </c>
      <c r="C25" s="8">
        <v>3</v>
      </c>
      <c r="D25" s="33">
        <f>VLOOKUP(產品資料!$B25,$J$2:$L$7,3,FALSE)*產品資料!$F25</f>
        <v>903.56000000000006</v>
      </c>
      <c r="E25" s="34" t="s">
        <v>1571</v>
      </c>
      <c r="F25" s="8">
        <v>980</v>
      </c>
      <c r="G25" s="35">
        <v>42454</v>
      </c>
    </row>
    <row r="26" spans="1:7" x14ac:dyDescent="0.35">
      <c r="A26" s="13" t="s">
        <v>1624</v>
      </c>
      <c r="B26" s="13" t="s">
        <v>1558</v>
      </c>
      <c r="C26" s="13">
        <v>6</v>
      </c>
      <c r="D26" s="37">
        <f>VLOOKUP(產品資料!$B26,$J$2:$L$7,3,FALSE)*產品資料!$F26</f>
        <v>8585.4499999999989</v>
      </c>
      <c r="E26" s="38" t="s">
        <v>1595</v>
      </c>
      <c r="F26" s="13">
        <v>8990</v>
      </c>
      <c r="G26" s="39">
        <v>42457</v>
      </c>
    </row>
    <row r="27" spans="1:7" x14ac:dyDescent="0.35">
      <c r="A27" s="8" t="s">
        <v>1625</v>
      </c>
      <c r="B27" s="8" t="s">
        <v>1557</v>
      </c>
      <c r="C27" s="8">
        <v>3</v>
      </c>
      <c r="D27" s="33">
        <f>VLOOKUP(產品資料!$B27,$J$2:$L$7,3,FALSE)*產品資料!$F27</f>
        <v>2480.1800000000003</v>
      </c>
      <c r="E27" s="34" t="s">
        <v>1572</v>
      </c>
      <c r="F27" s="8">
        <v>2690</v>
      </c>
      <c r="G27" s="35">
        <v>42457</v>
      </c>
    </row>
    <row r="28" spans="1:7" x14ac:dyDescent="0.35">
      <c r="A28" s="13" t="s">
        <v>1626</v>
      </c>
      <c r="B28" s="13" t="s">
        <v>1558</v>
      </c>
      <c r="C28" s="13">
        <v>6</v>
      </c>
      <c r="D28" s="37">
        <f>VLOOKUP(產品資料!$B28,$J$2:$L$7,3,FALSE)*產品資料!$F28</f>
        <v>2740.85</v>
      </c>
      <c r="E28" s="38" t="s">
        <v>1596</v>
      </c>
      <c r="F28" s="13">
        <v>2870</v>
      </c>
      <c r="G28" s="39">
        <v>42493</v>
      </c>
    </row>
    <row r="29" spans="1:7" x14ac:dyDescent="0.35">
      <c r="A29" s="8" t="s">
        <v>1627</v>
      </c>
      <c r="B29" s="8" t="s">
        <v>1557</v>
      </c>
      <c r="C29" s="8">
        <v>3</v>
      </c>
      <c r="D29" s="33">
        <f>VLOOKUP(產品資料!$B29,$J$2:$L$7,3,FALSE)*產品資料!$F29</f>
        <v>1226.26</v>
      </c>
      <c r="E29" s="34" t="s">
        <v>1576</v>
      </c>
      <c r="F29" s="8">
        <v>1330</v>
      </c>
      <c r="G29" s="35">
        <v>42493</v>
      </c>
    </row>
    <row r="30" spans="1:7" x14ac:dyDescent="0.35">
      <c r="A30" s="13" t="s">
        <v>1628</v>
      </c>
      <c r="B30" s="13" t="s">
        <v>1558</v>
      </c>
      <c r="C30" s="13">
        <v>6</v>
      </c>
      <c r="D30" s="37">
        <f>VLOOKUP(產品資料!$B30,$J$2:$L$7,3,FALSE)*產品資料!$F30</f>
        <v>4087.3999999999996</v>
      </c>
      <c r="E30" s="38" t="s">
        <v>1597</v>
      </c>
      <c r="F30" s="13">
        <v>4280</v>
      </c>
      <c r="G30" s="39">
        <v>42500</v>
      </c>
    </row>
    <row r="31" spans="1:7" x14ac:dyDescent="0.35">
      <c r="A31" s="8" t="s">
        <v>1629</v>
      </c>
      <c r="B31" s="8" t="s">
        <v>1557</v>
      </c>
      <c r="C31" s="8">
        <v>3</v>
      </c>
      <c r="D31" s="33">
        <f>VLOOKUP(產品資料!$B31,$J$2:$L$7,3,FALSE)*產品資料!$F31</f>
        <v>1834.78</v>
      </c>
      <c r="E31" s="34" t="s">
        <v>1575</v>
      </c>
      <c r="F31" s="8">
        <v>1990</v>
      </c>
      <c r="G31" s="35">
        <v>42500</v>
      </c>
    </row>
    <row r="32" spans="1:7" x14ac:dyDescent="0.35">
      <c r="A32" s="13" t="s">
        <v>1630</v>
      </c>
      <c r="B32" s="13" t="s">
        <v>1558</v>
      </c>
      <c r="C32" s="13">
        <v>6</v>
      </c>
      <c r="D32" s="37">
        <f>VLOOKUP(產品資料!$B32,$J$2:$L$7,3,FALSE)*產品資料!$F32</f>
        <v>5319.3499999999995</v>
      </c>
      <c r="E32" s="38" t="s">
        <v>1594</v>
      </c>
      <c r="F32" s="13">
        <v>5570</v>
      </c>
      <c r="G32" s="39">
        <v>42501</v>
      </c>
    </row>
    <row r="33" spans="1:7" x14ac:dyDescent="0.35">
      <c r="A33" s="8" t="s">
        <v>1631</v>
      </c>
      <c r="B33" s="8" t="s">
        <v>1557</v>
      </c>
      <c r="C33" s="8">
        <v>3</v>
      </c>
      <c r="D33" s="33">
        <f>VLOOKUP(產品資料!$B33,$J$2:$L$7,3,FALSE)*產品資料!$F33</f>
        <v>46376.6</v>
      </c>
      <c r="E33" s="34" t="s">
        <v>1568</v>
      </c>
      <c r="F33" s="8">
        <v>50300</v>
      </c>
      <c r="G33" s="35">
        <v>42501</v>
      </c>
    </row>
    <row r="34" spans="1:7" x14ac:dyDescent="0.35">
      <c r="A34" s="13" t="s">
        <v>1632</v>
      </c>
      <c r="B34" s="13" t="s">
        <v>1558</v>
      </c>
      <c r="C34" s="13">
        <v>6</v>
      </c>
      <c r="D34" s="37">
        <f>VLOOKUP(產品資料!$B34,$J$2:$L$7,3,FALSE)*產品資料!$F34</f>
        <v>4087.3999999999996</v>
      </c>
      <c r="E34" s="38" t="s">
        <v>1597</v>
      </c>
      <c r="F34" s="13">
        <v>4280</v>
      </c>
      <c r="G34" s="39">
        <v>42504</v>
      </c>
    </row>
    <row r="35" spans="1:7" x14ac:dyDescent="0.35">
      <c r="A35" s="8" t="s">
        <v>1633</v>
      </c>
      <c r="B35" s="8" t="s">
        <v>1557</v>
      </c>
      <c r="C35" s="8">
        <v>3</v>
      </c>
      <c r="D35" s="33">
        <f>VLOOKUP(產品資料!$B35,$J$2:$L$7,3,FALSE)*產品資料!$F35</f>
        <v>2480.1800000000003</v>
      </c>
      <c r="E35" s="34" t="s">
        <v>1573</v>
      </c>
      <c r="F35" s="8">
        <v>2690</v>
      </c>
      <c r="G35" s="35">
        <v>42504</v>
      </c>
    </row>
    <row r="36" spans="1:7" x14ac:dyDescent="0.35">
      <c r="A36" s="13" t="s">
        <v>1634</v>
      </c>
      <c r="B36" s="13" t="s">
        <v>1558</v>
      </c>
      <c r="C36" s="13">
        <v>6</v>
      </c>
      <c r="D36" s="37">
        <f>VLOOKUP(產品資料!$B36,$J$2:$L$7,3,FALSE)*產品資料!$F36</f>
        <v>2578.5</v>
      </c>
      <c r="E36" s="38" t="s">
        <v>1591</v>
      </c>
      <c r="F36" s="13">
        <v>2700</v>
      </c>
      <c r="G36" s="39">
        <v>42514</v>
      </c>
    </row>
    <row r="37" spans="1:7" x14ac:dyDescent="0.35">
      <c r="A37" s="8" t="s">
        <v>1635</v>
      </c>
      <c r="B37" s="48" t="s">
        <v>1554</v>
      </c>
      <c r="C37" s="8">
        <v>2</v>
      </c>
      <c r="D37" s="33">
        <f>VLOOKUP(產品資料!$B37,$J$2:$L$7,3,FALSE)*產品資料!$F37</f>
        <v>891</v>
      </c>
      <c r="E37" s="45" t="s">
        <v>1667</v>
      </c>
      <c r="F37" s="8">
        <v>990</v>
      </c>
      <c r="G37" s="35">
        <v>42514</v>
      </c>
    </row>
    <row r="38" spans="1:7" x14ac:dyDescent="0.35">
      <c r="A38" s="13" t="s">
        <v>1636</v>
      </c>
      <c r="B38" s="13" t="s">
        <v>1558</v>
      </c>
      <c r="C38" s="13">
        <v>6</v>
      </c>
      <c r="D38" s="37">
        <f>VLOOKUP(產品資料!$B38,$J$2:$L$7,3,FALSE)*產品資料!$F38</f>
        <v>7628.54</v>
      </c>
      <c r="E38" s="38" t="s">
        <v>1592</v>
      </c>
      <c r="F38" s="13">
        <v>7988</v>
      </c>
      <c r="G38" s="39">
        <v>42520</v>
      </c>
    </row>
    <row r="39" spans="1:7" x14ac:dyDescent="0.35">
      <c r="A39" s="8" t="s">
        <v>1637</v>
      </c>
      <c r="B39" s="48" t="s">
        <v>1554</v>
      </c>
      <c r="C39" s="8">
        <v>2</v>
      </c>
      <c r="D39" s="33">
        <f>VLOOKUP(產品資料!$B39,$J$2:$L$7,3,FALSE)*產品資料!$F39</f>
        <v>891</v>
      </c>
      <c r="E39" s="45" t="s">
        <v>1563</v>
      </c>
      <c r="F39" s="8">
        <v>990</v>
      </c>
      <c r="G39" s="35">
        <v>42520</v>
      </c>
    </row>
    <row r="40" spans="1:7" x14ac:dyDescent="0.35">
      <c r="A40" s="13" t="s">
        <v>1638</v>
      </c>
      <c r="B40" s="13" t="s">
        <v>1558</v>
      </c>
      <c r="C40" s="13">
        <v>6</v>
      </c>
      <c r="D40" s="37">
        <f>VLOOKUP(產品資料!$B40,$J$2:$L$7,3,FALSE)*產品資料!$F40</f>
        <v>954.04499999999996</v>
      </c>
      <c r="E40" s="38" t="s">
        <v>1598</v>
      </c>
      <c r="F40" s="13">
        <v>999</v>
      </c>
      <c r="G40" s="39">
        <v>42553</v>
      </c>
    </row>
    <row r="41" spans="1:7" x14ac:dyDescent="0.35">
      <c r="A41" s="8" t="s">
        <v>1639</v>
      </c>
      <c r="B41" s="8" t="s">
        <v>1557</v>
      </c>
      <c r="C41" s="8">
        <v>3</v>
      </c>
      <c r="D41" s="33">
        <f>VLOOKUP(產品資料!$B41,$J$2:$L$7,3,FALSE)*產品資料!$F41</f>
        <v>2480.1800000000003</v>
      </c>
      <c r="E41" s="34" t="s">
        <v>1574</v>
      </c>
      <c r="F41" s="8">
        <v>2690</v>
      </c>
      <c r="G41" s="35">
        <v>42553</v>
      </c>
    </row>
    <row r="42" spans="1:7" x14ac:dyDescent="0.35">
      <c r="A42" s="13" t="s">
        <v>1640</v>
      </c>
      <c r="B42" s="13" t="s">
        <v>1558</v>
      </c>
      <c r="C42" s="13">
        <v>6</v>
      </c>
      <c r="D42" s="37">
        <f>VLOOKUP(產品資料!$B42,$J$2:$L$7,3,FALSE)*產品資料!$F42</f>
        <v>954.04499999999996</v>
      </c>
      <c r="E42" s="38" t="s">
        <v>1599</v>
      </c>
      <c r="F42" s="13">
        <v>999</v>
      </c>
      <c r="G42" s="39">
        <v>42558</v>
      </c>
    </row>
    <row r="43" spans="1:7" x14ac:dyDescent="0.35">
      <c r="A43" s="8" t="s">
        <v>1641</v>
      </c>
      <c r="B43" s="8" t="s">
        <v>1557</v>
      </c>
      <c r="C43" s="8">
        <v>3</v>
      </c>
      <c r="D43" s="33">
        <f>VLOOKUP(產品資料!$B43,$J$2:$L$7,3,FALSE)*產品資料!$F43</f>
        <v>636.18000000000006</v>
      </c>
      <c r="E43" s="34" t="s">
        <v>1577</v>
      </c>
      <c r="F43" s="8">
        <v>690</v>
      </c>
      <c r="G43" s="35">
        <v>42558</v>
      </c>
    </row>
    <row r="44" spans="1:7" x14ac:dyDescent="0.35">
      <c r="A44" s="13" t="s">
        <v>1642</v>
      </c>
      <c r="B44" s="13" t="s">
        <v>1554</v>
      </c>
      <c r="C44" s="13">
        <v>2</v>
      </c>
      <c r="D44" s="37">
        <f>VLOOKUP(產品資料!$B44,$J$2:$L$7,3,FALSE)*產品資料!$F44</f>
        <v>612</v>
      </c>
      <c r="E44" s="38" t="s">
        <v>1566</v>
      </c>
      <c r="F44" s="13">
        <v>680</v>
      </c>
      <c r="G44" s="39">
        <v>42560</v>
      </c>
    </row>
    <row r="45" spans="1:7" x14ac:dyDescent="0.35">
      <c r="A45" s="8" t="s">
        <v>1643</v>
      </c>
      <c r="B45" s="8" t="s">
        <v>1556</v>
      </c>
      <c r="C45" s="8">
        <v>5</v>
      </c>
      <c r="D45" s="33">
        <f>VLOOKUP(產品資料!$B45,$J$2:$L$7,3,FALSE)*產品資料!$F45</f>
        <v>2736</v>
      </c>
      <c r="E45" s="34" t="s">
        <v>1587</v>
      </c>
      <c r="F45" s="8">
        <v>2880</v>
      </c>
      <c r="G45" s="35">
        <v>42560</v>
      </c>
    </row>
    <row r="46" spans="1:7" x14ac:dyDescent="0.35">
      <c r="A46" s="13" t="s">
        <v>1644</v>
      </c>
      <c r="B46" s="13" t="s">
        <v>1554</v>
      </c>
      <c r="C46" s="13">
        <v>2</v>
      </c>
      <c r="D46" s="37">
        <f>VLOOKUP(產品資料!$B46,$J$2:$L$7,3,FALSE)*產品資料!$F46</f>
        <v>889.2</v>
      </c>
      <c r="E46" s="47" t="s">
        <v>1565</v>
      </c>
      <c r="F46" s="13">
        <v>988</v>
      </c>
      <c r="G46" s="39">
        <v>42566</v>
      </c>
    </row>
    <row r="47" spans="1:7" x14ac:dyDescent="0.35">
      <c r="A47" s="8" t="s">
        <v>1645</v>
      </c>
      <c r="B47" s="8" t="s">
        <v>1556</v>
      </c>
      <c r="C47" s="8">
        <v>5</v>
      </c>
      <c r="D47" s="33">
        <f>VLOOKUP(產品資料!$B47,$J$2:$L$7,3,FALSE)*產品資料!$F47</f>
        <v>3116</v>
      </c>
      <c r="E47" s="34" t="s">
        <v>1588</v>
      </c>
      <c r="F47" s="8">
        <v>3280</v>
      </c>
      <c r="G47" s="35">
        <v>42566</v>
      </c>
    </row>
    <row r="48" spans="1:7" x14ac:dyDescent="0.35">
      <c r="A48" s="13" t="s">
        <v>1646</v>
      </c>
      <c r="B48" s="13" t="s">
        <v>1554</v>
      </c>
      <c r="C48" s="13">
        <v>2</v>
      </c>
      <c r="D48" s="37">
        <f>VLOOKUP(產品資料!$B48,$J$2:$L$7,3,FALSE)*產品資料!$F48</f>
        <v>14418</v>
      </c>
      <c r="E48" s="38" t="s">
        <v>1567</v>
      </c>
      <c r="F48" s="13">
        <v>16020</v>
      </c>
      <c r="G48" s="39">
        <v>42573</v>
      </c>
    </row>
    <row r="49" spans="1:7" x14ac:dyDescent="0.35">
      <c r="A49" s="8" t="s">
        <v>1647</v>
      </c>
      <c r="B49" s="8" t="s">
        <v>1556</v>
      </c>
      <c r="C49" s="8">
        <v>5</v>
      </c>
      <c r="D49" s="33">
        <f>VLOOKUP(產品資料!$B49,$J$2:$L$7,3,FALSE)*產品資料!$F49</f>
        <v>31160</v>
      </c>
      <c r="E49" s="34" t="s">
        <v>1589</v>
      </c>
      <c r="F49" s="8">
        <v>32800</v>
      </c>
      <c r="G49" s="35">
        <v>42573</v>
      </c>
    </row>
    <row r="50" spans="1:7" x14ac:dyDescent="0.35">
      <c r="A50" s="13" t="s">
        <v>1648</v>
      </c>
      <c r="B50" s="13" t="s">
        <v>1554</v>
      </c>
      <c r="C50" s="13">
        <v>2</v>
      </c>
      <c r="D50" s="37">
        <f>VLOOKUP(產品資料!$B50,$J$2:$L$7,3,FALSE)*產品資料!$F50</f>
        <v>889.2</v>
      </c>
      <c r="E50" s="47" t="s">
        <v>1668</v>
      </c>
      <c r="F50" s="13">
        <v>988</v>
      </c>
      <c r="G50" s="39">
        <v>42577</v>
      </c>
    </row>
    <row r="51" spans="1:7" x14ac:dyDescent="0.35">
      <c r="A51" s="20" t="s">
        <v>1649</v>
      </c>
      <c r="B51" s="20" t="s">
        <v>1556</v>
      </c>
      <c r="C51" s="20">
        <v>5</v>
      </c>
      <c r="D51" s="49">
        <f>VLOOKUP(產品資料!$B51,$J$2:$L$7,3,FALSE)*產品資料!$F51</f>
        <v>31160</v>
      </c>
      <c r="E51" s="50" t="s">
        <v>1590</v>
      </c>
      <c r="F51" s="20">
        <v>32800</v>
      </c>
      <c r="G51" s="51">
        <v>42577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BCF4-7CAE-4B49-9766-0C4574B322AF}">
  <dimension ref="A1:E12"/>
  <sheetViews>
    <sheetView showGridLines="0" workbookViewId="0"/>
  </sheetViews>
  <sheetFormatPr defaultRowHeight="14.5" x14ac:dyDescent="0.35"/>
  <cols>
    <col min="1" max="1" width="14.3984375" style="8" customWidth="1"/>
    <col min="2" max="2" width="12.296875" style="2" customWidth="1"/>
    <col min="3" max="3" width="7.69921875" style="2" customWidth="1"/>
    <col min="4" max="4" width="15.09765625" style="2" bestFit="1" customWidth="1"/>
    <col min="5" max="5" width="16.8984375" style="8" customWidth="1"/>
    <col min="6" max="6" width="13.09765625" style="2" bestFit="1" customWidth="1"/>
    <col min="7" max="16384" width="8.796875" style="2"/>
  </cols>
  <sheetData>
    <row r="1" spans="1:5" x14ac:dyDescent="0.35">
      <c r="A1" s="1" t="s">
        <v>3</v>
      </c>
      <c r="B1" s="1" t="s">
        <v>1539</v>
      </c>
      <c r="C1" s="1" t="s">
        <v>1540</v>
      </c>
      <c r="D1" s="1" t="s">
        <v>1541</v>
      </c>
      <c r="E1" s="1" t="s">
        <v>2</v>
      </c>
    </row>
    <row r="2" spans="1:5" x14ac:dyDescent="0.35">
      <c r="A2" s="3" t="s">
        <v>10</v>
      </c>
      <c r="B2" s="31" t="s">
        <v>1650</v>
      </c>
      <c r="C2" s="31" t="s">
        <v>1542</v>
      </c>
      <c r="D2" s="3" t="s">
        <v>1543</v>
      </c>
      <c r="E2" s="3" t="s">
        <v>1661</v>
      </c>
    </row>
    <row r="3" spans="1:5" x14ac:dyDescent="0.35">
      <c r="A3" s="8" t="s">
        <v>12</v>
      </c>
      <c r="B3" s="2" t="s">
        <v>1651</v>
      </c>
      <c r="C3" s="2" t="s">
        <v>1542</v>
      </c>
      <c r="D3" s="8" t="s">
        <v>1544</v>
      </c>
      <c r="E3" s="8" t="s">
        <v>1661</v>
      </c>
    </row>
    <row r="4" spans="1:5" x14ac:dyDescent="0.35">
      <c r="A4" s="13" t="s">
        <v>8</v>
      </c>
      <c r="B4" s="40" t="s">
        <v>1652</v>
      </c>
      <c r="C4" s="40" t="s">
        <v>1542</v>
      </c>
      <c r="D4" s="13" t="s">
        <v>1545</v>
      </c>
      <c r="E4" s="13" t="s">
        <v>1662</v>
      </c>
    </row>
    <row r="5" spans="1:5" x14ac:dyDescent="0.35">
      <c r="A5" s="8" t="s">
        <v>14</v>
      </c>
      <c r="B5" s="2" t="s">
        <v>1660</v>
      </c>
      <c r="C5" s="2" t="s">
        <v>1542</v>
      </c>
      <c r="D5" s="8" t="s">
        <v>1546</v>
      </c>
      <c r="E5" s="8" t="s">
        <v>1662</v>
      </c>
    </row>
    <row r="6" spans="1:5" x14ac:dyDescent="0.35">
      <c r="A6" s="13" t="s">
        <v>18</v>
      </c>
      <c r="B6" s="40" t="s">
        <v>1653</v>
      </c>
      <c r="C6" s="40" t="s">
        <v>1542</v>
      </c>
      <c r="D6" s="13" t="s">
        <v>1543</v>
      </c>
      <c r="E6" s="13" t="s">
        <v>1662</v>
      </c>
    </row>
    <row r="7" spans="1:5" x14ac:dyDescent="0.35">
      <c r="A7" s="8" t="s">
        <v>21</v>
      </c>
      <c r="B7" s="2" t="s">
        <v>1654</v>
      </c>
      <c r="C7" s="2" t="s">
        <v>1547</v>
      </c>
      <c r="D7" s="8" t="s">
        <v>1544</v>
      </c>
      <c r="E7" s="8" t="s">
        <v>1663</v>
      </c>
    </row>
    <row r="8" spans="1:5" x14ac:dyDescent="0.35">
      <c r="A8" s="13" t="s">
        <v>24</v>
      </c>
      <c r="B8" s="40" t="s">
        <v>1655</v>
      </c>
      <c r="C8" s="40" t="s">
        <v>1547</v>
      </c>
      <c r="D8" s="13" t="s">
        <v>1545</v>
      </c>
      <c r="E8" s="13" t="s">
        <v>1663</v>
      </c>
    </row>
    <row r="9" spans="1:5" x14ac:dyDescent="0.35">
      <c r="A9" s="8" t="s">
        <v>26</v>
      </c>
      <c r="B9" s="2" t="s">
        <v>1656</v>
      </c>
      <c r="C9" s="2" t="s">
        <v>1547</v>
      </c>
      <c r="D9" s="8" t="s">
        <v>1546</v>
      </c>
      <c r="E9" s="8" t="s">
        <v>1664</v>
      </c>
    </row>
    <row r="10" spans="1:5" x14ac:dyDescent="0.35">
      <c r="A10" s="13" t="s">
        <v>41</v>
      </c>
      <c r="B10" s="40" t="s">
        <v>1657</v>
      </c>
      <c r="C10" s="40" t="s">
        <v>1548</v>
      </c>
      <c r="D10" s="13" t="s">
        <v>1543</v>
      </c>
      <c r="E10" s="13" t="s">
        <v>1665</v>
      </c>
    </row>
    <row r="11" spans="1:5" x14ac:dyDescent="0.35">
      <c r="A11" s="8" t="s">
        <v>47</v>
      </c>
      <c r="B11" s="2" t="s">
        <v>1658</v>
      </c>
      <c r="C11" s="2" t="s">
        <v>1548</v>
      </c>
      <c r="D11" s="8" t="s">
        <v>1544</v>
      </c>
      <c r="E11" s="8" t="s">
        <v>1666</v>
      </c>
    </row>
    <row r="12" spans="1:5" x14ac:dyDescent="0.35">
      <c r="A12" s="52" t="s">
        <v>49</v>
      </c>
      <c r="B12" s="53" t="s">
        <v>1659</v>
      </c>
      <c r="C12" s="53" t="s">
        <v>1548</v>
      </c>
      <c r="D12" s="52" t="s">
        <v>1545</v>
      </c>
      <c r="E12" s="52" t="s">
        <v>1665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連結搜尋結果</vt:lpstr>
      <vt:lpstr>工作表1</vt:lpstr>
      <vt:lpstr>訂單銷售明細</vt:lpstr>
      <vt:lpstr>產品資料</vt:lpstr>
      <vt:lpstr>廠商資料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</dc:creator>
  <cp:lastModifiedBy>Lily</cp:lastModifiedBy>
  <dcterms:created xsi:type="dcterms:W3CDTF">2019-05-08T09:36:34Z</dcterms:created>
  <dcterms:modified xsi:type="dcterms:W3CDTF">2020-05-15T07:35:15Z</dcterms:modified>
</cp:coreProperties>
</file>