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110\中興大學\全方位\Final\函數的應用\補充\"/>
    </mc:Choice>
  </mc:AlternateContent>
  <xr:revisionPtr revIDLastSave="0" documentId="13_ncr:1_{E0478133-24E5-4985-ACEC-3AD9F7D0BA79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單欄查詢" sheetId="3" r:id="rId1"/>
    <sheet name="雙欄查詢" sheetId="4" r:id="rId2"/>
    <sheet name="OFFSET(1)" sheetId="5" r:id="rId3"/>
    <sheet name="OFFSET(2)" sheetId="2" r:id="rId4"/>
    <sheet name="圖表" sheetId="1" r:id="rId5"/>
  </sheets>
  <definedNames>
    <definedName name="anscount" hidden="1">1</definedName>
    <definedName name="DATA">雙欄查詢!$C$2:$F$23</definedName>
    <definedName name="Date">OFFSET(圖表!$A$2,0,0,COUNTA(圖表!$A:$A)-1,1)</definedName>
    <definedName name="Sales">OFFSET(圖表!$B$2,0,0,COUNTA(圖表!$B:$B)-1,1)</definedName>
    <definedName name="各月明細">OFFSET('OFFSET(2)'!$A$1,1,MATCH('OFFSET(2)'!$N$1,'OFFSET(2)'!$B$1:$K$1,0),12)</definedName>
    <definedName name="訊息">雙欄查詢!$E$2:$E$23</definedName>
    <definedName name="資料">雙欄查詢!$D$2:$D$23</definedName>
    <definedName name="類別">雙欄查詢!$C$2:$C$23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" i="2" l="1" a="1"/>
  <c r="Q2" i="2" s="1"/>
  <c r="N2" i="2" a="1"/>
  <c r="N2" i="2" s="1"/>
  <c r="G4" i="5"/>
  <c r="G3" i="5"/>
  <c r="G2" i="5"/>
  <c r="H22" i="4"/>
  <c r="H21" i="4"/>
  <c r="H20" i="4"/>
  <c r="H16" i="4"/>
  <c r="H15" i="4"/>
  <c r="N13" i="2" l="1"/>
  <c r="N9" i="2"/>
  <c r="N5" i="2"/>
  <c r="N12" i="2"/>
  <c r="N8" i="2"/>
  <c r="N4" i="2"/>
  <c r="N11" i="2"/>
  <c r="N7" i="2"/>
  <c r="N3" i="2"/>
  <c r="N10" i="2"/>
  <c r="N6" i="2"/>
  <c r="A3" i="1"/>
  <c r="A4" i="1" s="1"/>
  <c r="A5" i="1" s="1"/>
  <c r="A6" i="1" s="1"/>
  <c r="A7" i="1" s="1"/>
  <c r="A8" i="1" s="1"/>
  <c r="A9" i="1" s="1"/>
  <c r="A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<sst xmlns="http://schemas.openxmlformats.org/spreadsheetml/2006/main" count="215" uniqueCount="107">
  <si>
    <t>日期</t>
    <phoneticPr fontId="0" type="noConversion"/>
  </si>
  <si>
    <t>完成件數</t>
    <phoneticPr fontId="0" type="noConversion"/>
  </si>
  <si>
    <t>一月</t>
    <phoneticPr fontId="3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</si>
  <si>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</si>
  <si>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</si>
  <si>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</si>
  <si>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</si>
  <si>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</si>
  <si>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</si>
  <si>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</si>
  <si>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</si>
  <si>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</si>
  <si>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</si>
  <si>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</si>
  <si>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甲</t>
    <phoneticPr fontId="3" type="noConversion"/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</si>
  <si>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</si>
  <si>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</si>
  <si>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</si>
  <si>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</si>
  <si>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</si>
  <si>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</si>
  <si>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</si>
  <si>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</si>
  <si>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</si>
  <si>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類別</t>
    <phoneticPr fontId="7" type="noConversion"/>
  </si>
  <si>
    <t>資料</t>
    <phoneticPr fontId="7" type="noConversion"/>
  </si>
  <si>
    <t>訊息</t>
    <phoneticPr fontId="7" type="noConversion"/>
  </si>
  <si>
    <t>費用</t>
    <phoneticPr fontId="7" type="noConversion"/>
  </si>
  <si>
    <t>使用VLOOKUP函數</t>
    <phoneticPr fontId="7" type="noConversion"/>
  </si>
  <si>
    <t>RS01</t>
    <phoneticPr fontId="7" type="noConversion"/>
  </si>
  <si>
    <t>QA001</t>
    <phoneticPr fontId="7" type="noConversion"/>
  </si>
  <si>
    <t>類別：</t>
    <phoneticPr fontId="7" type="noConversion"/>
  </si>
  <si>
    <t>RS18</t>
  </si>
  <si>
    <t>下拉式選項清單</t>
    <phoneticPr fontId="7" type="noConversion"/>
  </si>
  <si>
    <t>RS02</t>
  </si>
  <si>
    <t>QA002</t>
  </si>
  <si>
    <t>對應資料：</t>
    <phoneticPr fontId="7" type="noConversion"/>
  </si>
  <si>
    <t>=VLOOKUP()</t>
    <phoneticPr fontId="7" type="noConversion"/>
  </si>
  <si>
    <t>RS03</t>
  </si>
  <si>
    <t>QA003</t>
  </si>
  <si>
    <t>訊息筆數：</t>
    <phoneticPr fontId="7" type="noConversion"/>
  </si>
  <si>
    <t>RS04</t>
  </si>
  <si>
    <t>QA004</t>
  </si>
  <si>
    <t>費用：</t>
    <phoneticPr fontId="7" type="noConversion"/>
  </si>
  <si>
    <t>RS05</t>
  </si>
  <si>
    <t>QA005</t>
  </si>
  <si>
    <t>RS06</t>
  </si>
  <si>
    <t>RS07</t>
  </si>
  <si>
    <t>RS08</t>
  </si>
  <si>
    <t>RS09</t>
  </si>
  <si>
    <t>RS10</t>
  </si>
  <si>
    <t>RS11</t>
  </si>
  <si>
    <t>QA006</t>
  </si>
  <si>
    <t>RS12</t>
  </si>
  <si>
    <t>QA007</t>
  </si>
  <si>
    <t>RS13</t>
  </si>
  <si>
    <t>RS14</t>
  </si>
  <si>
    <t>RS15</t>
  </si>
  <si>
    <t>RS16</t>
  </si>
  <si>
    <t>RS17</t>
  </si>
  <si>
    <t>RS19</t>
  </si>
  <si>
    <t>RS20</t>
  </si>
  <si>
    <t>RS21</t>
  </si>
  <si>
    <t>RS22</t>
  </si>
  <si>
    <t>類別</t>
    <phoneticPr fontId="7" type="noConversion"/>
  </si>
  <si>
    <r>
      <t>=VLOOKUP(I4,</t>
    </r>
    <r>
      <rPr>
        <b/>
        <sz val="12"/>
        <color indexed="10"/>
        <rFont val="微軟正黑體"/>
        <family val="2"/>
        <charset val="136"/>
      </rPr>
      <t>OFFSET(DATA</t>
    </r>
    <r>
      <rPr>
        <sz val="12"/>
        <color indexed="8"/>
        <rFont val="微軟正黑體"/>
        <family val="2"/>
        <charset val="136"/>
      </rPr>
      <t>,</t>
    </r>
    <r>
      <rPr>
        <b/>
        <sz val="12"/>
        <color indexed="17"/>
        <rFont val="微軟正黑體"/>
        <family val="2"/>
        <charset val="136"/>
      </rPr>
      <t>MATCH(H4,C2:C23,0)-1,1</t>
    </r>
    <r>
      <rPr>
        <sz val="12"/>
        <color indexed="8"/>
        <rFont val="微軟正黑體"/>
        <family val="2"/>
        <charset val="136"/>
      </rPr>
      <t>,</t>
    </r>
    <r>
      <rPr>
        <b/>
        <sz val="12"/>
        <color indexed="12"/>
        <rFont val="微軟正黑體"/>
        <family val="2"/>
        <charset val="136"/>
      </rPr>
      <t>MATCH(H4,C2:C23,1)</t>
    </r>
    <r>
      <rPr>
        <sz val="12"/>
        <color indexed="8"/>
        <rFont val="微軟正黑體"/>
        <family val="2"/>
        <charset val="136"/>
      </rPr>
      <t>-MATCH(H4,C2:C23,0)+1,</t>
    </r>
    <r>
      <rPr>
        <b/>
        <sz val="12"/>
        <color indexed="10"/>
        <rFont val="微軟正黑體"/>
        <family val="2"/>
        <charset val="136"/>
      </rPr>
      <t>3)</t>
    </r>
    <r>
      <rPr>
        <sz val="12"/>
        <color indexed="8"/>
        <rFont val="微軟正黑體"/>
        <family val="2"/>
        <charset val="136"/>
      </rPr>
      <t>,2,0)</t>
    </r>
    <phoneticPr fontId="7" type="noConversion"/>
  </si>
  <si>
    <t>類別</t>
    <phoneticPr fontId="7" type="noConversion"/>
  </si>
  <si>
    <t>資料</t>
    <phoneticPr fontId="7" type="noConversion"/>
  </si>
  <si>
    <t>訊息</t>
    <phoneticPr fontId="7" type="noConversion"/>
  </si>
  <si>
    <t>管理員</t>
    <phoneticPr fontId="7" type="noConversion"/>
  </si>
  <si>
    <t>=VLOOKUP(I4,OFFSET(DATA,MATCH(H4,C2:C23,0)-1,1,MATCH(H4,C2:C23,1)-MATCH(H4,C2:C23,0)+1,3),2,0)</t>
    <phoneticPr fontId="7" type="noConversion"/>
  </si>
  <si>
    <t>A01</t>
    <phoneticPr fontId="7" type="noConversion"/>
  </si>
  <si>
    <t>QA001</t>
    <phoneticPr fontId="7" type="noConversion"/>
  </si>
  <si>
    <t>張小春</t>
    <phoneticPr fontId="7" type="noConversion"/>
  </si>
  <si>
    <t>=VLOOKUP(I4,OFFSET(DATA,MATCH(H4,C2:C23,0)-1,1,MATCH(H4,C2:C23,1)-MATCH(H4,C2:C23,0)+1,3),3,0)</t>
    <phoneticPr fontId="7" type="noConversion"/>
  </si>
  <si>
    <t>A02</t>
  </si>
  <si>
    <t>周小婷</t>
    <phoneticPr fontId="7" type="noConversion"/>
  </si>
  <si>
    <t>類別</t>
    <phoneticPr fontId="7" type="noConversion"/>
  </si>
  <si>
    <t>資料</t>
    <phoneticPr fontId="7" type="noConversion"/>
  </si>
  <si>
    <t>訊息筆數</t>
    <phoneticPr fontId="7" type="noConversion"/>
  </si>
  <si>
    <t>管理員</t>
    <phoneticPr fontId="7" type="noConversion"/>
  </si>
  <si>
    <t>A03</t>
  </si>
  <si>
    <t>A01</t>
  </si>
  <si>
    <t>A04</t>
  </si>
  <si>
    <t>李玉梅</t>
    <phoneticPr fontId="7" type="noConversion"/>
  </si>
  <si>
    <t>=MATCH(H4,C2:C23,0)</t>
    <phoneticPr fontId="7" type="noConversion"/>
  </si>
  <si>
    <t>=MATCH(H4,C2:C23,1)</t>
    <phoneticPr fontId="7" type="noConversion"/>
  </si>
  <si>
    <t>MATCH函數(查詢值,查詢陣列,比對型態)</t>
    <phoneticPr fontId="7" type="noConversion"/>
  </si>
  <si>
    <t>比對型態：-1、0、1</t>
    <phoneticPr fontId="7" type="noConversion"/>
  </si>
  <si>
    <t>=macth(H4,類別,-1)</t>
    <phoneticPr fontId="7" type="noConversion"/>
  </si>
  <si>
    <t>找到等於或大於 lookup_value 的最小值</t>
    <phoneticPr fontId="7" type="noConversion"/>
  </si>
  <si>
    <t>周小婷</t>
    <phoneticPr fontId="7" type="noConversion"/>
  </si>
  <si>
    <t>=macth(H4,類別,0)</t>
    <phoneticPr fontId="7" type="noConversion"/>
  </si>
  <si>
    <t>找第一個完全等於 lookup_value 的比較值</t>
    <phoneticPr fontId="7" type="noConversion"/>
  </si>
  <si>
    <t>李玉梅</t>
    <phoneticPr fontId="7" type="noConversion"/>
  </si>
  <si>
    <t>=macth(H4,類別,1)</t>
    <phoneticPr fontId="7" type="noConversion"/>
  </si>
  <si>
    <t>找到等於或僅次於 lookup_value 的值</t>
    <phoneticPr fontId="7" type="noConversion"/>
  </si>
  <si>
    <r>
      <t>=OFFSET(</t>
    </r>
    <r>
      <rPr>
        <sz val="12"/>
        <color indexed="10"/>
        <rFont val="微軟正黑體"/>
        <family val="2"/>
        <charset val="136"/>
      </rPr>
      <t>參照位址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36"/>
        <rFont val="微軟正黑體"/>
        <family val="2"/>
        <charset val="136"/>
      </rPr>
      <t>位移列數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17"/>
        <rFont val="微軟正黑體"/>
        <family val="2"/>
        <charset val="136"/>
      </rPr>
      <t>位移欄數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14"/>
        <rFont val="微軟正黑體"/>
        <family val="2"/>
        <charset val="136"/>
      </rPr>
      <t>面積高度</t>
    </r>
    <r>
      <rPr>
        <sz val="12"/>
        <color indexed="8"/>
        <rFont val="微軟正黑體"/>
        <family val="2"/>
        <charset val="136"/>
      </rPr>
      <t>,</t>
    </r>
    <r>
      <rPr>
        <sz val="12"/>
        <color indexed="12"/>
        <rFont val="微軟正黑體"/>
        <family val="2"/>
        <charset val="136"/>
      </rPr>
      <t>面積寬度</t>
    </r>
    <r>
      <rPr>
        <sz val="12"/>
        <color indexed="8"/>
        <rFont val="微軟正黑體"/>
        <family val="2"/>
        <charset val="136"/>
      </rPr>
      <t>)</t>
    </r>
    <phoneticPr fontId="7" type="noConversion"/>
  </si>
  <si>
    <r>
      <t>=OFFSET(</t>
    </r>
    <r>
      <rPr>
        <b/>
        <sz val="10.8"/>
        <color indexed="10"/>
        <rFont val="微軟正黑體"/>
        <family val="2"/>
        <charset val="136"/>
      </rPr>
      <t>B3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36"/>
        <rFont val="微軟正黑體"/>
        <family val="2"/>
        <charset val="136"/>
      </rPr>
      <t>2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7"/>
        <rFont val="微軟正黑體"/>
        <family val="2"/>
        <charset val="136"/>
      </rPr>
      <t>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4"/>
        <rFont val="微軟正黑體"/>
        <family val="2"/>
        <charset val="136"/>
      </rPr>
      <t>1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2"/>
        <rFont val="微軟正黑體"/>
        <family val="2"/>
        <charset val="136"/>
      </rPr>
      <t>1</t>
    </r>
    <r>
      <rPr>
        <sz val="10.8"/>
        <color indexed="8"/>
        <rFont val="微軟正黑體"/>
        <family val="2"/>
        <charset val="136"/>
      </rPr>
      <t>)</t>
    </r>
    <phoneticPr fontId="7" type="noConversion"/>
  </si>
  <si>
    <t>在 E5 儲存格所顯示的值 (97)</t>
    <phoneticPr fontId="7" type="noConversion"/>
  </si>
  <si>
    <r>
      <t>=SUM(</t>
    </r>
    <r>
      <rPr>
        <b/>
        <sz val="10.8"/>
        <color indexed="58"/>
        <rFont val="微軟正黑體"/>
        <family val="2"/>
        <charset val="136"/>
      </rPr>
      <t>OFFSET(</t>
    </r>
    <r>
      <rPr>
        <b/>
        <sz val="10.8"/>
        <color indexed="10"/>
        <rFont val="微軟正黑體"/>
        <family val="2"/>
        <charset val="136"/>
      </rPr>
      <t>B3:E5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36"/>
        <rFont val="微軟正黑體"/>
        <family val="2"/>
        <charset val="136"/>
      </rPr>
      <t>-1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7"/>
        <rFont val="微軟正黑體"/>
        <family val="2"/>
        <charset val="136"/>
      </rPr>
      <t>0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4"/>
        <rFont val="微軟正黑體"/>
        <family val="2"/>
        <charset val="136"/>
      </rPr>
      <t>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2"/>
        <rFont val="微軟正黑體"/>
        <family val="2"/>
        <charset val="136"/>
      </rPr>
      <t>3</t>
    </r>
    <r>
      <rPr>
        <b/>
        <sz val="10.8"/>
        <color indexed="58"/>
        <rFont val="微軟正黑體"/>
        <family val="2"/>
        <charset val="136"/>
      </rPr>
      <t>)</t>
    </r>
    <r>
      <rPr>
        <b/>
        <sz val="10.8"/>
        <color indexed="60"/>
        <rFont val="微軟正黑體"/>
        <family val="2"/>
        <charset val="136"/>
      </rPr>
      <t>)</t>
    </r>
    <phoneticPr fontId="7" type="noConversion"/>
  </si>
  <si>
    <t>B2:D4 範圍內的總和 (131)</t>
    <phoneticPr fontId="7" type="noConversion"/>
  </si>
  <si>
    <r>
      <t>=OFFSET(</t>
    </r>
    <r>
      <rPr>
        <b/>
        <sz val="10.8"/>
        <color indexed="10"/>
        <rFont val="微軟正黑體"/>
        <family val="2"/>
        <charset val="136"/>
      </rPr>
      <t>B3:E5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36"/>
        <rFont val="微軟正黑體"/>
        <family val="2"/>
        <charset val="136"/>
      </rPr>
      <t>0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7"/>
        <rFont val="微軟正黑體"/>
        <family val="2"/>
        <charset val="136"/>
      </rPr>
      <t>-3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4"/>
        <rFont val="微軟正黑體"/>
        <family val="2"/>
        <charset val="136"/>
      </rPr>
      <t>3</t>
    </r>
    <r>
      <rPr>
        <b/>
        <sz val="10.8"/>
        <color indexed="8"/>
        <rFont val="微軟正黑體"/>
        <family val="2"/>
        <charset val="136"/>
      </rPr>
      <t>,</t>
    </r>
    <r>
      <rPr>
        <b/>
        <sz val="10.8"/>
        <color indexed="12"/>
        <rFont val="微軟正黑體"/>
        <family val="2"/>
        <charset val="136"/>
      </rPr>
      <t>3</t>
    </r>
    <r>
      <rPr>
        <sz val="10.8"/>
        <color indexed="8"/>
        <rFont val="微軟正黑體"/>
        <family val="2"/>
        <charset val="136"/>
      </rPr>
      <t>)</t>
    </r>
    <phoneticPr fontId="7" type="noConversion"/>
  </si>
  <si>
    <t>因為參照不在工作表上，傳回錯誤值 (#REF!)</t>
  </si>
  <si>
    <t>甲</t>
  </si>
  <si>
    <t>一月</t>
  </si>
  <si>
    <t>RS01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</si>
</sst>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9">
    <font>
      <sz val="10"/>
      <name val="Arial"/>
      <family val="2"/>
    </font>
    <font>
      <b/>
      <sz val="10"/>
      <name val="細明體"/>
      <family val="3"/>
      <charset val="136"/>
    </font>
    <font>
      <sz val="12"/>
      <name val="微軟正黑體"/>
      <family val="2"/>
      <charset val="136"/>
    </font>
    <font>
      <sz val="9"/>
      <name val="細明體"/>
      <family val="3"/>
      <charset val="136"/>
    </font>
    <font>
      <sz val="12"/>
      <color rgb="FF0000CC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indexed="10"/>
      <name val="微軟正黑體"/>
      <family val="2"/>
      <charset val="136"/>
    </font>
    <font>
      <b/>
      <sz val="12"/>
      <color indexed="17"/>
      <name val="微軟正黑體"/>
      <family val="2"/>
      <charset val="136"/>
    </font>
    <font>
      <b/>
      <sz val="12"/>
      <color indexed="12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indexed="9"/>
      <name val="微軟正黑體"/>
      <family val="2"/>
      <charset val="136"/>
    </font>
    <font>
      <sz val="12"/>
      <name val="新細明體"/>
      <family val="1"/>
      <charset val="136"/>
    </font>
    <font>
      <sz val="12"/>
      <color indexed="10"/>
      <name val="微軟正黑體"/>
      <family val="2"/>
      <charset val="136"/>
    </font>
    <font>
      <sz val="12"/>
      <color indexed="36"/>
      <name val="微軟正黑體"/>
      <family val="2"/>
      <charset val="136"/>
    </font>
    <font>
      <sz val="12"/>
      <color indexed="17"/>
      <name val="微軟正黑體"/>
      <family val="2"/>
      <charset val="136"/>
    </font>
    <font>
      <sz val="12"/>
      <color indexed="14"/>
      <name val="微軟正黑體"/>
      <family val="2"/>
      <charset val="136"/>
    </font>
    <font>
      <sz val="12"/>
      <color indexed="12"/>
      <name val="微軟正黑體"/>
      <family val="2"/>
      <charset val="136"/>
    </font>
    <font>
      <sz val="10.8"/>
      <color indexed="8"/>
      <name val="微軟正黑體"/>
      <family val="2"/>
      <charset val="136"/>
    </font>
    <font>
      <b/>
      <sz val="10.8"/>
      <color indexed="10"/>
      <name val="微軟正黑體"/>
      <family val="2"/>
      <charset val="136"/>
    </font>
    <font>
      <b/>
      <sz val="10.8"/>
      <color indexed="8"/>
      <name val="微軟正黑體"/>
      <family val="2"/>
      <charset val="136"/>
    </font>
    <font>
      <b/>
      <sz val="10.8"/>
      <color indexed="36"/>
      <name val="微軟正黑體"/>
      <family val="2"/>
      <charset val="136"/>
    </font>
    <font>
      <b/>
      <sz val="10.8"/>
      <color indexed="17"/>
      <name val="微軟正黑體"/>
      <family val="2"/>
      <charset val="136"/>
    </font>
    <font>
      <b/>
      <sz val="10.8"/>
      <color indexed="14"/>
      <name val="微軟正黑體"/>
      <family val="2"/>
      <charset val="136"/>
    </font>
    <font>
      <b/>
      <sz val="10.8"/>
      <color indexed="12"/>
      <name val="微軟正黑體"/>
      <family val="2"/>
      <charset val="136"/>
    </font>
    <font>
      <b/>
      <sz val="10.8"/>
      <color theme="9" tint="-0.499984740745262"/>
      <name val="微軟正黑體"/>
      <family val="2"/>
      <charset val="136"/>
    </font>
    <font>
      <b/>
      <sz val="10.8"/>
      <color indexed="58"/>
      <name val="微軟正黑體"/>
      <family val="2"/>
      <charset val="136"/>
    </font>
    <font>
      <b/>
      <sz val="10.8"/>
      <color indexed="60"/>
      <name val="微軟正黑體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13" fillId="0" borderId="0"/>
  </cellStyleXfs>
  <cellXfs count="41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6" fillId="5" borderId="1" xfId="1" applyFont="1" applyFill="1" applyBorder="1">
      <alignment vertical="center"/>
    </xf>
    <xf numFmtId="0" fontId="6" fillId="5" borderId="1" xfId="1" applyFont="1" applyFill="1" applyBorder="1" applyAlignment="1">
      <alignment horizontal="right" vertical="center"/>
    </xf>
    <xf numFmtId="0" fontId="6" fillId="0" borderId="0" xfId="1" applyFont="1">
      <alignment vertical="center"/>
    </xf>
    <xf numFmtId="0" fontId="6" fillId="3" borderId="1" xfId="1" applyFont="1" applyFill="1" applyBorder="1">
      <alignment vertical="center"/>
    </xf>
    <xf numFmtId="0" fontId="6" fillId="0" borderId="1" xfId="1" applyFont="1" applyBorder="1">
      <alignment vertical="center"/>
    </xf>
    <xf numFmtId="0" fontId="6" fillId="0" borderId="0" xfId="1" quotePrefix="1" applyFont="1">
      <alignment vertical="center"/>
    </xf>
    <xf numFmtId="0" fontId="6" fillId="6" borderId="1" xfId="1" applyFont="1" applyFill="1" applyBorder="1">
      <alignment vertical="center"/>
    </xf>
    <xf numFmtId="0" fontId="6" fillId="7" borderId="1" xfId="1" applyFont="1" applyFill="1" applyBorder="1">
      <alignment vertical="center"/>
    </xf>
    <xf numFmtId="0" fontId="6" fillId="7" borderId="1" xfId="1" applyFont="1" applyFill="1" applyBorder="1" applyAlignment="1">
      <alignment horizontal="right" vertical="center"/>
    </xf>
    <xf numFmtId="0" fontId="11" fillId="0" borderId="0" xfId="1" quotePrefix="1" applyFont="1">
      <alignment vertical="center"/>
    </xf>
    <xf numFmtId="0" fontId="6" fillId="8" borderId="1" xfId="1" applyFont="1" applyFill="1" applyBorder="1" applyAlignment="1">
      <alignment horizontal="left" vertical="center"/>
    </xf>
    <xf numFmtId="0" fontId="6" fillId="2" borderId="1" xfId="1" applyFont="1" applyFill="1" applyBorder="1">
      <alignment vertical="center"/>
    </xf>
    <xf numFmtId="0" fontId="6" fillId="8" borderId="1" xfId="1" applyFont="1" applyFill="1" applyBorder="1">
      <alignment vertical="center"/>
    </xf>
    <xf numFmtId="0" fontId="6" fillId="9" borderId="1" xfId="1" applyFont="1" applyFill="1" applyBorder="1">
      <alignment vertical="center"/>
    </xf>
    <xf numFmtId="0" fontId="6" fillId="10" borderId="1" xfId="1" applyFont="1" applyFill="1" applyBorder="1">
      <alignment vertical="center"/>
    </xf>
    <xf numFmtId="0" fontId="12" fillId="11" borderId="1" xfId="1" applyFont="1" applyFill="1" applyBorder="1">
      <alignment vertical="center"/>
    </xf>
    <xf numFmtId="0" fontId="6" fillId="12" borderId="1" xfId="1" applyFont="1" applyFill="1" applyBorder="1">
      <alignment vertical="center"/>
    </xf>
    <xf numFmtId="0" fontId="6" fillId="13" borderId="1" xfId="1" applyFont="1" applyFill="1" applyBorder="1">
      <alignment vertical="center"/>
    </xf>
    <xf numFmtId="0" fontId="2" fillId="0" borderId="0" xfId="2" applyFont="1"/>
    <xf numFmtId="0" fontId="6" fillId="0" borderId="0" xfId="1" applyFont="1" applyAlignment="1">
      <alignment horizontal="center" vertical="center"/>
    </xf>
    <xf numFmtId="0" fontId="2" fillId="14" borderId="1" xfId="2" applyFont="1" applyFill="1" applyBorder="1"/>
    <xf numFmtId="0" fontId="6" fillId="3" borderId="0" xfId="1" quotePrefix="1" applyFont="1" applyFill="1">
      <alignment vertical="center"/>
    </xf>
    <xf numFmtId="0" fontId="2" fillId="3" borderId="0" xfId="2" applyFont="1" applyFill="1"/>
    <xf numFmtId="0" fontId="19" fillId="3" borderId="0" xfId="1" quotePrefix="1" applyFont="1" applyFill="1" applyAlignment="1">
      <alignment vertical="top" wrapText="1"/>
    </xf>
    <xf numFmtId="0" fontId="19" fillId="3" borderId="0" xfId="1" applyFont="1" applyFill="1" applyAlignment="1">
      <alignment vertical="top" wrapText="1"/>
    </xf>
    <xf numFmtId="0" fontId="26" fillId="3" borderId="0" xfId="1" quotePrefix="1" applyFont="1" applyFill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/>
    <xf numFmtId="0" fontId="4" fillId="15" borderId="1" xfId="0" applyFont="1" applyFill="1" applyBorder="1" applyAlignment="1">
      <alignment horizontal="right"/>
    </xf>
  </cellXfs>
  <cellStyles count="3">
    <cellStyle name="一般" xfId="0" builtinId="0"/>
    <cellStyle name="一般 2" xfId="2" xr:uid="{00000000-0005-0000-0000-000001000000}"/>
    <cellStyle name="一般_客戶問題" xfId="1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zh-TW" altLang="en-US"/>
              <a:t>處理件數</a:t>
            </a:r>
          </a:p>
        </c:rich>
      </c:tx>
      <c:layout>
        <c:manualLayout>
          <c:xMode val="edge"/>
          <c:yMode val="edge"/>
          <c:x val="0.42"/>
          <c:y val="3.66300366300366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999999999999993E-2"/>
          <c:y val="0.13553162034834432"/>
          <c:w val="0.88600000000000001"/>
          <c:h val="0.714288269403436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圖表!$B$1</c:f>
              <c:strCache>
                <c:ptCount val="1"/>
                <c:pt idx="0">
                  <c:v>完成件數</c:v>
                </c:pt>
              </c:strCache>
            </c:strRef>
          </c:tx>
          <c:spPr>
            <a:solidFill>
              <a:srgbClr val="996666"/>
            </a:solidFill>
            <a:ln w="12700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[0]!Date</c:f>
              <c:numCache>
                <c:formatCode>m"月"d"日";@</c:formatCode>
                <c:ptCount val="9"/>
                <c:pt idx="0">
                  <c:v>40194</c:v>
                </c:pt>
                <c:pt idx="1">
                  <c:v>40195</c:v>
                </c:pt>
                <c:pt idx="2">
                  <c:v>40196</c:v>
                </c:pt>
                <c:pt idx="3">
                  <c:v>40197</c:v>
                </c:pt>
                <c:pt idx="4">
                  <c:v>40198</c:v>
                </c:pt>
                <c:pt idx="5">
                  <c:v>40199</c:v>
                </c:pt>
                <c:pt idx="6">
                  <c:v>40200</c:v>
                </c:pt>
                <c:pt idx="7">
                  <c:v>40201</c:v>
                </c:pt>
                <c:pt idx="8">
                  <c:v>40202</c:v>
                </c:pt>
              </c:numCache>
            </c:numRef>
          </c:cat>
          <c:val>
            <c:numRef>
              <c:f>[0]!Sales</c:f>
              <c:numCache>
                <c:formatCode>General</c:formatCode>
                <c:ptCount val="9"/>
                <c:pt idx="0">
                  <c:v>489</c:v>
                </c:pt>
                <c:pt idx="1">
                  <c:v>603</c:v>
                </c:pt>
                <c:pt idx="2">
                  <c:v>581</c:v>
                </c:pt>
                <c:pt idx="3">
                  <c:v>633</c:v>
                </c:pt>
                <c:pt idx="4">
                  <c:v>635</c:v>
                </c:pt>
                <c:pt idx="5">
                  <c:v>621</c:v>
                </c:pt>
                <c:pt idx="6">
                  <c:v>512</c:v>
                </c:pt>
                <c:pt idx="7">
                  <c:v>654</c:v>
                </c:pt>
                <c:pt idx="8">
                  <c:v>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7E-427D-811A-BD432D54E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1029440"/>
        <c:axId val="301017680"/>
      </c:barChart>
      <c:catAx>
        <c:axId val="301029440"/>
        <c:scaling>
          <c:orientation val="minMax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301017680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3010176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301029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</xdr:colOff>
      <xdr:row>7</xdr:row>
      <xdr:rowOff>38100</xdr:rowOff>
    </xdr:from>
    <xdr:to>
      <xdr:col>7</xdr:col>
      <xdr:colOff>552450</xdr:colOff>
      <xdr:row>11</xdr:row>
      <xdr:rowOff>6350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6050" y="1438275"/>
          <a:ext cx="4873625" cy="768350"/>
        </a:xfrm>
        <a:prstGeom prst="rect">
          <a:avLst/>
        </a:prstGeom>
        <a:ln w="9525" cap="sq">
          <a:solidFill>
            <a:srgbClr val="00B0F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9525</xdr:rowOff>
    </xdr:from>
    <xdr:to>
      <xdr:col>10</xdr:col>
      <xdr:colOff>495300</xdr:colOff>
      <xdr:row>17</xdr:row>
      <xdr:rowOff>19050</xdr:rowOff>
    </xdr:to>
    <xdr:graphicFrame macro="">
      <xdr:nvGraphicFramePr>
        <xdr:cNvPr id="1028" name="Chart 2">
          <a:extLst>
            <a:ext uri="{FF2B5EF4-FFF2-40B4-BE49-F238E27FC236}">
              <a16:creationId xmlns:a16="http://schemas.microsoft.com/office/drawing/2014/main" id="{00000000-0008-0000-0400-00000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G3" sqref="G3"/>
    </sheetView>
  </sheetViews>
  <sheetFormatPr defaultColWidth="9.140625" defaultRowHeight="15.75"/>
  <cols>
    <col min="1" max="5" width="9.140625" style="13"/>
    <col min="6" max="6" width="13.42578125" style="13" customWidth="1"/>
    <col min="7" max="7" width="16.28515625" style="13" customWidth="1"/>
    <col min="8" max="16384" width="9.140625" style="13"/>
  </cols>
  <sheetData>
    <row r="1" spans="1:8">
      <c r="A1" s="11" t="s">
        <v>24</v>
      </c>
      <c r="B1" s="11" t="s">
        <v>25</v>
      </c>
      <c r="C1" s="12" t="s">
        <v>26</v>
      </c>
      <c r="D1" s="12" t="s">
        <v>27</v>
      </c>
      <c r="F1" s="13" t="s">
        <v>28</v>
      </c>
    </row>
    <row r="2" spans="1:8">
      <c r="A2" s="14" t="s">
        <v>29</v>
      </c>
      <c r="B2" s="14" t="s">
        <v>30</v>
      </c>
      <c r="C2" s="14">
        <v>528</v>
      </c>
      <c r="D2" s="14">
        <v>27.64</v>
      </c>
      <c r="F2" s="13" t="s">
        <v>31</v>
      </c>
      <c r="G2" s="15" t="s">
        <v>106</v>
      </c>
      <c r="H2" s="13" t="s">
        <v>33</v>
      </c>
    </row>
    <row r="3" spans="1:8">
      <c r="A3" s="14" t="s">
        <v>34</v>
      </c>
      <c r="B3" s="14" t="s">
        <v>35</v>
      </c>
      <c r="C3" s="14">
        <v>430</v>
      </c>
      <c r="D3" s="14">
        <v>20.93</v>
      </c>
      <c r="F3" s="13" t="s">
        <v>36</v>
      </c>
      <c r="G3" s="15"/>
      <c r="H3" s="16" t="s">
        <v>37</v>
      </c>
    </row>
    <row r="4" spans="1:8">
      <c r="A4" s="14" t="s">
        <v>38</v>
      </c>
      <c r="B4" s="14" t="s">
        <v>39</v>
      </c>
      <c r="C4" s="14">
        <v>271</v>
      </c>
      <c r="D4" s="14">
        <v>17.399999999999999</v>
      </c>
      <c r="F4" s="13" t="s">
        <v>40</v>
      </c>
      <c r="G4" s="15"/>
      <c r="H4" s="16" t="s">
        <v>37</v>
      </c>
    </row>
    <row r="5" spans="1:8">
      <c r="A5" s="14" t="s">
        <v>41</v>
      </c>
      <c r="B5" s="14" t="s">
        <v>42</v>
      </c>
      <c r="C5" s="14">
        <v>501</v>
      </c>
      <c r="D5" s="14">
        <v>19.940000000000001</v>
      </c>
      <c r="F5" s="13" t="s">
        <v>43</v>
      </c>
      <c r="G5" s="15"/>
      <c r="H5" s="16" t="s">
        <v>37</v>
      </c>
    </row>
    <row r="6" spans="1:8">
      <c r="A6" s="14" t="s">
        <v>44</v>
      </c>
      <c r="B6" s="14" t="s">
        <v>45</v>
      </c>
      <c r="C6" s="14">
        <v>629</v>
      </c>
      <c r="D6" s="14">
        <v>22.32</v>
      </c>
    </row>
    <row r="7" spans="1:8">
      <c r="A7" s="14" t="s">
        <v>46</v>
      </c>
      <c r="B7" s="14" t="s">
        <v>30</v>
      </c>
      <c r="C7" s="14">
        <v>352</v>
      </c>
      <c r="D7" s="14">
        <v>14.97</v>
      </c>
    </row>
    <row r="8" spans="1:8">
      <c r="A8" s="14" t="s">
        <v>47</v>
      </c>
      <c r="B8" s="14" t="s">
        <v>35</v>
      </c>
      <c r="C8" s="14">
        <v>98</v>
      </c>
      <c r="D8" s="14">
        <v>8.3800000000000008</v>
      </c>
    </row>
    <row r="9" spans="1:8">
      <c r="A9" s="14" t="s">
        <v>48</v>
      </c>
      <c r="B9" s="14" t="s">
        <v>39</v>
      </c>
      <c r="C9" s="14">
        <v>774</v>
      </c>
      <c r="D9" s="14">
        <v>24.34</v>
      </c>
    </row>
    <row r="10" spans="1:8">
      <c r="A10" s="14" t="s">
        <v>49</v>
      </c>
      <c r="B10" s="14" t="s">
        <v>42</v>
      </c>
      <c r="C10" s="14">
        <v>598</v>
      </c>
      <c r="D10" s="14">
        <v>26.68</v>
      </c>
    </row>
    <row r="11" spans="1:8">
      <c r="A11" s="14" t="s">
        <v>50</v>
      </c>
      <c r="B11" s="14" t="s">
        <v>45</v>
      </c>
      <c r="C11" s="14">
        <v>161</v>
      </c>
      <c r="D11" s="14">
        <v>9.41</v>
      </c>
    </row>
    <row r="12" spans="1:8">
      <c r="A12" s="14" t="s">
        <v>51</v>
      </c>
      <c r="B12" s="14" t="s">
        <v>52</v>
      </c>
      <c r="C12" s="14">
        <v>25</v>
      </c>
      <c r="D12" s="14">
        <v>3.54</v>
      </c>
    </row>
    <row r="13" spans="1:8">
      <c r="A13" s="14" t="s">
        <v>53</v>
      </c>
      <c r="B13" s="14" t="s">
        <v>54</v>
      </c>
      <c r="C13" s="14">
        <v>178</v>
      </c>
      <c r="D13" s="14">
        <v>8.56</v>
      </c>
    </row>
    <row r="14" spans="1:8">
      <c r="A14" s="14" t="s">
        <v>55</v>
      </c>
      <c r="B14" s="14" t="s">
        <v>30</v>
      </c>
      <c r="C14" s="14">
        <v>697</v>
      </c>
      <c r="D14" s="14">
        <v>21.54</v>
      </c>
    </row>
    <row r="15" spans="1:8">
      <c r="A15" s="14" t="s">
        <v>56</v>
      </c>
      <c r="B15" s="14" t="s">
        <v>35</v>
      </c>
      <c r="C15" s="14">
        <v>743</v>
      </c>
      <c r="D15" s="14">
        <v>36.17</v>
      </c>
    </row>
    <row r="16" spans="1:8">
      <c r="A16" s="14" t="s">
        <v>57</v>
      </c>
      <c r="B16" s="14" t="s">
        <v>39</v>
      </c>
      <c r="C16" s="14">
        <v>810</v>
      </c>
      <c r="D16" s="14">
        <v>38.97</v>
      </c>
    </row>
    <row r="17" spans="1:4">
      <c r="A17" s="14" t="s">
        <v>58</v>
      </c>
      <c r="B17" s="14" t="s">
        <v>42</v>
      </c>
      <c r="C17" s="14">
        <v>107</v>
      </c>
      <c r="D17" s="14">
        <v>7.97</v>
      </c>
    </row>
    <row r="18" spans="1:4">
      <c r="A18" s="14" t="s">
        <v>59</v>
      </c>
      <c r="B18" s="14" t="s">
        <v>45</v>
      </c>
      <c r="C18" s="14">
        <v>284</v>
      </c>
      <c r="D18" s="14">
        <v>18.149999999999999</v>
      </c>
    </row>
    <row r="19" spans="1:4">
      <c r="A19" s="14" t="s">
        <v>32</v>
      </c>
      <c r="B19" s="14" t="s">
        <v>52</v>
      </c>
      <c r="C19" s="14">
        <v>379</v>
      </c>
      <c r="D19" s="14">
        <v>18.850000000000001</v>
      </c>
    </row>
    <row r="20" spans="1:4">
      <c r="A20" s="14" t="s">
        <v>60</v>
      </c>
      <c r="B20" s="14" t="s">
        <v>30</v>
      </c>
      <c r="C20" s="14">
        <v>762</v>
      </c>
      <c r="D20" s="14">
        <v>32.69</v>
      </c>
    </row>
    <row r="21" spans="1:4">
      <c r="A21" s="14" t="s">
        <v>61</v>
      </c>
      <c r="B21" s="14" t="s">
        <v>35</v>
      </c>
      <c r="C21" s="14">
        <v>7</v>
      </c>
      <c r="D21" s="14">
        <v>2.0099999999999998</v>
      </c>
    </row>
    <row r="22" spans="1:4">
      <c r="A22" s="14" t="s">
        <v>62</v>
      </c>
      <c r="B22" s="14" t="s">
        <v>39</v>
      </c>
      <c r="C22" s="14">
        <v>197</v>
      </c>
      <c r="D22" s="14">
        <v>9.75</v>
      </c>
    </row>
    <row r="23" spans="1:4">
      <c r="A23" s="14" t="s">
        <v>63</v>
      </c>
      <c r="B23" s="14" t="s">
        <v>42</v>
      </c>
      <c r="C23" s="14">
        <v>733</v>
      </c>
      <c r="D23" s="14">
        <v>39.380000000000003</v>
      </c>
    </row>
  </sheetData>
  <phoneticPr fontId="3" type="noConversion"/>
  <dataValidations count="1">
    <dataValidation type="list" allowBlank="1" showInputMessage="1" showErrorMessage="1" sqref="G2" xr:uid="{00000000-0002-0000-0000-000000000000}">
      <formula1>$A$2:$A$23</formula1>
    </dataValidation>
  </dataValidation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abSelected="1" workbookViewId="0">
      <selection activeCell="K13" sqref="K13"/>
    </sheetView>
  </sheetViews>
  <sheetFormatPr defaultColWidth="9.140625" defaultRowHeight="15.75"/>
  <cols>
    <col min="1" max="1" width="9.140625" style="13"/>
    <col min="2" max="2" width="4" style="13" bestFit="1" customWidth="1"/>
    <col min="3" max="4" width="9.140625" style="13"/>
    <col min="5" max="5" width="9.7109375" style="13" customWidth="1"/>
    <col min="6" max="6" width="9.140625" style="13"/>
    <col min="7" max="7" width="10.85546875" style="13" bestFit="1" customWidth="1"/>
    <col min="8" max="8" width="13.28515625" style="13" customWidth="1"/>
    <col min="9" max="9" width="18.7109375" style="13" customWidth="1"/>
    <col min="10" max="10" width="15.28515625" style="13" customWidth="1"/>
    <col min="11" max="11" width="20.42578125" style="13" customWidth="1"/>
    <col min="12" max="12" width="41.28515625" style="13" customWidth="1"/>
    <col min="13" max="16384" width="9.140625" style="13"/>
  </cols>
  <sheetData>
    <row r="1" spans="1:11" ht="16.5">
      <c r="A1" s="17" t="s">
        <v>64</v>
      </c>
      <c r="B1" s="16" t="s">
        <v>65</v>
      </c>
      <c r="C1" s="18" t="s">
        <v>66</v>
      </c>
      <c r="D1" s="18" t="s">
        <v>67</v>
      </c>
      <c r="E1" s="19" t="s">
        <v>68</v>
      </c>
      <c r="F1" s="18" t="s">
        <v>69</v>
      </c>
      <c r="H1" s="20" t="s">
        <v>70</v>
      </c>
    </row>
    <row r="2" spans="1:11">
      <c r="A2" s="21" t="s">
        <v>71</v>
      </c>
      <c r="B2" s="13">
        <v>1</v>
      </c>
      <c r="C2" s="22" t="s">
        <v>71</v>
      </c>
      <c r="D2" s="22" t="s">
        <v>72</v>
      </c>
      <c r="E2" s="22">
        <v>528</v>
      </c>
      <c r="F2" s="22" t="s">
        <v>73</v>
      </c>
      <c r="H2" s="20" t="s">
        <v>74</v>
      </c>
      <c r="K2" s="16"/>
    </row>
    <row r="3" spans="1:11">
      <c r="A3" s="23" t="s">
        <v>75</v>
      </c>
      <c r="B3" s="13">
        <v>2</v>
      </c>
      <c r="C3" s="22" t="s">
        <v>71</v>
      </c>
      <c r="D3" s="22" t="s">
        <v>35</v>
      </c>
      <c r="E3" s="22">
        <v>430</v>
      </c>
      <c r="F3" s="22" t="s">
        <v>76</v>
      </c>
      <c r="H3" s="17" t="s">
        <v>77</v>
      </c>
      <c r="I3" s="24" t="s">
        <v>78</v>
      </c>
      <c r="J3" s="25" t="s">
        <v>79</v>
      </c>
      <c r="K3" s="26" t="s">
        <v>80</v>
      </c>
    </row>
    <row r="4" spans="1:11">
      <c r="A4" s="23" t="s">
        <v>81</v>
      </c>
      <c r="B4" s="13">
        <v>3</v>
      </c>
      <c r="C4" s="22" t="s">
        <v>71</v>
      </c>
      <c r="D4" s="22" t="s">
        <v>39</v>
      </c>
      <c r="E4" s="22">
        <v>271</v>
      </c>
      <c r="F4" s="22" t="s">
        <v>76</v>
      </c>
      <c r="H4" s="21" t="s">
        <v>82</v>
      </c>
      <c r="I4" s="22" t="s">
        <v>35</v>
      </c>
      <c r="J4" s="27"/>
      <c r="K4" s="28"/>
    </row>
    <row r="5" spans="1:11">
      <c r="A5" s="23" t="s">
        <v>83</v>
      </c>
      <c r="B5" s="13">
        <v>4</v>
      </c>
      <c r="C5" s="22" t="s">
        <v>71</v>
      </c>
      <c r="D5" s="22" t="s">
        <v>42</v>
      </c>
      <c r="E5" s="22">
        <v>501</v>
      </c>
      <c r="F5" s="22" t="s">
        <v>73</v>
      </c>
    </row>
    <row r="6" spans="1:11">
      <c r="B6" s="13">
        <v>5</v>
      </c>
      <c r="C6" s="22" t="s">
        <v>71</v>
      </c>
      <c r="D6" s="22" t="s">
        <v>45</v>
      </c>
      <c r="E6" s="22">
        <v>629</v>
      </c>
      <c r="F6" s="22" t="s">
        <v>76</v>
      </c>
    </row>
    <row r="7" spans="1:11">
      <c r="A7" s="24" t="s">
        <v>78</v>
      </c>
      <c r="B7" s="13">
        <v>6</v>
      </c>
      <c r="C7" s="23" t="s">
        <v>75</v>
      </c>
      <c r="D7" s="23" t="s">
        <v>72</v>
      </c>
      <c r="E7" s="23">
        <v>352</v>
      </c>
      <c r="F7" s="23" t="s">
        <v>76</v>
      </c>
    </row>
    <row r="8" spans="1:11">
      <c r="A8" s="22" t="s">
        <v>72</v>
      </c>
      <c r="B8" s="13">
        <v>7</v>
      </c>
      <c r="C8" s="23" t="s">
        <v>75</v>
      </c>
      <c r="D8" s="23" t="s">
        <v>35</v>
      </c>
      <c r="E8" s="23">
        <v>98</v>
      </c>
      <c r="F8" s="23" t="s">
        <v>76</v>
      </c>
    </row>
    <row r="9" spans="1:11">
      <c r="A9" s="22" t="s">
        <v>35</v>
      </c>
      <c r="B9" s="13">
        <v>8</v>
      </c>
      <c r="C9" s="23" t="s">
        <v>75</v>
      </c>
      <c r="D9" s="23" t="s">
        <v>39</v>
      </c>
      <c r="E9" s="23">
        <v>774</v>
      </c>
      <c r="F9" s="23" t="s">
        <v>84</v>
      </c>
    </row>
    <row r="10" spans="1:11">
      <c r="A10" s="22" t="s">
        <v>39</v>
      </c>
      <c r="B10" s="13">
        <v>9</v>
      </c>
      <c r="C10" s="23" t="s">
        <v>75</v>
      </c>
      <c r="D10" s="23" t="s">
        <v>42</v>
      </c>
      <c r="E10" s="23">
        <v>598</v>
      </c>
      <c r="F10" s="23" t="s">
        <v>84</v>
      </c>
    </row>
    <row r="11" spans="1:11">
      <c r="A11" s="22" t="s">
        <v>42</v>
      </c>
      <c r="B11" s="13">
        <v>10</v>
      </c>
      <c r="C11" s="23" t="s">
        <v>75</v>
      </c>
      <c r="D11" s="23" t="s">
        <v>45</v>
      </c>
      <c r="E11" s="23">
        <v>161</v>
      </c>
      <c r="F11" s="23" t="s">
        <v>84</v>
      </c>
    </row>
    <row r="12" spans="1:11">
      <c r="A12" s="22" t="s">
        <v>45</v>
      </c>
      <c r="B12" s="13">
        <v>11</v>
      </c>
      <c r="C12" s="23" t="s">
        <v>75</v>
      </c>
      <c r="D12" s="23" t="s">
        <v>52</v>
      </c>
      <c r="E12" s="23">
        <v>25</v>
      </c>
      <c r="F12" s="23" t="s">
        <v>73</v>
      </c>
    </row>
    <row r="13" spans="1:11">
      <c r="A13" s="22" t="s">
        <v>52</v>
      </c>
      <c r="B13" s="13">
        <v>12</v>
      </c>
      <c r="C13" s="23" t="s">
        <v>75</v>
      </c>
      <c r="D13" s="23" t="s">
        <v>54</v>
      </c>
      <c r="E13" s="23">
        <v>178</v>
      </c>
      <c r="F13" s="23" t="s">
        <v>73</v>
      </c>
      <c r="G13" s="29"/>
      <c r="K13" s="16"/>
    </row>
    <row r="14" spans="1:11">
      <c r="A14" s="22" t="s">
        <v>54</v>
      </c>
      <c r="B14" s="13">
        <v>13</v>
      </c>
      <c r="C14" s="28" t="s">
        <v>81</v>
      </c>
      <c r="D14" s="28" t="s">
        <v>72</v>
      </c>
      <c r="E14" s="28">
        <v>697</v>
      </c>
      <c r="F14" s="28" t="s">
        <v>73</v>
      </c>
      <c r="K14" s="16"/>
    </row>
    <row r="15" spans="1:11">
      <c r="B15" s="13">
        <v>14</v>
      </c>
      <c r="C15" s="28" t="s">
        <v>81</v>
      </c>
      <c r="D15" s="28" t="s">
        <v>35</v>
      </c>
      <c r="E15" s="28">
        <v>743</v>
      </c>
      <c r="F15" s="28" t="s">
        <v>73</v>
      </c>
      <c r="H15" s="13">
        <f>MATCH(H4,C2:C23,0)</f>
        <v>1</v>
      </c>
      <c r="I15" s="16" t="s">
        <v>85</v>
      </c>
    </row>
    <row r="16" spans="1:11">
      <c r="B16" s="13">
        <v>15</v>
      </c>
      <c r="C16" s="28" t="s">
        <v>81</v>
      </c>
      <c r="D16" s="28" t="s">
        <v>39</v>
      </c>
      <c r="E16" s="28">
        <v>810</v>
      </c>
      <c r="F16" s="28" t="s">
        <v>84</v>
      </c>
      <c r="H16" s="13">
        <f>MATCH(H4,C2:C23,1)</f>
        <v>5</v>
      </c>
      <c r="I16" s="16" t="s">
        <v>86</v>
      </c>
      <c r="K16" s="16"/>
    </row>
    <row r="17" spans="2:10">
      <c r="B17" s="13">
        <v>16</v>
      </c>
      <c r="C17" s="28" t="s">
        <v>81</v>
      </c>
      <c r="D17" s="28" t="s">
        <v>42</v>
      </c>
      <c r="E17" s="28">
        <v>107</v>
      </c>
      <c r="F17" s="28" t="s">
        <v>84</v>
      </c>
    </row>
    <row r="18" spans="2:10">
      <c r="B18" s="13">
        <v>17</v>
      </c>
      <c r="C18" s="28" t="s">
        <v>81</v>
      </c>
      <c r="D18" s="28" t="s">
        <v>45</v>
      </c>
      <c r="E18" s="28">
        <v>284</v>
      </c>
      <c r="F18" s="28" t="s">
        <v>84</v>
      </c>
      <c r="H18" s="13" t="s">
        <v>87</v>
      </c>
    </row>
    <row r="19" spans="2:10">
      <c r="B19" s="13">
        <v>18</v>
      </c>
      <c r="C19" s="28" t="s">
        <v>81</v>
      </c>
      <c r="D19" s="28" t="s">
        <v>52</v>
      </c>
      <c r="E19" s="28">
        <v>379</v>
      </c>
      <c r="F19" s="28" t="s">
        <v>84</v>
      </c>
      <c r="H19" s="13" t="s">
        <v>88</v>
      </c>
    </row>
    <row r="20" spans="2:10">
      <c r="B20" s="13">
        <v>19</v>
      </c>
      <c r="C20" s="18" t="s">
        <v>83</v>
      </c>
      <c r="D20" s="18" t="s">
        <v>72</v>
      </c>
      <c r="E20" s="18">
        <v>762</v>
      </c>
      <c r="F20" s="18" t="s">
        <v>76</v>
      </c>
      <c r="H20" s="30">
        <f>MATCH(H4,類別,-1)</f>
        <v>1</v>
      </c>
      <c r="I20" s="16" t="s">
        <v>89</v>
      </c>
      <c r="J20" s="13" t="s">
        <v>90</v>
      </c>
    </row>
    <row r="21" spans="2:10">
      <c r="B21" s="13">
        <v>20</v>
      </c>
      <c r="C21" s="18" t="s">
        <v>83</v>
      </c>
      <c r="D21" s="18" t="s">
        <v>35</v>
      </c>
      <c r="E21" s="18">
        <v>7</v>
      </c>
      <c r="F21" s="18" t="s">
        <v>91</v>
      </c>
      <c r="H21" s="30">
        <f>MATCH(H4,類別,0)</f>
        <v>1</v>
      </c>
      <c r="I21" s="16" t="s">
        <v>92</v>
      </c>
      <c r="J21" s="13" t="s">
        <v>93</v>
      </c>
    </row>
    <row r="22" spans="2:10">
      <c r="B22" s="13">
        <v>21</v>
      </c>
      <c r="C22" s="18" t="s">
        <v>83</v>
      </c>
      <c r="D22" s="18" t="s">
        <v>39</v>
      </c>
      <c r="E22" s="18">
        <v>197</v>
      </c>
      <c r="F22" s="18" t="s">
        <v>94</v>
      </c>
      <c r="H22" s="30">
        <f>MATCH(H4,類別,1)</f>
        <v>5</v>
      </c>
      <c r="I22" s="16" t="s">
        <v>95</v>
      </c>
      <c r="J22" s="13" t="s">
        <v>96</v>
      </c>
    </row>
    <row r="23" spans="2:10">
      <c r="B23" s="13">
        <v>22</v>
      </c>
      <c r="C23" s="18" t="s">
        <v>83</v>
      </c>
      <c r="D23" s="18" t="s">
        <v>42</v>
      </c>
      <c r="E23" s="18">
        <v>733</v>
      </c>
      <c r="F23" s="18" t="s">
        <v>94</v>
      </c>
    </row>
  </sheetData>
  <phoneticPr fontId="3" type="noConversion"/>
  <dataValidations count="2">
    <dataValidation type="list" allowBlank="1" showInputMessage="1" showErrorMessage="1" sqref="I4" xr:uid="{00000000-0002-0000-0100-000000000000}">
      <formula1>$A$8:$A$14</formula1>
    </dataValidation>
    <dataValidation type="list" allowBlank="1" showInputMessage="1" showErrorMessage="1" sqref="H4" xr:uid="{00000000-0002-0000-0100-000001000000}">
      <formula1>$A$2:$A$5</formula1>
    </dataValidation>
  </dataValidations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13"/>
  <sheetViews>
    <sheetView zoomScale="150" workbookViewId="0">
      <selection activeCell="G4" sqref="G4"/>
    </sheetView>
  </sheetViews>
  <sheetFormatPr defaultColWidth="9.140625" defaultRowHeight="15.75"/>
  <cols>
    <col min="1" max="11" width="9.5703125" style="29" customWidth="1"/>
    <col min="12" max="12" width="9.140625" style="29"/>
    <col min="13" max="13" width="65" style="29" bestFit="1" customWidth="1"/>
    <col min="14" max="14" width="9.140625" style="29"/>
    <col min="15" max="15" width="45.140625" style="29" bestFit="1" customWidth="1"/>
    <col min="16" max="16384" width="9.140625" style="29"/>
  </cols>
  <sheetData>
    <row r="2" spans="2:15">
      <c r="B2" s="31">
        <v>10</v>
      </c>
      <c r="C2" s="31">
        <v>32</v>
      </c>
      <c r="D2" s="31">
        <v>7</v>
      </c>
      <c r="E2" s="31">
        <v>11</v>
      </c>
      <c r="G2" s="29">
        <f ca="1">OFFSET(B3,2,3,1,1)</f>
        <v>97</v>
      </c>
    </row>
    <row r="3" spans="2:15">
      <c r="B3" s="31">
        <v>15</v>
      </c>
      <c r="C3" s="31">
        <v>24</v>
      </c>
      <c r="D3" s="31">
        <v>0</v>
      </c>
      <c r="E3" s="31">
        <v>13</v>
      </c>
      <c r="G3" s="29">
        <f ca="1">SUM(OFFSET(B3:E5,-1,0,3,3))</f>
        <v>131</v>
      </c>
    </row>
    <row r="4" spans="2:15">
      <c r="B4" s="31">
        <v>20</v>
      </c>
      <c r="C4" s="31">
        <v>18</v>
      </c>
      <c r="D4" s="31">
        <v>5</v>
      </c>
      <c r="E4" s="31">
        <v>19</v>
      </c>
      <c r="G4" s="29" t="e">
        <f ca="1">OFFSET(B3:E5,0,-3,3,3)</f>
        <v>#REF!</v>
      </c>
    </row>
    <row r="5" spans="2:15">
      <c r="B5" s="31">
        <v>8</v>
      </c>
      <c r="C5" s="31">
        <v>14</v>
      </c>
      <c r="D5" s="31">
        <v>30</v>
      </c>
      <c r="E5" s="31">
        <v>97</v>
      </c>
    </row>
    <row r="6" spans="2:15">
      <c r="B6" s="31">
        <v>6</v>
      </c>
      <c r="C6" s="31">
        <v>12</v>
      </c>
      <c r="D6" s="31">
        <v>4</v>
      </c>
      <c r="E6" s="31">
        <v>1</v>
      </c>
    </row>
    <row r="10" spans="2:15">
      <c r="M10" s="32" t="s">
        <v>97</v>
      </c>
      <c r="N10" s="33"/>
      <c r="O10" s="33"/>
    </row>
    <row r="11" spans="2:15">
      <c r="M11" s="34" t="s">
        <v>98</v>
      </c>
      <c r="N11" s="33"/>
      <c r="O11" s="35" t="s">
        <v>99</v>
      </c>
    </row>
    <row r="12" spans="2:15">
      <c r="M12" s="36" t="s">
        <v>100</v>
      </c>
      <c r="N12" s="33"/>
      <c r="O12" s="35" t="s">
        <v>101</v>
      </c>
    </row>
    <row r="13" spans="2:15">
      <c r="M13" s="34" t="s">
        <v>102</v>
      </c>
      <c r="N13" s="33"/>
      <c r="O13" s="35" t="s">
        <v>103</v>
      </c>
    </row>
  </sheetData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workbookViewId="0">
      <selection activeCell="N10" sqref="N10"/>
    </sheetView>
  </sheetViews>
  <sheetFormatPr defaultColWidth="9.140625" defaultRowHeight="15.75"/>
  <cols>
    <col min="1" max="15" width="9.140625" style="7"/>
    <col min="16" max="16" width="5.140625" style="7" customWidth="1"/>
    <col min="17" max="16384" width="9.140625" style="7"/>
  </cols>
  <sheetData>
    <row r="1" spans="1:17">
      <c r="A1" s="9"/>
      <c r="B1" s="10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0" t="s">
        <v>22</v>
      </c>
      <c r="K1" s="10" t="s">
        <v>23</v>
      </c>
      <c r="N1" s="38" t="s">
        <v>104</v>
      </c>
      <c r="Q1" s="38" t="s">
        <v>105</v>
      </c>
    </row>
    <row r="2" spans="1:17">
      <c r="A2" s="9" t="s">
        <v>2</v>
      </c>
      <c r="B2" s="8">
        <v>95</v>
      </c>
      <c r="C2" s="8">
        <v>84</v>
      </c>
      <c r="D2" s="8">
        <v>48</v>
      </c>
      <c r="E2" s="8">
        <v>36</v>
      </c>
      <c r="F2" s="8">
        <v>79</v>
      </c>
      <c r="G2" s="8">
        <v>5</v>
      </c>
      <c r="H2" s="8">
        <v>93</v>
      </c>
      <c r="I2" s="8">
        <v>28</v>
      </c>
      <c r="J2" s="8">
        <v>77</v>
      </c>
      <c r="K2" s="8">
        <v>19</v>
      </c>
      <c r="M2" s="39" t="s">
        <v>105</v>
      </c>
      <c r="N2" s="37">
        <f t="array" aca="1" ref="N2:N13" ca="1">各月明細</f>
        <v>95</v>
      </c>
      <c r="P2" s="40" t="s">
        <v>14</v>
      </c>
      <c r="Q2" s="37" cm="1">
        <f t="array" ref="Q2:Q11">TRANSPOSE(_xlfn._xlws.FILTER(B2:K13,A2:A13=Q1))</f>
        <v>95</v>
      </c>
    </row>
    <row r="3" spans="1:17">
      <c r="A3" s="9" t="s">
        <v>3</v>
      </c>
      <c r="B3" s="8">
        <v>92</v>
      </c>
      <c r="C3" s="8">
        <v>67</v>
      </c>
      <c r="D3" s="8">
        <v>10</v>
      </c>
      <c r="E3" s="8">
        <v>12</v>
      </c>
      <c r="F3" s="8">
        <v>4</v>
      </c>
      <c r="G3" s="8">
        <v>76</v>
      </c>
      <c r="H3" s="8">
        <v>52</v>
      </c>
      <c r="I3" s="8">
        <v>47</v>
      </c>
      <c r="J3" s="8">
        <v>33</v>
      </c>
      <c r="K3" s="8">
        <v>88</v>
      </c>
      <c r="M3" s="39" t="s">
        <v>3</v>
      </c>
      <c r="N3" s="37">
        <f ca="1"/>
        <v>92</v>
      </c>
      <c r="P3" s="40" t="s">
        <v>15</v>
      </c>
      <c r="Q3" s="37">
        <v>84</v>
      </c>
    </row>
    <row r="4" spans="1:17">
      <c r="A4" s="9" t="s">
        <v>4</v>
      </c>
      <c r="B4" s="8">
        <v>97</v>
      </c>
      <c r="C4" s="8">
        <v>97</v>
      </c>
      <c r="D4" s="8">
        <v>83</v>
      </c>
      <c r="E4" s="8">
        <v>58</v>
      </c>
      <c r="F4" s="8">
        <v>76</v>
      </c>
      <c r="G4" s="8">
        <v>64</v>
      </c>
      <c r="H4" s="8">
        <v>78</v>
      </c>
      <c r="I4" s="8">
        <v>36</v>
      </c>
      <c r="J4" s="8">
        <v>2</v>
      </c>
      <c r="K4" s="8">
        <v>81</v>
      </c>
      <c r="M4" s="39" t="s">
        <v>4</v>
      </c>
      <c r="N4" s="37">
        <f ca="1"/>
        <v>97</v>
      </c>
      <c r="P4" s="40" t="s">
        <v>16</v>
      </c>
      <c r="Q4" s="37">
        <v>48</v>
      </c>
    </row>
    <row r="5" spans="1:17">
      <c r="A5" s="9" t="s">
        <v>5</v>
      </c>
      <c r="B5" s="8">
        <v>68</v>
      </c>
      <c r="C5" s="8">
        <v>75</v>
      </c>
      <c r="D5" s="8">
        <v>95</v>
      </c>
      <c r="E5" s="8">
        <v>54</v>
      </c>
      <c r="F5" s="8">
        <v>72</v>
      </c>
      <c r="G5" s="8">
        <v>96</v>
      </c>
      <c r="H5" s="8">
        <v>58</v>
      </c>
      <c r="I5" s="8">
        <v>38</v>
      </c>
      <c r="J5" s="8">
        <v>79</v>
      </c>
      <c r="K5" s="8">
        <v>61</v>
      </c>
      <c r="M5" s="39" t="s">
        <v>5</v>
      </c>
      <c r="N5" s="37">
        <f ca="1"/>
        <v>68</v>
      </c>
      <c r="P5" s="40" t="s">
        <v>17</v>
      </c>
      <c r="Q5" s="37">
        <v>36</v>
      </c>
    </row>
    <row r="6" spans="1:17">
      <c r="A6" s="9" t="s">
        <v>6</v>
      </c>
      <c r="B6" s="8">
        <v>69</v>
      </c>
      <c r="C6" s="8">
        <v>79</v>
      </c>
      <c r="D6" s="8">
        <v>47</v>
      </c>
      <c r="E6" s="8">
        <v>10</v>
      </c>
      <c r="F6" s="8">
        <v>48</v>
      </c>
      <c r="G6" s="8">
        <v>32</v>
      </c>
      <c r="H6" s="8">
        <v>56</v>
      </c>
      <c r="I6" s="8">
        <v>35</v>
      </c>
      <c r="J6" s="8">
        <v>21</v>
      </c>
      <c r="K6" s="8">
        <v>86</v>
      </c>
      <c r="M6" s="39" t="s">
        <v>6</v>
      </c>
      <c r="N6" s="37">
        <f ca="1"/>
        <v>69</v>
      </c>
      <c r="P6" s="40" t="s">
        <v>18</v>
      </c>
      <c r="Q6" s="37">
        <v>79</v>
      </c>
    </row>
    <row r="7" spans="1:17">
      <c r="A7" s="9" t="s">
        <v>7</v>
      </c>
      <c r="B7" s="8">
        <v>42</v>
      </c>
      <c r="C7" s="8">
        <v>33</v>
      </c>
      <c r="D7" s="8">
        <v>53</v>
      </c>
      <c r="E7" s="8">
        <v>37</v>
      </c>
      <c r="F7" s="8">
        <v>30</v>
      </c>
      <c r="G7" s="8">
        <v>74</v>
      </c>
      <c r="H7" s="8">
        <v>6</v>
      </c>
      <c r="I7" s="8">
        <v>35</v>
      </c>
      <c r="J7" s="8">
        <v>98</v>
      </c>
      <c r="K7" s="8">
        <v>80</v>
      </c>
      <c r="M7" s="39" t="s">
        <v>7</v>
      </c>
      <c r="N7" s="37">
        <f ca="1"/>
        <v>42</v>
      </c>
      <c r="P7" s="40" t="s">
        <v>19</v>
      </c>
      <c r="Q7" s="37">
        <v>5</v>
      </c>
    </row>
    <row r="8" spans="1:17">
      <c r="A8" s="9" t="s">
        <v>8</v>
      </c>
      <c r="B8" s="8">
        <v>22</v>
      </c>
      <c r="C8" s="8">
        <v>93</v>
      </c>
      <c r="D8" s="8">
        <v>11</v>
      </c>
      <c r="E8" s="8">
        <v>41</v>
      </c>
      <c r="F8" s="8">
        <v>37</v>
      </c>
      <c r="G8" s="8">
        <v>44</v>
      </c>
      <c r="H8" s="8">
        <v>65</v>
      </c>
      <c r="I8" s="8">
        <v>56</v>
      </c>
      <c r="J8" s="8">
        <v>78</v>
      </c>
      <c r="K8" s="8">
        <v>36</v>
      </c>
      <c r="M8" s="39" t="s">
        <v>8</v>
      </c>
      <c r="N8" s="37">
        <f ca="1"/>
        <v>22</v>
      </c>
      <c r="P8" s="40" t="s">
        <v>20</v>
      </c>
      <c r="Q8" s="37">
        <v>93</v>
      </c>
    </row>
    <row r="9" spans="1:17">
      <c r="A9" s="9" t="s">
        <v>9</v>
      </c>
      <c r="B9" s="8">
        <v>2</v>
      </c>
      <c r="C9" s="8">
        <v>9</v>
      </c>
      <c r="D9" s="8">
        <v>29</v>
      </c>
      <c r="E9" s="8">
        <v>13</v>
      </c>
      <c r="F9" s="8">
        <v>27</v>
      </c>
      <c r="G9" s="8">
        <v>16</v>
      </c>
      <c r="H9" s="8">
        <v>54</v>
      </c>
      <c r="I9" s="8">
        <v>97</v>
      </c>
      <c r="J9" s="8">
        <v>64</v>
      </c>
      <c r="K9" s="8">
        <v>92</v>
      </c>
      <c r="M9" s="39" t="s">
        <v>9</v>
      </c>
      <c r="N9" s="37">
        <f ca="1"/>
        <v>2</v>
      </c>
      <c r="P9" s="40" t="s">
        <v>21</v>
      </c>
      <c r="Q9" s="37">
        <v>28</v>
      </c>
    </row>
    <row r="10" spans="1:17">
      <c r="A10" s="9" t="s">
        <v>10</v>
      </c>
      <c r="B10" s="8">
        <v>86</v>
      </c>
      <c r="C10" s="8">
        <v>34</v>
      </c>
      <c r="D10" s="8">
        <v>48</v>
      </c>
      <c r="E10" s="8">
        <v>95</v>
      </c>
      <c r="F10" s="8">
        <v>98</v>
      </c>
      <c r="G10" s="8">
        <v>89</v>
      </c>
      <c r="H10" s="8">
        <v>82</v>
      </c>
      <c r="I10" s="8">
        <v>72</v>
      </c>
      <c r="J10" s="8">
        <v>0</v>
      </c>
      <c r="K10" s="8">
        <v>33</v>
      </c>
      <c r="M10" s="39" t="s">
        <v>10</v>
      </c>
      <c r="N10" s="37">
        <f ca="1"/>
        <v>86</v>
      </c>
      <c r="P10" s="40" t="s">
        <v>22</v>
      </c>
      <c r="Q10" s="37">
        <v>77</v>
      </c>
    </row>
    <row r="11" spans="1:17">
      <c r="A11" s="9" t="s">
        <v>11</v>
      </c>
      <c r="B11" s="8">
        <v>28</v>
      </c>
      <c r="C11" s="8">
        <v>70</v>
      </c>
      <c r="D11" s="8">
        <v>32</v>
      </c>
      <c r="E11" s="8">
        <v>98</v>
      </c>
      <c r="F11" s="8">
        <v>16</v>
      </c>
      <c r="G11" s="8">
        <v>88</v>
      </c>
      <c r="H11" s="8">
        <v>37</v>
      </c>
      <c r="I11" s="8">
        <v>56</v>
      </c>
      <c r="J11" s="8">
        <v>30</v>
      </c>
      <c r="K11" s="8">
        <v>37</v>
      </c>
      <c r="M11" s="39" t="s">
        <v>11</v>
      </c>
      <c r="N11" s="37">
        <f ca="1"/>
        <v>28</v>
      </c>
      <c r="P11" s="40" t="s">
        <v>23</v>
      </c>
      <c r="Q11" s="37">
        <v>19</v>
      </c>
    </row>
    <row r="12" spans="1:17">
      <c r="A12" s="9" t="s">
        <v>12</v>
      </c>
      <c r="B12" s="8">
        <v>74</v>
      </c>
      <c r="C12" s="8">
        <v>17</v>
      </c>
      <c r="D12" s="8">
        <v>60</v>
      </c>
      <c r="E12" s="8">
        <v>90</v>
      </c>
      <c r="F12" s="8">
        <v>68</v>
      </c>
      <c r="G12" s="8">
        <v>12</v>
      </c>
      <c r="H12" s="8">
        <v>34</v>
      </c>
      <c r="I12" s="8">
        <v>20</v>
      </c>
      <c r="J12" s="8">
        <v>20</v>
      </c>
      <c r="K12" s="8">
        <v>94</v>
      </c>
      <c r="M12" s="39" t="s">
        <v>12</v>
      </c>
      <c r="N12" s="37">
        <f ca="1"/>
        <v>74</v>
      </c>
    </row>
    <row r="13" spans="1:17">
      <c r="A13" s="9" t="s">
        <v>13</v>
      </c>
      <c r="B13" s="8">
        <v>81</v>
      </c>
      <c r="C13" s="8">
        <v>98</v>
      </c>
      <c r="D13" s="8">
        <v>23</v>
      </c>
      <c r="E13" s="8">
        <v>94</v>
      </c>
      <c r="F13" s="8">
        <v>59</v>
      </c>
      <c r="G13" s="8">
        <v>20</v>
      </c>
      <c r="H13" s="8">
        <v>41</v>
      </c>
      <c r="I13" s="8">
        <v>92</v>
      </c>
      <c r="J13" s="8">
        <v>58</v>
      </c>
      <c r="K13" s="8">
        <v>51</v>
      </c>
      <c r="M13" s="39" t="s">
        <v>13</v>
      </c>
      <c r="N13" s="37">
        <f ca="1"/>
        <v>81</v>
      </c>
    </row>
  </sheetData>
  <phoneticPr fontId="3" type="noConversion"/>
  <dataValidations count="2">
    <dataValidation type="list" allowBlank="1" showInputMessage="1" showErrorMessage="1" sqref="N1" xr:uid="{4E68EBC2-94DC-4ECD-8861-9CA3E5548EF4}">
      <formula1>$B$1:$K$1</formula1>
    </dataValidation>
    <dataValidation type="list" allowBlank="1" showInputMessage="1" showErrorMessage="1" sqref="Q1" xr:uid="{B81A40FA-7D1E-441F-B3C6-CA9209077C0C}">
      <formula1>$A$2:$A$13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E29"/>
  <sheetViews>
    <sheetView showGridLines="0" workbookViewId="0">
      <selection activeCell="B10" sqref="B10"/>
    </sheetView>
  </sheetViews>
  <sheetFormatPr defaultColWidth="8.140625" defaultRowHeight="12.75"/>
  <cols>
    <col min="1" max="1" width="11.85546875" style="1" customWidth="1"/>
    <col min="2" max="2" width="10.42578125" customWidth="1"/>
  </cols>
  <sheetData>
    <row r="1" spans="1:2" ht="14.25">
      <c r="A1" s="4" t="s">
        <v>0</v>
      </c>
      <c r="B1" s="5" t="s">
        <v>1</v>
      </c>
    </row>
    <row r="2" spans="1:2">
      <c r="A2" s="6">
        <v>40194</v>
      </c>
      <c r="B2" s="3">
        <v>489</v>
      </c>
    </row>
    <row r="3" spans="1:2">
      <c r="A3" s="6">
        <f t="shared" ref="A3:A10" si="0">A2+1</f>
        <v>40195</v>
      </c>
      <c r="B3" s="3">
        <v>603</v>
      </c>
    </row>
    <row r="4" spans="1:2">
      <c r="A4" s="6">
        <f t="shared" si="0"/>
        <v>40196</v>
      </c>
      <c r="B4" s="3">
        <v>581</v>
      </c>
    </row>
    <row r="5" spans="1:2">
      <c r="A5" s="6">
        <f t="shared" si="0"/>
        <v>40197</v>
      </c>
      <c r="B5" s="3">
        <v>633</v>
      </c>
    </row>
    <row r="6" spans="1:2">
      <c r="A6" s="6">
        <f t="shared" si="0"/>
        <v>40198</v>
      </c>
      <c r="B6" s="3">
        <v>635</v>
      </c>
    </row>
    <row r="7" spans="1:2">
      <c r="A7" s="6">
        <f t="shared" si="0"/>
        <v>40199</v>
      </c>
      <c r="B7" s="3">
        <v>621</v>
      </c>
    </row>
    <row r="8" spans="1:2">
      <c r="A8" s="6">
        <f t="shared" si="0"/>
        <v>40200</v>
      </c>
      <c r="B8" s="3">
        <v>512</v>
      </c>
    </row>
    <row r="9" spans="1:2">
      <c r="A9" s="6">
        <f t="shared" si="0"/>
        <v>40201</v>
      </c>
      <c r="B9" s="3">
        <v>654</v>
      </c>
    </row>
    <row r="10" spans="1:2">
      <c r="A10" s="6">
        <f t="shared" si="0"/>
        <v>40202</v>
      </c>
      <c r="B10" s="3">
        <v>709</v>
      </c>
    </row>
    <row r="11" spans="1:2">
      <c r="A11" s="6"/>
      <c r="B11" s="3"/>
    </row>
    <row r="12" spans="1:2">
      <c r="A12" s="6"/>
      <c r="B12" s="3"/>
    </row>
    <row r="13" spans="1:2">
      <c r="A13" s="6"/>
      <c r="B13" s="3"/>
    </row>
    <row r="14" spans="1:2">
      <c r="A14" s="6"/>
      <c r="B14" s="3"/>
    </row>
    <row r="15" spans="1:2">
      <c r="A15" s="6"/>
      <c r="B15" s="3"/>
    </row>
    <row r="16" spans="1:2">
      <c r="A16" s="6"/>
      <c r="B16" s="3"/>
    </row>
    <row r="17" spans="1:5">
      <c r="A17" s="6"/>
      <c r="B17" s="3"/>
    </row>
    <row r="18" spans="1:5">
      <c r="A18" s="6"/>
      <c r="B18" s="3"/>
    </row>
    <row r="19" spans="1:5">
      <c r="A19" s="6"/>
      <c r="B19" s="3"/>
      <c r="C19" s="2"/>
      <c r="D19" s="2"/>
    </row>
    <row r="20" spans="1:5">
      <c r="A20" s="6"/>
      <c r="B20" s="3"/>
      <c r="C20" s="2"/>
      <c r="D20" s="2"/>
    </row>
    <row r="21" spans="1:5">
      <c r="A21" s="6"/>
      <c r="B21" s="3"/>
      <c r="D21" s="2"/>
      <c r="E21" s="2"/>
    </row>
    <row r="22" spans="1:5">
      <c r="A22" s="6"/>
      <c r="B22" s="3"/>
      <c r="D22" s="2"/>
      <c r="E22" s="2"/>
    </row>
    <row r="23" spans="1:5">
      <c r="A23" s="6"/>
      <c r="B23" s="3"/>
    </row>
    <row r="24" spans="1:5">
      <c r="A24" s="6"/>
      <c r="B24" s="3"/>
    </row>
    <row r="25" spans="1:5">
      <c r="A25" s="6"/>
      <c r="B25" s="3"/>
    </row>
    <row r="26" spans="1:5">
      <c r="A26" s="6"/>
      <c r="B26" s="3"/>
    </row>
    <row r="27" spans="1:5">
      <c r="A27" s="6"/>
      <c r="B27" s="3"/>
    </row>
    <row r="28" spans="1:5">
      <c r="A28" s="6"/>
      <c r="B28" s="3"/>
    </row>
    <row r="29" spans="1:5">
      <c r="A29" s="6"/>
      <c r="B29" s="3"/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4</vt:i4>
      </vt:variant>
    </vt:vector>
  </HeadingPairs>
  <TitlesOfParts>
    <vt:vector size="9" baseType="lpstr">
      <vt:lpstr>單欄查詢</vt:lpstr>
      <vt:lpstr>雙欄查詢</vt:lpstr>
      <vt:lpstr>OFFSET(1)</vt:lpstr>
      <vt:lpstr>OFFSET(2)</vt:lpstr>
      <vt:lpstr>圖表</vt:lpstr>
      <vt:lpstr>DATA</vt:lpstr>
      <vt:lpstr>訊息</vt:lpstr>
      <vt:lpstr>資料</vt:lpstr>
      <vt:lpstr>類別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daily.xls</dc:title>
  <dc:subject>Excel Charts</dc:subject>
  <dc:creator>John Walkenbach</dc:creator>
  <cp:keywords>©2002, JWalk &amp; Associates, Inc.</cp:keywords>
  <dc:description>Example file distributed with 'Excel Charts'.</dc:description>
  <cp:lastModifiedBy>蘇孟緯</cp:lastModifiedBy>
  <dcterms:created xsi:type="dcterms:W3CDTF">1997-10-30T04:07:53Z</dcterms:created>
  <dcterms:modified xsi:type="dcterms:W3CDTF">2021-07-16T08:10:19Z</dcterms:modified>
  <cp:category>http://www.j-walk.com/ss</cp:category>
</cp:coreProperties>
</file>