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5"/>
  </bookViews>
  <sheets>
    <sheet name="Examples" sheetId="1" r:id="rId1"/>
  </sheets>
  <definedNames>
    <definedName name="payment_frequency">{1,2,6,12}</definedName>
    <definedName name="valuevx">42.314159</definedName>
    <definedName name="vertex42_copyright" hidden="1">"© 2018 Vertex42 LLC "</definedName>
    <definedName name="vertex42_id" hidden="1">"ArrayFormulas.xlsx"</definedName>
    <definedName name="vertex42_title" hidden="1">"Excel Array Formula Examples"</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8" i="1" l="1" a="1"/>
  <c r="I58" i="1" s="1"/>
  <c r="I57" i="1" a="1"/>
  <c r="I57" i="1" s="1"/>
  <c r="I53" i="1" a="1"/>
  <c r="I53" i="1" s="1"/>
  <c r="D243" i="1" l="1" a="1"/>
  <c r="E243" i="1" s="1"/>
  <c r="D226" i="1" a="1"/>
  <c r="F226" i="1" s="1"/>
  <c r="E216" i="1" a="1"/>
  <c r="E216" i="1" s="1"/>
  <c r="G308" i="1"/>
  <c r="H238" i="1" a="1"/>
  <c r="H238" i="1" s="1"/>
  <c r="E208" i="1" a="1"/>
  <c r="E208" i="1" s="1"/>
  <c r="C208" i="1" a="1"/>
  <c r="C208" i="1" s="1"/>
  <c r="E197" i="1" a="1"/>
  <c r="C197" i="1" a="1"/>
  <c r="F243" i="1" l="1"/>
  <c r="D243" i="1"/>
  <c r="E226" i="1"/>
  <c r="E227" i="1"/>
  <c r="D227" i="1"/>
  <c r="G228" i="1"/>
  <c r="G226" i="1"/>
  <c r="E228" i="1"/>
  <c r="D228" i="1"/>
  <c r="D226" i="1"/>
  <c r="G227" i="1"/>
  <c r="F227" i="1"/>
  <c r="F228" i="1"/>
  <c r="G218" i="1"/>
  <c r="F218" i="1"/>
  <c r="H217" i="1"/>
  <c r="G217" i="1"/>
  <c r="F216" i="1"/>
  <c r="F217" i="1"/>
  <c r="G216" i="1"/>
  <c r="H218" i="1"/>
  <c r="E217" i="1"/>
  <c r="H216" i="1"/>
  <c r="E218" i="1"/>
  <c r="H241" i="1"/>
  <c r="H240" i="1"/>
  <c r="H239" i="1"/>
  <c r="G209" i="1"/>
  <c r="G208" i="1"/>
  <c r="E210" i="1"/>
  <c r="F208" i="1"/>
  <c r="F210" i="1"/>
  <c r="F209" i="1"/>
  <c r="E209" i="1"/>
  <c r="G210" i="1"/>
  <c r="C210" i="1"/>
  <c r="C209" i="1"/>
  <c r="C198" i="1"/>
  <c r="C197" i="1"/>
  <c r="C199" i="1"/>
  <c r="E275" i="1" a="1"/>
  <c r="F275" i="1" s="1"/>
  <c r="G299" i="1" a="1"/>
  <c r="H299" i="1" s="1"/>
  <c r="G291" i="1" a="1"/>
  <c r="G291" i="1" s="1"/>
  <c r="G267" i="1" a="1"/>
  <c r="G267" i="1" s="1"/>
  <c r="F259" i="1" a="1"/>
  <c r="F259" i="1" s="1"/>
  <c r="F256" i="1" a="1"/>
  <c r="G256" i="1" s="1"/>
  <c r="C187" i="1" a="1"/>
  <c r="C187" i="1" s="1"/>
  <c r="H250" i="1" a="1"/>
  <c r="H251" i="1" s="1"/>
  <c r="F199" i="1"/>
  <c r="G198" i="1"/>
  <c r="E198" i="1"/>
  <c r="E197" i="1"/>
  <c r="G197" i="1"/>
  <c r="F197" i="1"/>
  <c r="F198" i="1"/>
  <c r="E199" i="1"/>
  <c r="G283" i="1" a="1"/>
  <c r="G199" i="1"/>
  <c r="E277" i="1" l="1"/>
  <c r="E275" i="1"/>
  <c r="F277" i="1"/>
  <c r="G276" i="1"/>
  <c r="E276" i="1"/>
  <c r="G275" i="1"/>
  <c r="G277" i="1"/>
  <c r="F276" i="1"/>
  <c r="I301" i="1"/>
  <c r="H301" i="1"/>
  <c r="I300" i="1"/>
  <c r="H300" i="1"/>
  <c r="G299" i="1"/>
  <c r="G301" i="1"/>
  <c r="G300" i="1"/>
  <c r="I299" i="1"/>
  <c r="G284" i="1"/>
  <c r="G285" i="1"/>
  <c r="G283" i="1"/>
  <c r="H268" i="1"/>
  <c r="H269" i="1"/>
  <c r="G268" i="1"/>
  <c r="I267" i="1"/>
  <c r="G269" i="1"/>
  <c r="H267" i="1"/>
  <c r="I268" i="1"/>
  <c r="I269" i="1"/>
  <c r="G259" i="1"/>
  <c r="F256" i="1"/>
  <c r="G257" i="1"/>
  <c r="F257" i="1"/>
  <c r="D187" i="1"/>
  <c r="D188" i="1"/>
  <c r="C188" i="1"/>
  <c r="H250" i="1"/>
  <c r="I144" i="1" l="1" a="1"/>
  <c r="I144" i="1" s="1"/>
  <c r="J131" i="1" a="1"/>
  <c r="J131" i="1" s="1"/>
  <c r="J126" i="1" a="1"/>
  <c r="J126" i="1" s="1"/>
  <c r="J78" i="1" a="1"/>
  <c r="J78" i="1" s="1"/>
  <c r="I75" i="1" a="1"/>
  <c r="I75" i="1" s="1"/>
  <c r="I74" i="1" a="1"/>
  <c r="I74" i="1" s="1"/>
  <c r="I172" i="1" a="1"/>
  <c r="I161" i="1" a="1"/>
  <c r="I150" i="1" a="1"/>
  <c r="I172" i="1" l="1"/>
  <c r="I173" i="1"/>
  <c r="I174" i="1"/>
  <c r="I163" i="1"/>
  <c r="I161" i="1"/>
  <c r="I162" i="1"/>
  <c r="I146" i="1"/>
  <c r="I145" i="1"/>
  <c r="I150" i="1"/>
  <c r="I151" i="1"/>
  <c r="I152" i="1"/>
  <c r="C99" i="1"/>
  <c r="C97" i="1"/>
  <c r="C96" i="1"/>
  <c r="J67" i="1" a="1"/>
  <c r="J67" i="1" s="1"/>
  <c r="J64" i="1" a="1"/>
  <c r="J64" i="1" s="1"/>
  <c r="I54" i="1" a="1"/>
  <c r="I54" i="1" s="1"/>
  <c r="H106" i="1" l="1" a="1"/>
  <c r="H106" i="1" s="1"/>
  <c r="H102" i="1" a="1"/>
  <c r="H102" i="1" s="1"/>
  <c r="H91" i="1" a="1"/>
  <c r="H91" i="1" s="1"/>
  <c r="H89" i="1" a="1"/>
  <c r="H89" i="1" s="1"/>
  <c r="H90" i="1" a="1"/>
  <c r="H90" i="1" s="1"/>
  <c r="I19" i="1" a="1"/>
  <c r="I19" i="1" s="1"/>
  <c r="I22" i="1"/>
  <c r="F19" i="1" a="1"/>
  <c r="F21" i="1" s="1"/>
  <c r="F24" i="1" a="1"/>
  <c r="F24" i="1" s="1"/>
  <c r="E24" i="1" a="1"/>
  <c r="E24" i="1" s="1"/>
  <c r="D24" i="1"/>
  <c r="F20" i="1" l="1"/>
  <c r="F19" i="1"/>
  <c r="F23" i="1"/>
  <c r="F22" i="1"/>
</calcChain>
</file>

<file path=xl/sharedStrings.xml><?xml version="1.0" encoding="utf-8"?>
<sst xmlns="http://schemas.openxmlformats.org/spreadsheetml/2006/main" count="249" uniqueCount="172">
  <si>
    <t>EXAMPLES</t>
  </si>
  <si>
    <t>Formula:</t>
  </si>
  <si>
    <t>REFERENCES</t>
  </si>
  <si>
    <t>ARTICLE</t>
  </si>
  <si>
    <t>SEE ALSO</t>
  </si>
  <si>
    <t>Date</t>
  </si>
  <si>
    <t>Contact</t>
  </si>
  <si>
    <t>Jim</t>
  </si>
  <si>
    <t>Bob</t>
  </si>
  <si>
    <t>Person</t>
  </si>
  <si>
    <t>contextures.com - MAX IF</t>
  </si>
  <si>
    <t>Sale</t>
  </si>
  <si>
    <t>Contact and Sales Log</t>
  </si>
  <si>
    <t>Last Contacted</t>
  </si>
  <si>
    <t>Basic Array Formula Example</t>
  </si>
  <si>
    <t>Task</t>
  </si>
  <si>
    <t>Task 1</t>
  </si>
  <si>
    <t>Task 2</t>
  </si>
  <si>
    <t>Task 3</t>
  </si>
  <si>
    <t>Task 4</t>
  </si>
  <si>
    <t>Task 5</t>
  </si>
  <si>
    <t>Days</t>
  </si>
  <si>
    <t>% Complete</t>
  </si>
  <si>
    <t>Completed</t>
  </si>
  <si>
    <t>Total % Complete:</t>
  </si>
  <si>
    <t>SUMPRODUCT</t>
  </si>
  <si>
    <t>Array Formula</t>
  </si>
  <si>
    <t>Totals:</t>
  </si>
  <si>
    <r>
      <t>{Ctrl+Shift+Enter}: =</t>
    </r>
    <r>
      <rPr>
        <i/>
        <sz val="11"/>
        <color theme="1"/>
        <rFont val="Arial"/>
        <family val="2"/>
        <scheme val="minor"/>
      </rPr>
      <t>days</t>
    </r>
    <r>
      <rPr>
        <sz val="11"/>
        <color theme="1"/>
        <rFont val="Arial"/>
        <family val="2"/>
        <scheme val="minor"/>
      </rPr>
      <t>*</t>
    </r>
    <r>
      <rPr>
        <i/>
        <sz val="11"/>
        <color theme="1"/>
        <rFont val="Arial"/>
        <family val="2"/>
        <scheme val="minor"/>
      </rPr>
      <t>percent_complete</t>
    </r>
  </si>
  <si>
    <r>
      <t>{Ctrl+Shift+Enter} =</t>
    </r>
    <r>
      <rPr>
        <b/>
        <sz val="11"/>
        <color theme="1"/>
        <rFont val="Arial"/>
        <family val="2"/>
        <scheme val="minor"/>
      </rPr>
      <t>SUM</t>
    </r>
    <r>
      <rPr>
        <sz val="11"/>
        <color theme="1"/>
        <rFont val="Arial"/>
        <family val="2"/>
        <scheme val="minor"/>
      </rPr>
      <t>(</t>
    </r>
    <r>
      <rPr>
        <i/>
        <sz val="11"/>
        <color theme="1"/>
        <rFont val="Arial"/>
        <family val="2"/>
        <scheme val="minor"/>
      </rPr>
      <t>days</t>
    </r>
    <r>
      <rPr>
        <sz val="11"/>
        <color theme="1"/>
        <rFont val="Arial"/>
        <family val="2"/>
        <scheme val="minor"/>
      </rPr>
      <t>*</t>
    </r>
    <r>
      <rPr>
        <i/>
        <sz val="11"/>
        <color theme="1"/>
        <rFont val="Arial"/>
        <family val="2"/>
        <scheme val="minor"/>
      </rPr>
      <t>percent_complete</t>
    </r>
    <r>
      <rPr>
        <sz val="11"/>
        <color theme="1"/>
        <rFont val="Arial"/>
        <family val="2"/>
        <scheme val="minor"/>
      </rPr>
      <t>)</t>
    </r>
  </si>
  <si>
    <r>
      <t>{Ctrl+Shift+Enter} =</t>
    </r>
    <r>
      <rPr>
        <b/>
        <sz val="11"/>
        <color theme="1"/>
        <rFont val="Arial"/>
        <family val="2"/>
        <scheme val="minor"/>
      </rPr>
      <t>SUM</t>
    </r>
    <r>
      <rPr>
        <sz val="11"/>
        <color theme="1"/>
        <rFont val="Arial"/>
        <family val="2"/>
        <scheme val="minor"/>
      </rPr>
      <t>(</t>
    </r>
    <r>
      <rPr>
        <i/>
        <sz val="11"/>
        <color theme="1"/>
        <rFont val="Arial"/>
        <family val="2"/>
        <scheme val="minor"/>
      </rPr>
      <t>days</t>
    </r>
    <r>
      <rPr>
        <sz val="11"/>
        <color theme="1"/>
        <rFont val="Arial"/>
        <family val="2"/>
        <scheme val="minor"/>
      </rPr>
      <t>*</t>
    </r>
    <r>
      <rPr>
        <i/>
        <sz val="11"/>
        <color theme="1"/>
        <rFont val="Arial"/>
        <family val="2"/>
        <scheme val="minor"/>
      </rPr>
      <t>percent_complete</t>
    </r>
    <r>
      <rPr>
        <sz val="11"/>
        <color theme="1"/>
        <rFont val="Arial"/>
        <family val="2"/>
        <scheme val="minor"/>
      </rPr>
      <t xml:space="preserve">) / </t>
    </r>
    <r>
      <rPr>
        <b/>
        <sz val="11"/>
        <color theme="1"/>
        <rFont val="Arial"/>
        <family val="2"/>
        <scheme val="minor"/>
      </rPr>
      <t>SUM</t>
    </r>
    <r>
      <rPr>
        <sz val="11"/>
        <color theme="1"/>
        <rFont val="Arial"/>
        <family val="2"/>
        <scheme val="minor"/>
      </rPr>
      <t>(</t>
    </r>
    <r>
      <rPr>
        <i/>
        <sz val="11"/>
        <color theme="1"/>
        <rFont val="Arial"/>
        <family val="2"/>
        <scheme val="minor"/>
      </rPr>
      <t>days</t>
    </r>
    <r>
      <rPr>
        <sz val="11"/>
        <color theme="1"/>
        <rFont val="Arial"/>
        <family val="2"/>
        <scheme val="minor"/>
      </rPr>
      <t>)</t>
    </r>
  </si>
  <si>
    <t>The following table is used in the article to explain how an array formula works. This example uses 3 separate array formulas. One is a multi-cell array formula, and the other two are single-cell array formulas.</t>
  </si>
  <si>
    <t>Multi-Cell Array Formula:   Days Completed (F18:F22)</t>
  </si>
  <si>
    <t>Single-Cell Array Formula:  Total days complete (F23)</t>
  </si>
  <si>
    <t>Single-Cell Array Formula:  Total percent complete (E23)</t>
  </si>
  <si>
    <t>Nested IF Array Formulas</t>
  </si>
  <si>
    <t>MAX-IF</t>
  </si>
  <si>
    <r>
      <t>=</t>
    </r>
    <r>
      <rPr>
        <b/>
        <sz val="11"/>
        <color theme="1"/>
        <rFont val="Arial"/>
        <family val="2"/>
        <scheme val="minor"/>
      </rPr>
      <t>MAX</t>
    </r>
    <r>
      <rPr>
        <sz val="11"/>
        <color theme="1"/>
        <rFont val="Arial"/>
        <family val="2"/>
        <scheme val="minor"/>
      </rPr>
      <t>(</t>
    </r>
    <r>
      <rPr>
        <b/>
        <sz val="11"/>
        <color theme="1"/>
        <rFont val="Arial"/>
        <family val="2"/>
        <scheme val="minor"/>
      </rPr>
      <t>IF</t>
    </r>
    <r>
      <rPr>
        <sz val="11"/>
        <color theme="1"/>
        <rFont val="Arial"/>
        <family val="2"/>
        <scheme val="minor"/>
      </rPr>
      <t>(</t>
    </r>
    <r>
      <rPr>
        <i/>
        <sz val="11"/>
        <color theme="1"/>
        <rFont val="Arial"/>
        <family val="2"/>
        <scheme val="minor"/>
      </rPr>
      <t>contact_range</t>
    </r>
    <r>
      <rPr>
        <sz val="11"/>
        <color theme="1"/>
        <rFont val="Arial"/>
        <family val="2"/>
        <scheme val="minor"/>
      </rPr>
      <t>="Bob",</t>
    </r>
    <r>
      <rPr>
        <i/>
        <sz val="11"/>
        <color theme="1"/>
        <rFont val="Arial"/>
        <family val="2"/>
        <scheme val="minor"/>
      </rPr>
      <t>date_range</t>
    </r>
    <r>
      <rPr>
        <sz val="11"/>
        <color theme="1"/>
        <rFont val="Arial"/>
        <family val="2"/>
        <scheme val="minor"/>
      </rPr>
      <t>))</t>
    </r>
  </si>
  <si>
    <t>Result</t>
  </si>
  <si>
    <t>LARGE-IF</t>
  </si>
  <si>
    <t>SMALL-IF</t>
  </si>
  <si>
    <t>Find Jim's second largest Sale</t>
  </si>
  <si>
    <t>NOTE</t>
  </si>
  <si>
    <t>Find Bob's second smallest Sale</t>
  </si>
  <si>
    <t>The FALSE values returned by the IF formula are not treated as 0 values by the LARGE and SMALL functions. If SMALL treated FALSE values as 0 values, the formula would not work.</t>
  </si>
  <si>
    <t>Values</t>
  </si>
  <si>
    <t>=""</t>
  </si>
  <si>
    <t>blank</t>
  </si>
  <si>
    <t>Count the number of Error values within a range</t>
  </si>
  <si>
    <t>Count the number of Blank values within a range</t>
  </si>
  <si>
    <t>Note: A formula that returns an empty string "" is NOT blank.</t>
  </si>
  <si>
    <t>Count the number of values that are NOT blank</t>
  </si>
  <si>
    <r>
      <t>=</t>
    </r>
    <r>
      <rPr>
        <b/>
        <sz val="11"/>
        <color theme="1"/>
        <rFont val="Arial"/>
        <family val="2"/>
        <scheme val="minor"/>
      </rPr>
      <t>SUM</t>
    </r>
    <r>
      <rPr>
        <sz val="11"/>
        <color theme="1"/>
        <rFont val="Arial"/>
        <family val="2"/>
        <scheme val="minor"/>
      </rPr>
      <t>( 1*</t>
    </r>
    <r>
      <rPr>
        <b/>
        <sz val="11"/>
        <color theme="1"/>
        <rFont val="Arial"/>
        <family val="2"/>
        <scheme val="minor"/>
      </rPr>
      <t>NOT</t>
    </r>
    <r>
      <rPr>
        <sz val="11"/>
        <color theme="1"/>
        <rFont val="Arial"/>
        <family val="2"/>
        <scheme val="minor"/>
      </rPr>
      <t>(</t>
    </r>
    <r>
      <rPr>
        <b/>
        <sz val="11"/>
        <color theme="1"/>
        <rFont val="Arial"/>
        <family val="2"/>
        <scheme val="minor"/>
      </rPr>
      <t>ISBLANK</t>
    </r>
    <r>
      <rPr>
        <sz val="11"/>
        <color theme="1"/>
        <rFont val="Arial"/>
        <family val="2"/>
        <scheme val="minor"/>
      </rPr>
      <t>(</t>
    </r>
    <r>
      <rPr>
        <i/>
        <sz val="11"/>
        <color theme="1"/>
        <rFont val="Arial"/>
        <family val="2"/>
        <scheme val="minor"/>
      </rPr>
      <t>range</t>
    </r>
    <r>
      <rPr>
        <sz val="11"/>
        <color theme="1"/>
        <rFont val="Arial"/>
        <family val="2"/>
        <scheme val="minor"/>
      </rPr>
      <t>) ) )</t>
    </r>
  </si>
  <si>
    <r>
      <t>=</t>
    </r>
    <r>
      <rPr>
        <b/>
        <sz val="11"/>
        <color theme="1"/>
        <rFont val="Arial"/>
        <family val="2"/>
        <scheme val="minor"/>
      </rPr>
      <t>SUM</t>
    </r>
    <r>
      <rPr>
        <sz val="11"/>
        <color theme="1"/>
        <rFont val="Arial"/>
        <family val="2"/>
        <scheme val="minor"/>
      </rPr>
      <t>( 1*</t>
    </r>
    <r>
      <rPr>
        <b/>
        <sz val="11"/>
        <color theme="1"/>
        <rFont val="Arial"/>
        <family val="2"/>
        <scheme val="minor"/>
      </rPr>
      <t>ISBLANK</t>
    </r>
    <r>
      <rPr>
        <sz val="11"/>
        <color theme="1"/>
        <rFont val="Arial"/>
        <family val="2"/>
        <scheme val="minor"/>
      </rPr>
      <t>(</t>
    </r>
    <r>
      <rPr>
        <i/>
        <sz val="11"/>
        <color theme="1"/>
        <rFont val="Arial"/>
        <family val="2"/>
        <scheme val="minor"/>
      </rPr>
      <t>range</t>
    </r>
    <r>
      <rPr>
        <sz val="11"/>
        <color theme="1"/>
        <rFont val="Arial"/>
        <family val="2"/>
        <scheme val="minor"/>
      </rPr>
      <t>)  )</t>
    </r>
  </si>
  <si>
    <r>
      <t>=</t>
    </r>
    <r>
      <rPr>
        <b/>
        <sz val="11"/>
        <color theme="1"/>
        <rFont val="Arial"/>
        <family val="2"/>
        <scheme val="minor"/>
      </rPr>
      <t>SUM</t>
    </r>
    <r>
      <rPr>
        <sz val="11"/>
        <color theme="1"/>
        <rFont val="Arial"/>
        <family val="2"/>
        <scheme val="minor"/>
      </rPr>
      <t>( 1*</t>
    </r>
    <r>
      <rPr>
        <b/>
        <sz val="11"/>
        <color theme="1"/>
        <rFont val="Arial"/>
        <family val="2"/>
        <scheme val="minor"/>
      </rPr>
      <t>ISERROR</t>
    </r>
    <r>
      <rPr>
        <sz val="11"/>
        <color theme="1"/>
        <rFont val="Arial"/>
        <family val="2"/>
        <scheme val="minor"/>
      </rPr>
      <t>(</t>
    </r>
    <r>
      <rPr>
        <i/>
        <sz val="11"/>
        <color theme="1"/>
        <rFont val="Arial"/>
        <family val="2"/>
        <scheme val="minor"/>
      </rPr>
      <t>range</t>
    </r>
    <r>
      <rPr>
        <sz val="11"/>
        <color theme="1"/>
        <rFont val="Arial"/>
        <family val="2"/>
        <scheme val="minor"/>
      </rPr>
      <t>)  )</t>
    </r>
  </si>
  <si>
    <r>
      <t>=</t>
    </r>
    <r>
      <rPr>
        <b/>
        <sz val="11"/>
        <color theme="1"/>
        <rFont val="Arial"/>
        <family val="2"/>
        <scheme val="minor"/>
      </rPr>
      <t>SUM</t>
    </r>
    <r>
      <rPr>
        <sz val="11"/>
        <color theme="1"/>
        <rFont val="Arial"/>
        <family val="2"/>
        <scheme val="minor"/>
      </rPr>
      <t>( 0+</t>
    </r>
    <r>
      <rPr>
        <b/>
        <sz val="11"/>
        <color theme="1"/>
        <rFont val="Arial"/>
        <family val="2"/>
        <scheme val="minor"/>
      </rPr>
      <t>ISERROR</t>
    </r>
    <r>
      <rPr>
        <sz val="11"/>
        <color theme="1"/>
        <rFont val="Arial"/>
        <family val="2"/>
        <scheme val="minor"/>
      </rPr>
      <t>(</t>
    </r>
    <r>
      <rPr>
        <i/>
        <sz val="11"/>
        <color theme="1"/>
        <rFont val="Arial"/>
        <family val="2"/>
        <scheme val="minor"/>
      </rPr>
      <t>range</t>
    </r>
    <r>
      <rPr>
        <sz val="11"/>
        <color theme="1"/>
        <rFont val="Arial"/>
        <family val="2"/>
        <scheme val="minor"/>
      </rPr>
      <t>)  )</t>
    </r>
  </si>
  <si>
    <r>
      <t>=</t>
    </r>
    <r>
      <rPr>
        <b/>
        <sz val="11"/>
        <color theme="1"/>
        <rFont val="Arial"/>
        <family val="2"/>
        <scheme val="minor"/>
      </rPr>
      <t>SUM</t>
    </r>
    <r>
      <rPr>
        <sz val="11"/>
        <color theme="1"/>
        <rFont val="Arial"/>
        <family val="2"/>
        <scheme val="minor"/>
      </rPr>
      <t>( --</t>
    </r>
    <r>
      <rPr>
        <b/>
        <sz val="11"/>
        <color theme="1"/>
        <rFont val="Arial"/>
        <family val="2"/>
        <scheme val="minor"/>
      </rPr>
      <t>ISERROR</t>
    </r>
    <r>
      <rPr>
        <sz val="11"/>
        <color theme="1"/>
        <rFont val="Arial"/>
        <family val="2"/>
        <scheme val="minor"/>
      </rPr>
      <t>(</t>
    </r>
    <r>
      <rPr>
        <i/>
        <sz val="11"/>
        <color theme="1"/>
        <rFont val="Arial"/>
        <family val="2"/>
        <scheme val="minor"/>
      </rPr>
      <t>range</t>
    </r>
    <r>
      <rPr>
        <sz val="11"/>
        <color theme="1"/>
        <rFont val="Arial"/>
        <family val="2"/>
        <scheme val="minor"/>
      </rPr>
      <t>)  )</t>
    </r>
  </si>
  <si>
    <t>COUNTIF Alternative: SUM-Boolean Array Formulas</t>
  </si>
  <si>
    <t>SUM-IF</t>
  </si>
  <si>
    <t>Find the total Sales for Jim and Bob</t>
  </si>
  <si>
    <r>
      <t>=</t>
    </r>
    <r>
      <rPr>
        <b/>
        <sz val="11"/>
        <color theme="1"/>
        <rFont val="Arial"/>
        <family val="2"/>
        <scheme val="minor"/>
      </rPr>
      <t>SUM</t>
    </r>
    <r>
      <rPr>
        <sz val="11"/>
        <color theme="1"/>
        <rFont val="Arial"/>
        <family val="2"/>
        <scheme val="minor"/>
      </rPr>
      <t>(</t>
    </r>
    <r>
      <rPr>
        <b/>
        <sz val="11"/>
        <color theme="1"/>
        <rFont val="Arial"/>
        <family val="2"/>
        <scheme val="minor"/>
      </rPr>
      <t>IF</t>
    </r>
    <r>
      <rPr>
        <sz val="11"/>
        <color theme="1"/>
        <rFont val="Arial"/>
        <family val="2"/>
        <scheme val="minor"/>
      </rPr>
      <t>(</t>
    </r>
    <r>
      <rPr>
        <i/>
        <sz val="11"/>
        <color theme="1"/>
        <rFont val="Arial"/>
        <family val="2"/>
        <scheme val="minor"/>
      </rPr>
      <t>contact_range</t>
    </r>
    <r>
      <rPr>
        <sz val="11"/>
        <color theme="1"/>
        <rFont val="Arial"/>
        <family val="2"/>
        <scheme val="minor"/>
      </rPr>
      <t>="Bob",</t>
    </r>
    <r>
      <rPr>
        <i/>
        <sz val="11"/>
        <color theme="1"/>
        <rFont val="Arial"/>
        <family val="2"/>
        <scheme val="minor"/>
      </rPr>
      <t>sales_range</t>
    </r>
    <r>
      <rPr>
        <sz val="11"/>
        <color theme="1"/>
        <rFont val="Arial"/>
        <family val="2"/>
        <scheme val="minor"/>
      </rPr>
      <t>))</t>
    </r>
  </si>
  <si>
    <t>Multiple Criteria SUM-IF</t>
  </si>
  <si>
    <t>&gt;= Date</t>
  </si>
  <si>
    <r>
      <t>=</t>
    </r>
    <r>
      <rPr>
        <b/>
        <sz val="11"/>
        <color theme="1"/>
        <rFont val="Arial"/>
        <family val="2"/>
        <scheme val="minor"/>
      </rPr>
      <t>SUM</t>
    </r>
    <r>
      <rPr>
        <sz val="11"/>
        <color theme="1"/>
        <rFont val="Arial"/>
        <family val="2"/>
        <scheme val="minor"/>
      </rPr>
      <t>(</t>
    </r>
    <r>
      <rPr>
        <b/>
        <sz val="11"/>
        <color theme="1"/>
        <rFont val="Arial"/>
        <family val="2"/>
        <scheme val="minor"/>
      </rPr>
      <t>IF</t>
    </r>
    <r>
      <rPr>
        <sz val="11"/>
        <color theme="1"/>
        <rFont val="Arial"/>
        <family val="2"/>
        <scheme val="minor"/>
      </rPr>
      <t>( ( 1*(</t>
    </r>
    <r>
      <rPr>
        <i/>
        <sz val="11"/>
        <color theme="1"/>
        <rFont val="Arial"/>
        <family val="2"/>
        <scheme val="minor"/>
      </rPr>
      <t>date_range</t>
    </r>
    <r>
      <rPr>
        <sz val="11"/>
        <color theme="1"/>
        <rFont val="Arial"/>
        <family val="2"/>
        <scheme val="minor"/>
      </rPr>
      <t>&gt;=</t>
    </r>
    <r>
      <rPr>
        <i/>
        <sz val="11"/>
        <color theme="1"/>
        <rFont val="Arial"/>
        <family val="2"/>
        <scheme val="minor"/>
      </rPr>
      <t>date_value</t>
    </r>
    <r>
      <rPr>
        <sz val="11"/>
        <color theme="1"/>
        <rFont val="Arial"/>
        <family val="2"/>
        <scheme val="minor"/>
      </rPr>
      <t>) + 1*(</t>
    </r>
    <r>
      <rPr>
        <i/>
        <sz val="11"/>
        <color theme="1"/>
        <rFont val="Arial"/>
        <family val="2"/>
        <scheme val="minor"/>
      </rPr>
      <t>contact_range</t>
    </r>
    <r>
      <rPr>
        <sz val="11"/>
        <color theme="1"/>
        <rFont val="Arial"/>
        <family val="2"/>
        <scheme val="minor"/>
      </rPr>
      <t>="Jim") )&gt;0,</t>
    </r>
    <r>
      <rPr>
        <i/>
        <sz val="11"/>
        <color theme="1"/>
        <rFont val="Arial"/>
        <family val="2"/>
        <scheme val="minor"/>
      </rPr>
      <t>sale_range</t>
    </r>
    <r>
      <rPr>
        <sz val="11"/>
        <color theme="1"/>
        <rFont val="Arial"/>
        <family val="2"/>
        <scheme val="minor"/>
      </rPr>
      <t>))</t>
    </r>
  </si>
  <si>
    <t>Multi-Criteria Boolean Array Formulas</t>
  </si>
  <si>
    <t>It's easy to misunderstand how the AND and OR functions behave when using an array formula. It's important to remember that AND and OR return only a single value, even when used in array formulas. Instead of AND and OR, for multiple-criteria logical array formulas you need to do the boolean logic by adding boolean values for "or" conditions and by multiplying boolean values for "and" conditions.</t>
  </si>
  <si>
    <t>Start</t>
  </si>
  <si>
    <t>End</t>
  </si>
  <si>
    <t>Total Sales</t>
  </si>
  <si>
    <t>Total Sales between 2/1/2017 and 9/1/2017</t>
  </si>
  <si>
    <t>Name</t>
  </si>
  <si>
    <t>Total Sales where Name = Bob or Date &gt;= 7/1/2017</t>
  </si>
  <si>
    <t>Sequential Number Arrays</t>
  </si>
  <si>
    <t>Sequence of Whole Numbers from n to m</t>
  </si>
  <si>
    <r>
      <t>=</t>
    </r>
    <r>
      <rPr>
        <b/>
        <sz val="11"/>
        <color theme="1"/>
        <rFont val="Arial"/>
        <family val="2"/>
        <scheme val="minor"/>
      </rPr>
      <t>ROW</t>
    </r>
    <r>
      <rPr>
        <sz val="11"/>
        <color theme="1"/>
        <rFont val="Arial"/>
        <family val="2"/>
        <scheme val="minor"/>
      </rPr>
      <t>(1:5)</t>
    </r>
  </si>
  <si>
    <t>Sequential number arrays like {1,2,3,4,…} are common building blocks used within other array formulas. The following examples show how to create a variety of different number and date arrays. If you enter these formulas as they are, the result will be a vertical multi-cell array.</t>
  </si>
  <si>
    <t>n</t>
  </si>
  <si>
    <t>m</t>
  </si>
  <si>
    <r>
      <t>=</t>
    </r>
    <r>
      <rPr>
        <b/>
        <sz val="11"/>
        <color theme="1"/>
        <rFont val="Arial"/>
        <family val="2"/>
        <scheme val="minor"/>
      </rPr>
      <t>ROW</t>
    </r>
    <r>
      <rPr>
        <sz val="11"/>
        <color theme="1"/>
        <rFont val="Arial"/>
        <family val="2"/>
        <scheme val="minor"/>
      </rPr>
      <t>(</t>
    </r>
    <r>
      <rPr>
        <b/>
        <sz val="11"/>
        <color theme="1"/>
        <rFont val="Arial"/>
        <family val="2"/>
        <scheme val="minor"/>
      </rPr>
      <t>INDIRECT</t>
    </r>
    <r>
      <rPr>
        <sz val="11"/>
        <color theme="1"/>
        <rFont val="Arial"/>
        <family val="2"/>
        <scheme val="minor"/>
      </rPr>
      <t>(</t>
    </r>
    <r>
      <rPr>
        <i/>
        <sz val="11"/>
        <color theme="1"/>
        <rFont val="Arial"/>
        <family val="2"/>
        <scheme val="minor"/>
      </rPr>
      <t>n</t>
    </r>
    <r>
      <rPr>
        <sz val="11"/>
        <color theme="1"/>
        <rFont val="Arial"/>
        <family val="2"/>
        <scheme val="minor"/>
      </rPr>
      <t>&amp;":"&amp;</t>
    </r>
    <r>
      <rPr>
        <i/>
        <sz val="11"/>
        <color theme="1"/>
        <rFont val="Arial"/>
        <family val="2"/>
        <scheme val="minor"/>
      </rPr>
      <t>m</t>
    </r>
    <r>
      <rPr>
        <sz val="11"/>
        <color theme="1"/>
        <rFont val="Arial"/>
        <family val="2"/>
        <scheme val="minor"/>
      </rPr>
      <t>))</t>
    </r>
  </si>
  <si>
    <t>The results are showing only the first 3 values of the array. Try making n = m in this example to see what happens. Also note that when the multi-cell array result is larger than the array the formula returns, the array is filled with NA() errors.</t>
  </si>
  <si>
    <t>Create an n x1 Vector of Whole Numbers Starting From s</t>
  </si>
  <si>
    <t>size (n)</t>
  </si>
  <si>
    <t>start (s)</t>
  </si>
  <si>
    <t>In this example, we can't create a multi-cell array formula that changes in size. So, it's only the first 3 values that are shown. However, you can use a variable length array like this within other array formulas.</t>
  </si>
  <si>
    <t>Sequence of Dates Between Start and End (inclusive)</t>
  </si>
  <si>
    <t>start</t>
  </si>
  <si>
    <t>end</t>
  </si>
  <si>
    <r>
      <t>=</t>
    </r>
    <r>
      <rPr>
        <b/>
        <sz val="11"/>
        <color theme="1"/>
        <rFont val="Arial"/>
        <family val="2"/>
        <scheme val="minor"/>
      </rPr>
      <t>ROW</t>
    </r>
    <r>
      <rPr>
        <sz val="11"/>
        <color theme="1"/>
        <rFont val="Arial"/>
        <family val="2"/>
        <scheme val="minor"/>
      </rPr>
      <t>(</t>
    </r>
    <r>
      <rPr>
        <b/>
        <sz val="11"/>
        <color theme="1"/>
        <rFont val="Arial"/>
        <family val="2"/>
        <scheme val="minor"/>
      </rPr>
      <t>INDIRECT</t>
    </r>
    <r>
      <rPr>
        <sz val="11"/>
        <color theme="1"/>
        <rFont val="Arial"/>
        <family val="2"/>
        <scheme val="minor"/>
      </rPr>
      <t>(</t>
    </r>
    <r>
      <rPr>
        <i/>
        <sz val="11"/>
        <color theme="1"/>
        <rFont val="Arial"/>
        <family val="2"/>
        <scheme val="minor"/>
      </rPr>
      <t>start</t>
    </r>
    <r>
      <rPr>
        <sz val="11"/>
        <color theme="1"/>
        <rFont val="Arial"/>
        <family val="2"/>
        <scheme val="minor"/>
      </rPr>
      <t>&amp;":"&amp;</t>
    </r>
    <r>
      <rPr>
        <i/>
        <sz val="11"/>
        <color theme="1"/>
        <rFont val="Arial"/>
        <family val="2"/>
        <scheme val="minor"/>
      </rPr>
      <t>end</t>
    </r>
    <r>
      <rPr>
        <sz val="11"/>
        <color theme="1"/>
        <rFont val="Arial"/>
        <family val="2"/>
        <scheme val="minor"/>
      </rPr>
      <t>))</t>
    </r>
  </si>
  <si>
    <r>
      <t>=</t>
    </r>
    <r>
      <rPr>
        <b/>
        <sz val="11"/>
        <color theme="1"/>
        <rFont val="Arial"/>
        <family val="2"/>
        <scheme val="minor"/>
      </rPr>
      <t>ROW</t>
    </r>
    <r>
      <rPr>
        <sz val="11"/>
        <color theme="1"/>
        <rFont val="Arial"/>
        <family val="2"/>
        <scheme val="minor"/>
      </rPr>
      <t>(</t>
    </r>
    <r>
      <rPr>
        <b/>
        <sz val="11"/>
        <color theme="1"/>
        <rFont val="Arial"/>
        <family val="2"/>
        <scheme val="minor"/>
      </rPr>
      <t>INDIRECT</t>
    </r>
    <r>
      <rPr>
        <sz val="11"/>
        <color theme="1"/>
        <rFont val="Arial"/>
        <family val="2"/>
        <scheme val="minor"/>
      </rPr>
      <t>(</t>
    </r>
    <r>
      <rPr>
        <b/>
        <sz val="11"/>
        <color theme="1"/>
        <rFont val="Arial"/>
        <family val="2"/>
        <scheme val="minor"/>
      </rPr>
      <t>INT</t>
    </r>
    <r>
      <rPr>
        <sz val="11"/>
        <color theme="1"/>
        <rFont val="Arial"/>
        <family val="2"/>
        <scheme val="minor"/>
      </rPr>
      <t>(</t>
    </r>
    <r>
      <rPr>
        <i/>
        <sz val="11"/>
        <color theme="1"/>
        <rFont val="Arial"/>
        <family val="2"/>
        <scheme val="minor"/>
      </rPr>
      <t>start</t>
    </r>
    <r>
      <rPr>
        <sz val="11"/>
        <color theme="1"/>
        <rFont val="Arial"/>
        <family val="2"/>
        <scheme val="minor"/>
      </rPr>
      <t>)&amp;":"&amp;</t>
    </r>
    <r>
      <rPr>
        <b/>
        <sz val="11"/>
        <color theme="1"/>
        <rFont val="Arial"/>
        <family val="2"/>
        <scheme val="minor"/>
      </rPr>
      <t>INT</t>
    </r>
    <r>
      <rPr>
        <sz val="11"/>
        <color theme="1"/>
        <rFont val="Arial"/>
        <family val="2"/>
        <scheme val="minor"/>
      </rPr>
      <t>(</t>
    </r>
    <r>
      <rPr>
        <i/>
        <sz val="11"/>
        <color theme="1"/>
        <rFont val="Arial"/>
        <family val="2"/>
        <scheme val="minor"/>
      </rPr>
      <t>end</t>
    </r>
    <r>
      <rPr>
        <sz val="11"/>
        <color theme="1"/>
        <rFont val="Arial"/>
        <family val="2"/>
        <scheme val="minor"/>
      </rPr>
      <t>)))</t>
    </r>
  </si>
  <si>
    <r>
      <t>=</t>
    </r>
    <r>
      <rPr>
        <b/>
        <i/>
        <sz val="11"/>
        <color rgb="FF006600"/>
        <rFont val="Arial"/>
        <family val="2"/>
        <scheme val="minor"/>
      </rPr>
      <t>c</t>
    </r>
    <r>
      <rPr>
        <sz val="11"/>
        <color theme="1"/>
        <rFont val="Arial"/>
        <family val="2"/>
        <scheme val="minor"/>
      </rPr>
      <t>+0*</t>
    </r>
    <r>
      <rPr>
        <b/>
        <sz val="11"/>
        <color theme="1"/>
        <rFont val="Arial"/>
        <family val="2"/>
        <scheme val="minor"/>
      </rPr>
      <t>ROW</t>
    </r>
    <r>
      <rPr>
        <sz val="11"/>
        <color theme="1"/>
        <rFont val="Arial"/>
        <family val="2"/>
        <scheme val="minor"/>
      </rPr>
      <t>(</t>
    </r>
    <r>
      <rPr>
        <b/>
        <sz val="11"/>
        <color theme="1"/>
        <rFont val="Arial"/>
        <family val="2"/>
        <scheme val="minor"/>
      </rPr>
      <t>INDIRECT</t>
    </r>
    <r>
      <rPr>
        <sz val="11"/>
        <color theme="1"/>
        <rFont val="Arial"/>
        <family val="2"/>
        <scheme val="minor"/>
      </rPr>
      <t>("1:"&amp;</t>
    </r>
    <r>
      <rPr>
        <b/>
        <i/>
        <sz val="11"/>
        <color rgb="FF006600"/>
        <rFont val="Arial"/>
        <family val="2"/>
        <scheme val="minor"/>
      </rPr>
      <t>n</t>
    </r>
    <r>
      <rPr>
        <sz val="11"/>
        <color theme="1"/>
        <rFont val="Arial"/>
        <family val="2"/>
        <scheme val="minor"/>
      </rPr>
      <t>))</t>
    </r>
  </si>
  <si>
    <t>Row or Column sums using the ONES vector</t>
  </si>
  <si>
    <t>A</t>
  </si>
  <si>
    <t>B</t>
  </si>
  <si>
    <t>Row-Sum</t>
  </si>
  <si>
    <t>Column-Sum</t>
  </si>
  <si>
    <t>MMULT(A,B) - Multiply two matrices</t>
  </si>
  <si>
    <t>MUNIT(n) - Create an Identity matrix of size n x n</t>
  </si>
  <si>
    <t>TRANSPOSE(A) - Transpose a matrix or array</t>
  </si>
  <si>
    <r>
      <t>A</t>
    </r>
    <r>
      <rPr>
        <b/>
        <vertAlign val="superscript"/>
        <sz val="11"/>
        <color theme="1"/>
        <rFont val="Arial"/>
        <family val="2"/>
        <scheme val="minor"/>
      </rPr>
      <t>T</t>
    </r>
  </si>
  <si>
    <r>
      <t>B</t>
    </r>
    <r>
      <rPr>
        <b/>
        <vertAlign val="superscript"/>
        <sz val="11"/>
        <color theme="1"/>
        <rFont val="Arial"/>
        <family val="2"/>
        <scheme val="minor"/>
      </rPr>
      <t>T</t>
    </r>
  </si>
  <si>
    <t>This</t>
  </si>
  <si>
    <t>That</t>
  </si>
  <si>
    <r>
      <t>Diagonal(A) =</t>
    </r>
    <r>
      <rPr>
        <i/>
        <sz val="11"/>
        <color theme="1"/>
        <rFont val="Arial"/>
        <family val="2"/>
        <scheme val="minor"/>
      </rPr>
      <t>range</t>
    </r>
    <r>
      <rPr>
        <sz val="11"/>
        <color theme="1"/>
        <rFont val="Arial"/>
        <family val="2"/>
        <scheme val="minor"/>
      </rPr>
      <t>*</t>
    </r>
    <r>
      <rPr>
        <b/>
        <sz val="11"/>
        <color theme="1"/>
        <rFont val="Arial"/>
        <family val="2"/>
        <scheme val="minor"/>
      </rPr>
      <t>MUNIT</t>
    </r>
    <r>
      <rPr>
        <sz val="11"/>
        <color theme="1"/>
        <rFont val="Arial"/>
        <family val="2"/>
        <scheme val="minor"/>
      </rPr>
      <t>(</t>
    </r>
    <r>
      <rPr>
        <b/>
        <sz val="11"/>
        <color theme="1"/>
        <rFont val="Arial"/>
        <family val="2"/>
        <scheme val="minor"/>
      </rPr>
      <t>ROWS</t>
    </r>
    <r>
      <rPr>
        <sz val="11"/>
        <color theme="1"/>
        <rFont val="Arial"/>
        <family val="2"/>
        <scheme val="minor"/>
      </rPr>
      <t>(</t>
    </r>
    <r>
      <rPr>
        <i/>
        <sz val="11"/>
        <color theme="1"/>
        <rFont val="Arial"/>
        <family val="2"/>
        <scheme val="minor"/>
      </rPr>
      <t>range</t>
    </r>
    <r>
      <rPr>
        <sz val="11"/>
        <color theme="1"/>
        <rFont val="Arial"/>
        <family val="2"/>
        <scheme val="minor"/>
      </rPr>
      <t>))</t>
    </r>
    <r>
      <rPr>
        <b/>
        <sz val="11"/>
        <color theme="1"/>
        <rFont val="Arial"/>
        <family val="2"/>
        <scheme val="minor"/>
      </rPr>
      <t/>
    </r>
  </si>
  <si>
    <t>trace(A)=</t>
  </si>
  <si>
    <t>diag(A)=</t>
  </si>
  <si>
    <r>
      <t>diag(A) =</t>
    </r>
    <r>
      <rPr>
        <b/>
        <sz val="11"/>
        <color theme="1"/>
        <rFont val="Arial"/>
        <family val="2"/>
        <scheme val="minor"/>
      </rPr>
      <t/>
    </r>
  </si>
  <si>
    <t>diag(A) - the vector of diagonal elements for a square matrix</t>
  </si>
  <si>
    <t>trace(A) - the sum of the diagonal elements</t>
  </si>
  <si>
    <t>Diagonal(A) - a matrix where all off-diagonal elements are zero</t>
  </si>
  <si>
    <t>MINVERSE(A) - calculates the inverse of the matrix</t>
  </si>
  <si>
    <r>
      <rPr>
        <b/>
        <sz val="11"/>
        <color theme="1"/>
        <rFont val="Arial"/>
        <family val="2"/>
        <scheme val="minor"/>
      </rPr>
      <t>A</t>
    </r>
    <r>
      <rPr>
        <vertAlign val="superscript"/>
        <sz val="11"/>
        <color theme="1"/>
        <rFont val="Arial"/>
        <family val="2"/>
        <scheme val="minor"/>
      </rPr>
      <t>-1</t>
    </r>
    <r>
      <rPr>
        <sz val="11"/>
        <color theme="1"/>
        <rFont val="Arial"/>
        <family val="2"/>
        <scheme val="minor"/>
      </rPr>
      <t xml:space="preserve"> =</t>
    </r>
    <r>
      <rPr>
        <b/>
        <sz val="11"/>
        <color theme="1"/>
        <rFont val="Arial"/>
        <family val="2"/>
        <scheme val="minor"/>
      </rPr>
      <t>MINVERSE</t>
    </r>
    <r>
      <rPr>
        <sz val="11"/>
        <color theme="1"/>
        <rFont val="Arial"/>
        <family val="2"/>
        <scheme val="minor"/>
      </rPr>
      <t>(A)</t>
    </r>
  </si>
  <si>
    <t>MDETERM(A) - calculates the determinant of a matrix</t>
  </si>
  <si>
    <r>
      <t>=</t>
    </r>
    <r>
      <rPr>
        <i/>
        <sz val="11"/>
        <color theme="1"/>
        <rFont val="Arial"/>
        <family val="2"/>
        <scheme val="minor"/>
      </rPr>
      <t>b</t>
    </r>
    <r>
      <rPr>
        <sz val="11"/>
        <color theme="1"/>
        <rFont val="Arial"/>
        <family val="2"/>
        <scheme val="minor"/>
      </rPr>
      <t xml:space="preserve"> * MUNIT(ROWS(</t>
    </r>
    <r>
      <rPr>
        <i/>
        <sz val="11"/>
        <color theme="1"/>
        <rFont val="Arial"/>
        <family val="2"/>
        <scheme val="minor"/>
      </rPr>
      <t>b</t>
    </r>
    <r>
      <rPr>
        <sz val="11"/>
        <color theme="1"/>
        <rFont val="Arial"/>
        <family val="2"/>
        <scheme val="minor"/>
      </rPr>
      <t>))</t>
    </r>
  </si>
  <si>
    <t>Create a Diagonal matrix from a vector</t>
  </si>
  <si>
    <t>Diagonal</t>
  </si>
  <si>
    <t xml:space="preserve">|A| = </t>
  </si>
  <si>
    <r>
      <t>A</t>
    </r>
    <r>
      <rPr>
        <b/>
        <vertAlign val="superscript"/>
        <sz val="11"/>
        <color theme="1"/>
        <rFont val="Arial"/>
        <family val="2"/>
        <scheme val="minor"/>
      </rPr>
      <t>-1</t>
    </r>
    <r>
      <rPr>
        <b/>
        <sz val="11"/>
        <color theme="1"/>
        <rFont val="Arial"/>
        <family val="2"/>
        <scheme val="minor"/>
      </rPr>
      <t xml:space="preserve"> = </t>
    </r>
  </si>
  <si>
    <r>
      <t>|A| =</t>
    </r>
    <r>
      <rPr>
        <b/>
        <sz val="11"/>
        <color theme="1"/>
        <rFont val="Arial"/>
        <family val="2"/>
        <scheme val="minor"/>
      </rPr>
      <t>MDETERM</t>
    </r>
    <r>
      <rPr>
        <sz val="11"/>
        <color theme="1"/>
        <rFont val="Arial"/>
        <family val="2"/>
        <scheme val="minor"/>
      </rPr>
      <t>(A)</t>
    </r>
  </si>
  <si>
    <t>A =</t>
  </si>
  <si>
    <t xml:space="preserve">b = </t>
  </si>
  <si>
    <r>
      <t xml:space="preserve">trace(A) =SUM( diag(A) ) = SUM( </t>
    </r>
    <r>
      <rPr>
        <i/>
        <sz val="11"/>
        <color theme="1"/>
        <rFont val="Arial"/>
        <family val="2"/>
        <scheme val="minor"/>
      </rPr>
      <t>range</t>
    </r>
    <r>
      <rPr>
        <sz val="11"/>
        <color theme="1"/>
        <rFont val="Arial"/>
        <family val="2"/>
        <scheme val="minor"/>
      </rPr>
      <t>*</t>
    </r>
    <r>
      <rPr>
        <b/>
        <sz val="11"/>
        <color theme="1"/>
        <rFont val="Arial"/>
        <family val="2"/>
        <scheme val="minor"/>
      </rPr>
      <t>MUNIT</t>
    </r>
    <r>
      <rPr>
        <sz val="11"/>
        <color theme="1"/>
        <rFont val="Arial"/>
        <family val="2"/>
        <scheme val="minor"/>
      </rPr>
      <t>(</t>
    </r>
    <r>
      <rPr>
        <b/>
        <sz val="11"/>
        <color theme="1"/>
        <rFont val="Arial"/>
        <family val="2"/>
        <scheme val="minor"/>
      </rPr>
      <t>ROWS</t>
    </r>
    <r>
      <rPr>
        <sz val="11"/>
        <color theme="1"/>
        <rFont val="Arial"/>
        <family val="2"/>
        <scheme val="minor"/>
      </rPr>
      <t>(</t>
    </r>
    <r>
      <rPr>
        <i/>
        <sz val="11"/>
        <color theme="1"/>
        <rFont val="Arial"/>
        <family val="2"/>
        <scheme val="minor"/>
      </rPr>
      <t>range</t>
    </r>
    <r>
      <rPr>
        <sz val="11"/>
        <color theme="1"/>
        <rFont val="Arial"/>
        <family val="2"/>
        <scheme val="minor"/>
      </rPr>
      <t>)) )</t>
    </r>
  </si>
  <si>
    <t>Matrix Formulas</t>
  </si>
  <si>
    <t xml:space="preserve">j = </t>
  </si>
  <si>
    <t xml:space="preserve">J = </t>
  </si>
  <si>
    <t>J =</t>
  </si>
  <si>
    <r>
      <t>=</t>
    </r>
    <r>
      <rPr>
        <b/>
        <i/>
        <sz val="11"/>
        <color rgb="FF006600"/>
        <rFont val="Arial"/>
        <family val="2"/>
        <scheme val="minor"/>
      </rPr>
      <t>c</t>
    </r>
    <r>
      <rPr>
        <sz val="11"/>
        <color theme="1"/>
        <rFont val="Arial"/>
        <family val="2"/>
        <scheme val="minor"/>
      </rPr>
      <t>+</t>
    </r>
    <r>
      <rPr>
        <b/>
        <sz val="11"/>
        <color theme="1"/>
        <rFont val="Arial"/>
        <family val="2"/>
        <scheme val="minor"/>
      </rPr>
      <t>IF</t>
    </r>
    <r>
      <rPr>
        <sz val="11"/>
        <color theme="1"/>
        <rFont val="Arial"/>
        <family val="2"/>
        <scheme val="minor"/>
      </rPr>
      <t>(</t>
    </r>
    <r>
      <rPr>
        <b/>
        <sz val="11"/>
        <color theme="1"/>
        <rFont val="Arial"/>
        <family val="2"/>
        <scheme val="minor"/>
      </rPr>
      <t>ISERROR</t>
    </r>
    <r>
      <rPr>
        <sz val="11"/>
        <color theme="1"/>
        <rFont val="Arial"/>
        <family val="2"/>
        <scheme val="minor"/>
      </rPr>
      <t>(</t>
    </r>
    <r>
      <rPr>
        <b/>
        <sz val="11"/>
        <color theme="1"/>
        <rFont val="Arial"/>
        <family val="2"/>
        <scheme val="minor"/>
      </rPr>
      <t>OFFSET</t>
    </r>
    <r>
      <rPr>
        <sz val="11"/>
        <color theme="1"/>
        <rFont val="Arial"/>
        <family val="2"/>
        <scheme val="minor"/>
      </rPr>
      <t>(</t>
    </r>
    <r>
      <rPr>
        <b/>
        <sz val="11"/>
        <color theme="1"/>
        <rFont val="Arial"/>
        <family val="2"/>
        <scheme val="minor"/>
      </rPr>
      <t>INDIRECT</t>
    </r>
    <r>
      <rPr>
        <sz val="11"/>
        <color theme="1"/>
        <rFont val="Arial"/>
        <family val="2"/>
        <scheme val="minor"/>
      </rPr>
      <t>("A1"),0,0,</t>
    </r>
    <r>
      <rPr>
        <i/>
        <sz val="11"/>
        <color theme="1"/>
        <rFont val="Arial"/>
        <family val="2"/>
        <scheme val="minor"/>
      </rPr>
      <t>n</t>
    </r>
    <r>
      <rPr>
        <sz val="11"/>
        <color theme="1"/>
        <rFont val="Arial"/>
        <family val="2"/>
        <scheme val="minor"/>
      </rPr>
      <t>,</t>
    </r>
    <r>
      <rPr>
        <i/>
        <sz val="11"/>
        <color theme="1"/>
        <rFont val="Arial"/>
        <family val="2"/>
        <scheme val="minor"/>
      </rPr>
      <t>m</t>
    </r>
    <r>
      <rPr>
        <sz val="11"/>
        <color theme="1"/>
        <rFont val="Arial"/>
        <family val="2"/>
        <scheme val="minor"/>
      </rPr>
      <t>)),0,0)</t>
    </r>
  </si>
  <si>
    <r>
      <t>=</t>
    </r>
    <r>
      <rPr>
        <b/>
        <i/>
        <sz val="11"/>
        <color rgb="FF006600"/>
        <rFont val="Arial"/>
        <family val="2"/>
        <scheme val="minor"/>
      </rPr>
      <t>c</t>
    </r>
    <r>
      <rPr>
        <sz val="11"/>
        <color theme="1"/>
        <rFont val="Arial"/>
        <family val="2"/>
        <scheme val="minor"/>
      </rPr>
      <t>+0*</t>
    </r>
    <r>
      <rPr>
        <b/>
        <sz val="11"/>
        <color theme="1"/>
        <rFont val="Arial"/>
        <family val="2"/>
        <scheme val="minor"/>
      </rPr>
      <t>MUNIT</t>
    </r>
    <r>
      <rPr>
        <sz val="11"/>
        <color theme="1"/>
        <rFont val="Arial"/>
        <family val="2"/>
        <scheme val="minor"/>
      </rPr>
      <t>(</t>
    </r>
    <r>
      <rPr>
        <b/>
        <i/>
        <sz val="11"/>
        <color rgb="FF006600"/>
        <rFont val="Arial"/>
        <family val="2"/>
        <scheme val="minor"/>
      </rPr>
      <t>n</t>
    </r>
    <r>
      <rPr>
        <sz val="11"/>
        <color theme="1"/>
        <rFont val="Arial"/>
        <family val="2"/>
        <scheme val="minor"/>
      </rPr>
      <t>)</t>
    </r>
    <r>
      <rPr>
        <b/>
        <sz val="11"/>
        <color theme="1"/>
        <rFont val="Arial"/>
        <family val="2"/>
        <scheme val="minor"/>
      </rPr>
      <t/>
    </r>
  </si>
  <si>
    <r>
      <t>=</t>
    </r>
    <r>
      <rPr>
        <b/>
        <sz val="11"/>
        <color theme="1"/>
        <rFont val="Arial"/>
        <family val="2"/>
        <scheme val="minor"/>
      </rPr>
      <t>INDEX</t>
    </r>
    <r>
      <rPr>
        <sz val="11"/>
        <color theme="1"/>
        <rFont val="Arial"/>
        <family val="2"/>
        <scheme val="minor"/>
      </rPr>
      <t>(</t>
    </r>
    <r>
      <rPr>
        <b/>
        <i/>
        <sz val="11"/>
        <color rgb="FF006600"/>
        <rFont val="Arial"/>
        <family val="2"/>
        <scheme val="minor"/>
      </rPr>
      <t>c</t>
    </r>
    <r>
      <rPr>
        <sz val="11"/>
        <color theme="1"/>
        <rFont val="Arial"/>
        <family val="2"/>
        <scheme val="minor"/>
      </rPr>
      <t>+0*</t>
    </r>
    <r>
      <rPr>
        <b/>
        <sz val="11"/>
        <color theme="1"/>
        <rFont val="Arial"/>
        <family val="2"/>
        <scheme val="minor"/>
      </rPr>
      <t>MUNIT</t>
    </r>
    <r>
      <rPr>
        <sz val="11"/>
        <color theme="1"/>
        <rFont val="Arial"/>
        <family val="2"/>
        <scheme val="minor"/>
      </rPr>
      <t>(</t>
    </r>
    <r>
      <rPr>
        <b/>
        <i/>
        <sz val="11"/>
        <color rgb="FF006600"/>
        <rFont val="Arial"/>
        <family val="2"/>
        <scheme val="minor"/>
      </rPr>
      <t>n</t>
    </r>
    <r>
      <rPr>
        <sz val="11"/>
        <color theme="1"/>
        <rFont val="Arial"/>
        <family val="2"/>
        <scheme val="minor"/>
      </rPr>
      <t>),0,1)</t>
    </r>
  </si>
  <si>
    <r>
      <t xml:space="preserve">Ones Vector and Matrix: Create an </t>
    </r>
    <r>
      <rPr>
        <sz val="16"/>
        <color theme="3"/>
        <rFont val="Arial"/>
        <family val="2"/>
        <scheme val="minor"/>
      </rPr>
      <t>array of 1s or the constant c</t>
    </r>
  </si>
  <si>
    <t xml:space="preserve">I = </t>
  </si>
  <si>
    <r>
      <t>=</t>
    </r>
    <r>
      <rPr>
        <b/>
        <sz val="11"/>
        <color theme="1"/>
        <rFont val="Arial"/>
        <family val="2"/>
        <scheme val="minor"/>
      </rPr>
      <t>MUNIT</t>
    </r>
    <r>
      <rPr>
        <sz val="11"/>
        <color theme="1"/>
        <rFont val="Arial"/>
        <family val="2"/>
        <scheme val="minor"/>
      </rPr>
      <t>(</t>
    </r>
    <r>
      <rPr>
        <b/>
        <i/>
        <sz val="11"/>
        <color rgb="FF006600"/>
        <rFont val="Arial"/>
        <family val="2"/>
        <scheme val="minor"/>
      </rPr>
      <t>n</t>
    </r>
    <r>
      <rPr>
        <sz val="11"/>
        <color theme="1"/>
        <rFont val="Arial"/>
        <family val="2"/>
        <scheme val="minor"/>
      </rPr>
      <t>)</t>
    </r>
  </si>
  <si>
    <t>INDIRECT and OFFSET or volatile functions. If you have access to the MUNIT function, then a simpler way to create the ones matrix is to multiply the Identity matrix by 0 and add 1. The vector can be obtained using INDEX to return the first column.</t>
  </si>
  <si>
    <t>Column Sum:</t>
  </si>
  <si>
    <t>Row Sum:</t>
  </si>
  <si>
    <r>
      <t>=</t>
    </r>
    <r>
      <rPr>
        <b/>
        <sz val="11"/>
        <color theme="1"/>
        <rFont val="Arial"/>
        <family val="2"/>
        <scheme val="minor"/>
      </rPr>
      <t>MMULT</t>
    </r>
    <r>
      <rPr>
        <sz val="11"/>
        <color theme="1"/>
        <rFont val="Arial"/>
        <family val="2"/>
        <scheme val="minor"/>
      </rPr>
      <t>(</t>
    </r>
    <r>
      <rPr>
        <i/>
        <sz val="11"/>
        <color theme="1"/>
        <rFont val="Arial"/>
        <family val="2"/>
        <scheme val="minor"/>
      </rPr>
      <t>range</t>
    </r>
    <r>
      <rPr>
        <sz val="11"/>
        <color theme="1"/>
        <rFont val="Arial"/>
        <family val="2"/>
        <scheme val="minor"/>
      </rPr>
      <t>,</t>
    </r>
    <r>
      <rPr>
        <b/>
        <sz val="11"/>
        <color theme="1"/>
        <rFont val="Arial"/>
        <family val="2"/>
        <scheme val="minor"/>
      </rPr>
      <t>INDEX</t>
    </r>
    <r>
      <rPr>
        <sz val="11"/>
        <color theme="1"/>
        <rFont val="Arial"/>
        <family val="2"/>
        <scheme val="minor"/>
      </rPr>
      <t>(1+0*</t>
    </r>
    <r>
      <rPr>
        <b/>
        <sz val="11"/>
        <color theme="1"/>
        <rFont val="Arial"/>
        <family val="2"/>
        <scheme val="minor"/>
      </rPr>
      <t>MUNIT</t>
    </r>
    <r>
      <rPr>
        <sz val="11"/>
        <color theme="1"/>
        <rFont val="Arial"/>
        <family val="2"/>
        <scheme val="minor"/>
      </rPr>
      <t>(</t>
    </r>
    <r>
      <rPr>
        <b/>
        <sz val="11"/>
        <color theme="1"/>
        <rFont val="Arial"/>
        <family val="2"/>
        <scheme val="minor"/>
      </rPr>
      <t>COLUMNS</t>
    </r>
    <r>
      <rPr>
        <sz val="11"/>
        <color theme="1"/>
        <rFont val="Arial"/>
        <family val="2"/>
        <scheme val="minor"/>
      </rPr>
      <t>(</t>
    </r>
    <r>
      <rPr>
        <i/>
        <sz val="11"/>
        <color theme="1"/>
        <rFont val="Arial"/>
        <family val="2"/>
        <scheme val="minor"/>
      </rPr>
      <t>range</t>
    </r>
    <r>
      <rPr>
        <sz val="11"/>
        <color theme="1"/>
        <rFont val="Arial"/>
        <family val="2"/>
        <scheme val="minor"/>
      </rPr>
      <t>)),0,1))</t>
    </r>
  </si>
  <si>
    <t>Excel provides some key functions for working with matrices. These include MUNIT for creating the identity matrix, MMULT for matrix multiplication, TRANSPOSE for transposing a matrix or vector, MDETERM for calculating the determinant, and MINVERSE for calculating the inverse of the matrix. Formulas for some key matrices and matrix manipulation are demonstrated below.</t>
  </si>
  <si>
    <t xml:space="preserve">B = </t>
  </si>
  <si>
    <r>
      <t>=</t>
    </r>
    <r>
      <rPr>
        <b/>
        <sz val="11"/>
        <color theme="1"/>
        <rFont val="Arial"/>
        <family val="2"/>
        <scheme val="minor"/>
      </rPr>
      <t>MMULT</t>
    </r>
    <r>
      <rPr>
        <sz val="11"/>
        <color theme="1"/>
        <rFont val="Arial"/>
        <family val="2"/>
        <scheme val="minor"/>
      </rPr>
      <t>(</t>
    </r>
    <r>
      <rPr>
        <b/>
        <i/>
        <sz val="11"/>
        <color rgb="FF006600"/>
        <rFont val="Arial"/>
        <family val="2"/>
        <scheme val="minor"/>
      </rPr>
      <t>b</t>
    </r>
    <r>
      <rPr>
        <sz val="11"/>
        <color theme="1"/>
        <rFont val="Arial"/>
        <family val="2"/>
        <scheme val="minor"/>
      </rPr>
      <t>,</t>
    </r>
    <r>
      <rPr>
        <b/>
        <sz val="11"/>
        <color theme="1"/>
        <rFont val="Arial"/>
        <family val="2"/>
        <scheme val="minor"/>
      </rPr>
      <t>TRANSPOSE</t>
    </r>
    <r>
      <rPr>
        <sz val="11"/>
        <color theme="1"/>
        <rFont val="Arial"/>
        <family val="2"/>
        <scheme val="minor"/>
      </rPr>
      <t>(</t>
    </r>
    <r>
      <rPr>
        <b/>
        <sz val="11"/>
        <color theme="1"/>
        <rFont val="Arial"/>
        <family val="2"/>
        <scheme val="minor"/>
      </rPr>
      <t>INDEX</t>
    </r>
    <r>
      <rPr>
        <sz val="11"/>
        <color theme="1"/>
        <rFont val="Arial"/>
        <family val="2"/>
        <scheme val="minor"/>
      </rPr>
      <t>(1+0*</t>
    </r>
    <r>
      <rPr>
        <b/>
        <sz val="11"/>
        <color theme="1"/>
        <rFont val="Arial"/>
        <family val="2"/>
        <scheme val="minor"/>
      </rPr>
      <t>MUNIT</t>
    </r>
    <r>
      <rPr>
        <sz val="11"/>
        <color theme="1"/>
        <rFont val="Arial"/>
        <family val="2"/>
        <scheme val="minor"/>
      </rPr>
      <t>(</t>
    </r>
    <r>
      <rPr>
        <i/>
        <sz val="11"/>
        <color rgb="FF006600"/>
        <rFont val="Arial"/>
        <family val="2"/>
        <scheme val="minor"/>
      </rPr>
      <t>k</t>
    </r>
    <r>
      <rPr>
        <sz val="11"/>
        <color theme="1"/>
        <rFont val="Arial"/>
        <family val="2"/>
        <scheme val="minor"/>
      </rPr>
      <t>),0,1)))</t>
    </r>
  </si>
  <si>
    <t xml:space="preserve">Formula: </t>
  </si>
  <si>
    <r>
      <t>=</t>
    </r>
    <r>
      <rPr>
        <b/>
        <sz val="11"/>
        <color theme="1"/>
        <rFont val="Arial"/>
        <family val="2"/>
        <scheme val="minor"/>
      </rPr>
      <t>MMULT</t>
    </r>
    <r>
      <rPr>
        <sz val="11"/>
        <color theme="1"/>
        <rFont val="Arial"/>
        <family val="2"/>
        <scheme val="minor"/>
      </rPr>
      <t xml:space="preserve">( </t>
    </r>
    <r>
      <rPr>
        <b/>
        <sz val="11"/>
        <color theme="1"/>
        <rFont val="Arial"/>
        <family val="2"/>
        <scheme val="minor"/>
      </rPr>
      <t>INDEX</t>
    </r>
    <r>
      <rPr>
        <sz val="11"/>
        <color theme="1"/>
        <rFont val="Arial"/>
        <family val="2"/>
        <scheme val="minor"/>
      </rPr>
      <t>(1+0*</t>
    </r>
    <r>
      <rPr>
        <b/>
        <sz val="11"/>
        <color theme="1"/>
        <rFont val="Arial"/>
        <family val="2"/>
        <scheme val="minor"/>
      </rPr>
      <t>MUNIT</t>
    </r>
    <r>
      <rPr>
        <sz val="11"/>
        <color theme="1"/>
        <rFont val="Arial"/>
        <family val="2"/>
        <scheme val="minor"/>
      </rPr>
      <t>(</t>
    </r>
    <r>
      <rPr>
        <i/>
        <sz val="11"/>
        <color rgb="FF006600"/>
        <rFont val="Arial"/>
        <family val="2"/>
        <scheme val="minor"/>
      </rPr>
      <t>n</t>
    </r>
    <r>
      <rPr>
        <sz val="11"/>
        <color theme="1"/>
        <rFont val="Arial"/>
        <family val="2"/>
        <scheme val="minor"/>
      </rPr>
      <t xml:space="preserve">),0,1), </t>
    </r>
    <r>
      <rPr>
        <i/>
        <sz val="11"/>
        <color theme="1"/>
        <rFont val="Arial"/>
        <family val="2"/>
        <scheme val="minor"/>
      </rPr>
      <t>row</t>
    </r>
    <r>
      <rPr>
        <sz val="11"/>
        <color theme="1"/>
        <rFont val="Arial"/>
        <family val="2"/>
        <scheme val="minor"/>
      </rPr>
      <t>)</t>
    </r>
  </si>
  <si>
    <t>Repeating Rows n times</t>
  </si>
  <si>
    <t>Repeating Columns k times</t>
  </si>
  <si>
    <t xml:space="preserve">x = </t>
  </si>
  <si>
    <t xml:space="preserve">X = </t>
  </si>
  <si>
    <t>Column 1</t>
  </si>
  <si>
    <t>Column 2</t>
  </si>
  <si>
    <t>Column 3</t>
  </si>
  <si>
    <t>Row 1</t>
  </si>
  <si>
    <t>Row 2</t>
  </si>
  <si>
    <t>Row 3</t>
  </si>
  <si>
    <t>Row 4</t>
  </si>
  <si>
    <r>
      <t>=</t>
    </r>
    <r>
      <rPr>
        <b/>
        <sz val="11"/>
        <color theme="1"/>
        <rFont val="Arial"/>
        <family val="2"/>
        <scheme val="minor"/>
      </rPr>
      <t>MMULT</t>
    </r>
    <r>
      <rPr>
        <sz val="11"/>
        <color theme="1"/>
        <rFont val="Arial"/>
        <family val="2"/>
        <scheme val="minor"/>
      </rPr>
      <t>(</t>
    </r>
    <r>
      <rPr>
        <b/>
        <sz val="11"/>
        <color theme="1"/>
        <rFont val="Arial"/>
        <family val="2"/>
        <scheme val="minor"/>
      </rPr>
      <t>TRANSPOSE</t>
    </r>
    <r>
      <rPr>
        <sz val="11"/>
        <color theme="1"/>
        <rFont val="Arial"/>
        <family val="2"/>
        <scheme val="minor"/>
      </rPr>
      <t>(</t>
    </r>
    <r>
      <rPr>
        <b/>
        <sz val="11"/>
        <color theme="1"/>
        <rFont val="Arial"/>
        <family val="2"/>
        <scheme val="minor"/>
      </rPr>
      <t>INDEX</t>
    </r>
    <r>
      <rPr>
        <sz val="11"/>
        <color theme="1"/>
        <rFont val="Arial"/>
        <family val="2"/>
        <scheme val="minor"/>
      </rPr>
      <t>(1+0*</t>
    </r>
    <r>
      <rPr>
        <b/>
        <sz val="11"/>
        <color theme="1"/>
        <rFont val="Arial"/>
        <family val="2"/>
        <scheme val="minor"/>
      </rPr>
      <t>MUNIT</t>
    </r>
    <r>
      <rPr>
        <sz val="11"/>
        <color theme="1"/>
        <rFont val="Arial"/>
        <family val="2"/>
        <scheme val="minor"/>
      </rPr>
      <t>(</t>
    </r>
    <r>
      <rPr>
        <b/>
        <sz val="11"/>
        <color theme="1"/>
        <rFont val="Arial"/>
        <family val="2"/>
        <scheme val="minor"/>
      </rPr>
      <t>ROWS</t>
    </r>
    <r>
      <rPr>
        <sz val="11"/>
        <color theme="1"/>
        <rFont val="Arial"/>
        <family val="2"/>
        <scheme val="minor"/>
      </rPr>
      <t>(</t>
    </r>
    <r>
      <rPr>
        <i/>
        <sz val="11"/>
        <color theme="1"/>
        <rFont val="Arial"/>
        <family val="2"/>
        <scheme val="minor"/>
      </rPr>
      <t>range</t>
    </r>
    <r>
      <rPr>
        <sz val="11"/>
        <color theme="1"/>
        <rFont val="Arial"/>
        <family val="2"/>
        <scheme val="minor"/>
      </rPr>
      <t>)),0,1)),</t>
    </r>
    <r>
      <rPr>
        <i/>
        <sz val="11"/>
        <color theme="1"/>
        <rFont val="Arial"/>
        <family val="2"/>
        <scheme val="minor"/>
      </rPr>
      <t>range</t>
    </r>
    <r>
      <rPr>
        <sz val="11"/>
        <color theme="1"/>
        <rFont val="Arial"/>
        <family val="2"/>
        <scheme val="minor"/>
      </rPr>
      <t>)</t>
    </r>
    <r>
      <rPr>
        <b/>
        <i/>
        <sz val="11"/>
        <color rgb="FF006600"/>
        <rFont val="Arial"/>
        <family val="2"/>
        <scheme val="minor"/>
      </rPr>
      <t/>
    </r>
  </si>
  <si>
    <t xml:space="preserve">A = </t>
  </si>
  <si>
    <t xml:space="preserve">C = </t>
  </si>
  <si>
    <r>
      <t>=</t>
    </r>
    <r>
      <rPr>
        <b/>
        <sz val="11"/>
        <color theme="1"/>
        <rFont val="Arial"/>
        <family val="2"/>
        <scheme val="minor"/>
      </rPr>
      <t>MMULT</t>
    </r>
    <r>
      <rPr>
        <sz val="11"/>
        <color theme="1"/>
        <rFont val="Arial"/>
        <family val="2"/>
        <scheme val="minor"/>
      </rPr>
      <t>(</t>
    </r>
    <r>
      <rPr>
        <i/>
        <sz val="11"/>
        <color theme="1"/>
        <rFont val="Arial"/>
        <family val="2"/>
        <scheme val="minor"/>
      </rPr>
      <t>A</t>
    </r>
    <r>
      <rPr>
        <sz val="11"/>
        <color theme="1"/>
        <rFont val="Arial"/>
        <family val="2"/>
        <scheme val="minor"/>
      </rPr>
      <t>,</t>
    </r>
    <r>
      <rPr>
        <i/>
        <sz val="11"/>
        <color theme="1"/>
        <rFont val="Arial"/>
        <family val="2"/>
        <scheme val="minor"/>
      </rPr>
      <t>B</t>
    </r>
    <r>
      <rPr>
        <sz val="11"/>
        <color theme="1"/>
        <rFont val="Arial"/>
        <family val="2"/>
        <scheme val="minor"/>
      </rPr>
      <t>)</t>
    </r>
  </si>
  <si>
    <t>1st 3 Values</t>
  </si>
  <si>
    <r>
      <t>=</t>
    </r>
    <r>
      <rPr>
        <b/>
        <sz val="11"/>
        <color theme="1"/>
        <rFont val="Arial"/>
        <family val="2"/>
        <scheme val="minor"/>
      </rPr>
      <t>SUM</t>
    </r>
    <r>
      <rPr>
        <sz val="11"/>
        <color theme="1"/>
        <rFont val="Arial"/>
        <family val="2"/>
        <scheme val="minor"/>
      </rPr>
      <t xml:space="preserve">( </t>
    </r>
    <r>
      <rPr>
        <b/>
        <sz val="11"/>
        <color theme="1"/>
        <rFont val="Arial"/>
        <family val="2"/>
        <scheme val="minor"/>
      </rPr>
      <t>IF</t>
    </r>
    <r>
      <rPr>
        <sz val="11"/>
        <color theme="1"/>
        <rFont val="Arial"/>
        <family val="2"/>
        <scheme val="minor"/>
      </rPr>
      <t>( ((</t>
    </r>
    <r>
      <rPr>
        <i/>
        <sz val="11"/>
        <color theme="1"/>
        <rFont val="Arial"/>
        <family val="2"/>
        <scheme val="minor"/>
      </rPr>
      <t>name="Bob"</t>
    </r>
    <r>
      <rPr>
        <sz val="11"/>
        <color theme="1"/>
        <rFont val="Arial"/>
        <family val="2"/>
        <scheme val="minor"/>
      </rPr>
      <t>)+(</t>
    </r>
    <r>
      <rPr>
        <i/>
        <sz val="11"/>
        <color theme="1"/>
        <rFont val="Arial"/>
        <family val="2"/>
        <scheme val="minor"/>
      </rPr>
      <t>date_range&gt;date</t>
    </r>
    <r>
      <rPr>
        <sz val="11"/>
        <color theme="1"/>
        <rFont val="Arial"/>
        <family val="2"/>
        <scheme val="minor"/>
      </rPr>
      <t xml:space="preserve">))&gt;=0, </t>
    </r>
    <r>
      <rPr>
        <i/>
        <sz val="11"/>
        <color theme="1"/>
        <rFont val="Arial"/>
        <family val="2"/>
        <scheme val="minor"/>
      </rPr>
      <t>sum_range</t>
    </r>
    <r>
      <rPr>
        <sz val="11"/>
        <color theme="1"/>
        <rFont val="Arial"/>
        <family val="2"/>
        <scheme val="minor"/>
      </rPr>
      <t>) )</t>
    </r>
  </si>
  <si>
    <r>
      <t>=</t>
    </r>
    <r>
      <rPr>
        <b/>
        <sz val="11"/>
        <color theme="1"/>
        <rFont val="Arial"/>
        <family val="2"/>
        <scheme val="minor"/>
      </rPr>
      <t>SUM</t>
    </r>
    <r>
      <rPr>
        <sz val="11"/>
        <color theme="1"/>
        <rFont val="Arial"/>
        <family val="2"/>
        <scheme val="minor"/>
      </rPr>
      <t xml:space="preserve">( </t>
    </r>
    <r>
      <rPr>
        <b/>
        <sz val="11"/>
        <color theme="1"/>
        <rFont val="Arial"/>
        <family val="2"/>
        <scheme val="minor"/>
      </rPr>
      <t>IF</t>
    </r>
    <r>
      <rPr>
        <sz val="11"/>
        <color theme="1"/>
        <rFont val="Arial"/>
        <family val="2"/>
        <scheme val="minor"/>
      </rPr>
      <t>( (</t>
    </r>
    <r>
      <rPr>
        <i/>
        <sz val="11"/>
        <color theme="1"/>
        <rFont val="Arial"/>
        <family val="2"/>
        <scheme val="minor"/>
      </rPr>
      <t>date_range</t>
    </r>
    <r>
      <rPr>
        <sz val="11"/>
        <color theme="1"/>
        <rFont val="Arial"/>
        <family val="2"/>
        <scheme val="minor"/>
      </rPr>
      <t>&gt;=</t>
    </r>
    <r>
      <rPr>
        <i/>
        <sz val="11"/>
        <color theme="1"/>
        <rFont val="Arial"/>
        <family val="2"/>
        <scheme val="minor"/>
      </rPr>
      <t>start</t>
    </r>
    <r>
      <rPr>
        <sz val="11"/>
        <color theme="1"/>
        <rFont val="Arial"/>
        <family val="2"/>
        <scheme val="minor"/>
      </rPr>
      <t>) * (</t>
    </r>
    <r>
      <rPr>
        <i/>
        <sz val="11"/>
        <color theme="1"/>
        <rFont val="Arial"/>
        <family val="2"/>
        <scheme val="minor"/>
      </rPr>
      <t>date_range</t>
    </r>
    <r>
      <rPr>
        <sz val="11"/>
        <color theme="1"/>
        <rFont val="Arial"/>
        <family val="2"/>
        <scheme val="minor"/>
      </rPr>
      <t>&lt;=</t>
    </r>
    <r>
      <rPr>
        <i/>
        <sz val="11"/>
        <color theme="1"/>
        <rFont val="Arial"/>
        <family val="2"/>
        <scheme val="minor"/>
      </rPr>
      <t>end</t>
    </r>
    <r>
      <rPr>
        <sz val="11"/>
        <color theme="1"/>
        <rFont val="Arial"/>
        <family val="2"/>
        <scheme val="minor"/>
      </rPr>
      <t xml:space="preserve">), </t>
    </r>
    <r>
      <rPr>
        <i/>
        <sz val="11"/>
        <color theme="1"/>
        <rFont val="Arial"/>
        <family val="2"/>
        <scheme val="minor"/>
      </rPr>
      <t>sum_range</t>
    </r>
    <r>
      <rPr>
        <sz val="11"/>
        <color theme="1"/>
        <rFont val="Arial"/>
        <family val="2"/>
        <scheme val="minor"/>
      </rPr>
      <t>) )</t>
    </r>
  </si>
  <si>
    <r>
      <t>=</t>
    </r>
    <r>
      <rPr>
        <b/>
        <sz val="11"/>
        <color theme="1"/>
        <rFont val="Arial"/>
        <family val="2"/>
        <scheme val="minor"/>
      </rPr>
      <t>LARGE</t>
    </r>
    <r>
      <rPr>
        <sz val="11"/>
        <color theme="1"/>
        <rFont val="Arial"/>
        <family val="2"/>
        <scheme val="minor"/>
      </rPr>
      <t>(</t>
    </r>
    <r>
      <rPr>
        <b/>
        <sz val="11"/>
        <color theme="1"/>
        <rFont val="Arial"/>
        <family val="2"/>
        <scheme val="minor"/>
      </rPr>
      <t>IF</t>
    </r>
    <r>
      <rPr>
        <sz val="11"/>
        <color theme="1"/>
        <rFont val="Arial"/>
        <family val="2"/>
        <scheme val="minor"/>
      </rPr>
      <t>(</t>
    </r>
    <r>
      <rPr>
        <i/>
        <sz val="11"/>
        <color theme="1"/>
        <rFont val="Arial"/>
        <family val="2"/>
        <scheme val="minor"/>
      </rPr>
      <t>contact_range</t>
    </r>
    <r>
      <rPr>
        <sz val="11"/>
        <color theme="1"/>
        <rFont val="Arial"/>
        <family val="2"/>
        <scheme val="minor"/>
      </rPr>
      <t>="Jim",</t>
    </r>
    <r>
      <rPr>
        <i/>
        <sz val="11"/>
        <color theme="1"/>
        <rFont val="Arial"/>
        <family val="2"/>
        <scheme val="minor"/>
      </rPr>
      <t>sale_range</t>
    </r>
    <r>
      <rPr>
        <sz val="11"/>
        <color theme="1"/>
        <rFont val="Arial"/>
        <family val="2"/>
        <scheme val="minor"/>
      </rPr>
      <t>),</t>
    </r>
    <r>
      <rPr>
        <i/>
        <sz val="11"/>
        <color theme="1"/>
        <rFont val="Arial"/>
        <family val="2"/>
        <scheme val="minor"/>
      </rPr>
      <t>n</t>
    </r>
    <r>
      <rPr>
        <sz val="11"/>
        <color theme="1"/>
        <rFont val="Arial"/>
        <family val="2"/>
        <scheme val="minor"/>
      </rPr>
      <t>)</t>
    </r>
  </si>
  <si>
    <r>
      <t>=</t>
    </r>
    <r>
      <rPr>
        <b/>
        <sz val="11"/>
        <color theme="1"/>
        <rFont val="Arial"/>
        <family val="2"/>
        <scheme val="minor"/>
      </rPr>
      <t>SMALL</t>
    </r>
    <r>
      <rPr>
        <sz val="11"/>
        <color theme="1"/>
        <rFont val="Arial"/>
        <family val="2"/>
        <scheme val="minor"/>
      </rPr>
      <t>(</t>
    </r>
    <r>
      <rPr>
        <b/>
        <sz val="11"/>
        <color theme="1"/>
        <rFont val="Arial"/>
        <family val="2"/>
        <scheme val="minor"/>
      </rPr>
      <t>IF</t>
    </r>
    <r>
      <rPr>
        <sz val="11"/>
        <color theme="1"/>
        <rFont val="Arial"/>
        <family val="2"/>
        <scheme val="minor"/>
      </rPr>
      <t>(</t>
    </r>
    <r>
      <rPr>
        <i/>
        <sz val="11"/>
        <color theme="1"/>
        <rFont val="Arial"/>
        <family val="2"/>
        <scheme val="minor"/>
      </rPr>
      <t>contact_range</t>
    </r>
    <r>
      <rPr>
        <sz val="11"/>
        <color theme="1"/>
        <rFont val="Arial"/>
        <family val="2"/>
        <scheme val="minor"/>
      </rPr>
      <t>="Jim",</t>
    </r>
    <r>
      <rPr>
        <i/>
        <sz val="11"/>
        <color theme="1"/>
        <rFont val="Arial"/>
        <family val="2"/>
        <scheme val="minor"/>
      </rPr>
      <t>sale_range</t>
    </r>
    <r>
      <rPr>
        <sz val="11"/>
        <color theme="1"/>
        <rFont val="Arial"/>
        <family val="2"/>
        <scheme val="minor"/>
      </rPr>
      <t>),</t>
    </r>
    <r>
      <rPr>
        <i/>
        <sz val="11"/>
        <color theme="1"/>
        <rFont val="Arial"/>
        <family val="2"/>
        <scheme val="minor"/>
      </rPr>
      <t>n</t>
    </r>
    <r>
      <rPr>
        <sz val="11"/>
        <color theme="1"/>
        <rFont val="Arial"/>
        <family val="2"/>
        <scheme val="minor"/>
      </rPr>
      <t>)</t>
    </r>
  </si>
  <si>
    <t xml:space="preserve">Find the last Date that Bob was Contacted </t>
  </si>
  <si>
    <t>The following contact and sales log is used to show a few examples of nested IF array formulas.</t>
  </si>
  <si>
    <t>Although there is already a COUNTIF function, the criteria available in the COUNTIF family of functions is limited. An alternative method is to do a SUM of boolean results that have been converted to 0s and 1s  (FALSE=0, TRUE=1). Boolean results can be converted to 0s and 1s by adding +0, multiplying by *1 and by using double negation.</t>
  </si>
  <si>
    <r>
      <t xml:space="preserve"> =</t>
    </r>
    <r>
      <rPr>
        <i/>
        <sz val="11"/>
        <color theme="1"/>
        <rFont val="Arial"/>
        <family val="2"/>
        <scheme val="minor"/>
      </rPr>
      <t>s</t>
    </r>
    <r>
      <rPr>
        <sz val="11"/>
        <color theme="1"/>
        <rFont val="Arial"/>
        <family val="2"/>
        <scheme val="minor"/>
      </rPr>
      <t>+</t>
    </r>
    <r>
      <rPr>
        <b/>
        <sz val="11"/>
        <color theme="1"/>
        <rFont val="Arial"/>
        <family val="2"/>
        <scheme val="minor"/>
      </rPr>
      <t>ROW</t>
    </r>
    <r>
      <rPr>
        <sz val="11"/>
        <color theme="1"/>
        <rFont val="Arial"/>
        <family val="2"/>
        <scheme val="minor"/>
      </rPr>
      <t>(</t>
    </r>
    <r>
      <rPr>
        <b/>
        <sz val="11"/>
        <color theme="1"/>
        <rFont val="Arial"/>
        <family val="2"/>
        <scheme val="minor"/>
      </rPr>
      <t>INDIRECT</t>
    </r>
    <r>
      <rPr>
        <sz val="11"/>
        <color theme="1"/>
        <rFont val="Arial"/>
        <family val="2"/>
        <scheme val="minor"/>
      </rPr>
      <t>(</t>
    </r>
    <r>
      <rPr>
        <i/>
        <sz val="11"/>
        <color theme="1"/>
        <rFont val="Arial"/>
        <family val="2"/>
        <scheme val="minor"/>
      </rPr>
      <t>s</t>
    </r>
    <r>
      <rPr>
        <sz val="11"/>
        <color theme="1"/>
        <rFont val="Arial"/>
        <family val="2"/>
        <scheme val="minor"/>
      </rPr>
      <t>&amp;":"&amp;</t>
    </r>
    <r>
      <rPr>
        <i/>
        <sz val="11"/>
        <color theme="1"/>
        <rFont val="Arial"/>
        <family val="2"/>
        <scheme val="minor"/>
      </rPr>
      <t>s</t>
    </r>
    <r>
      <rPr>
        <sz val="11"/>
        <color theme="1"/>
        <rFont val="Arial"/>
        <family val="2"/>
        <scheme val="minor"/>
      </rPr>
      <t>+</t>
    </r>
    <r>
      <rPr>
        <i/>
        <sz val="11"/>
        <color theme="1"/>
        <rFont val="Arial"/>
        <family val="2"/>
        <scheme val="minor"/>
      </rPr>
      <t>n</t>
    </r>
    <r>
      <rPr>
        <sz val="11"/>
        <color theme="1"/>
        <rFont val="Arial"/>
        <family val="2"/>
        <scheme val="minor"/>
      </rPr>
      <t>-1))</t>
    </r>
  </si>
  <si>
    <t>support.office.com: Guidelines and Examples of Array Formulas</t>
  </si>
  <si>
    <t>https://www.vertex42.com/blog/excel-formulas/array-formula-examples.html</t>
  </si>
  <si>
    <r>
      <t xml:space="preserve">This workbook contains examples from the article "Excel Array Formula Examples." Regarding copyright and sharing, think of this file like a book. You may use the ideas and techniques and formulas explained here, but you may not reproduce this worksheet or copy substantial portions from it, just as you would not do so with a book. Thank you. </t>
    </r>
    <r>
      <rPr>
        <i/>
        <sz val="11"/>
        <color theme="1"/>
        <rFont val="Arial"/>
        <family val="2"/>
        <scheme val="minor"/>
      </rPr>
      <t>- Jon Wittwer</t>
    </r>
  </si>
  <si>
    <t>Excel Array Formula Examples</t>
  </si>
  <si>
    <t xml:space="preserve">© 2018 Vertex42 LLC </t>
  </si>
  <si>
    <t>Largest Sale</t>
  </si>
  <si>
    <t>Find the Largest Sale for Each Contact</t>
  </si>
  <si>
    <r>
      <t>=</t>
    </r>
    <r>
      <rPr>
        <b/>
        <sz val="11"/>
        <color theme="1"/>
        <rFont val="Arial"/>
        <family val="2"/>
        <scheme val="minor"/>
      </rPr>
      <t>MAX</t>
    </r>
    <r>
      <rPr>
        <sz val="11"/>
        <color theme="1"/>
        <rFont val="Arial"/>
        <family val="2"/>
        <scheme val="minor"/>
      </rPr>
      <t>(</t>
    </r>
    <r>
      <rPr>
        <b/>
        <sz val="11"/>
        <color theme="1"/>
        <rFont val="Arial"/>
        <family val="2"/>
        <scheme val="minor"/>
      </rPr>
      <t>IF</t>
    </r>
    <r>
      <rPr>
        <sz val="11"/>
        <color theme="1"/>
        <rFont val="Arial"/>
        <family val="2"/>
        <scheme val="minor"/>
      </rPr>
      <t>(</t>
    </r>
    <r>
      <rPr>
        <i/>
        <sz val="11"/>
        <color theme="1"/>
        <rFont val="Arial"/>
        <family val="2"/>
        <scheme val="minor"/>
      </rPr>
      <t>contact_range</t>
    </r>
    <r>
      <rPr>
        <sz val="11"/>
        <color theme="1"/>
        <rFont val="Arial"/>
        <family val="2"/>
        <scheme val="minor"/>
      </rPr>
      <t>="Bob",</t>
    </r>
    <r>
      <rPr>
        <i/>
        <sz val="11"/>
        <color theme="1"/>
        <rFont val="Arial"/>
        <family val="2"/>
        <scheme val="minor"/>
      </rPr>
      <t>sale_range</t>
    </r>
    <r>
      <rPr>
        <sz val="11"/>
        <color theme="1"/>
        <rFont val="Arial"/>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</si>
</sst>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Arial"/>
      <family val="2"/>
      <scheme val="minor"/>
    </font>
    <font>
      <sz val="11"/>
      <color theme="1"/>
      <name val="Arial"/>
      <family val="2"/>
      <scheme val="minor"/>
    </font>
    <font>
      <b/>
      <sz val="11"/>
      <color theme="1"/>
      <name val="Arial"/>
      <family val="2"/>
      <scheme val="minor"/>
    </font>
    <font>
      <sz val="11"/>
      <color theme="0"/>
      <name val="Arial"/>
      <family val="2"/>
      <scheme val="minor"/>
    </font>
    <font>
      <u/>
      <sz val="11"/>
      <color theme="10"/>
      <name val="Arial"/>
      <family val="2"/>
      <scheme val="minor"/>
    </font>
    <font>
      <sz val="18"/>
      <color theme="0"/>
      <name val="Arial"/>
      <family val="1"/>
      <scheme val="major"/>
    </font>
    <font>
      <sz val="11"/>
      <color theme="1" tint="0.499984740745262"/>
      <name val="Arial"/>
      <family val="2"/>
      <scheme val="minor"/>
    </font>
    <font>
      <b/>
      <sz val="12"/>
      <color theme="0"/>
      <name val="Arial"/>
      <family val="2"/>
      <scheme val="minor"/>
    </font>
    <font>
      <sz val="18"/>
      <color theme="3"/>
      <name val="Arial"/>
      <family val="2"/>
      <scheme val="minor"/>
    </font>
    <font>
      <i/>
      <sz val="11"/>
      <color theme="1"/>
      <name val="Arial"/>
      <family val="2"/>
      <scheme val="minor"/>
    </font>
    <font>
      <b/>
      <sz val="9"/>
      <color theme="1" tint="0.34998626667073579"/>
      <name val="Arial"/>
      <family val="2"/>
      <scheme val="minor"/>
    </font>
    <font>
      <sz val="16"/>
      <color theme="3"/>
      <name val="Arial"/>
      <family val="2"/>
      <scheme val="minor"/>
    </font>
    <font>
      <b/>
      <sz val="9"/>
      <color theme="0"/>
      <name val="Arial"/>
      <family val="2"/>
      <scheme val="minor"/>
    </font>
    <font>
      <i/>
      <sz val="11"/>
      <color rgb="FFFF0000"/>
      <name val="Arial"/>
      <family val="2"/>
      <scheme val="minor"/>
    </font>
    <font>
      <b/>
      <sz val="11"/>
      <color theme="3"/>
      <name val="Arial"/>
      <family val="2"/>
      <scheme val="minor"/>
    </font>
    <font>
      <b/>
      <i/>
      <sz val="11"/>
      <color rgb="FF006600"/>
      <name val="Arial"/>
      <family val="2"/>
      <scheme val="minor"/>
    </font>
    <font>
      <b/>
      <vertAlign val="superscript"/>
      <sz val="11"/>
      <color theme="1"/>
      <name val="Arial"/>
      <family val="2"/>
      <scheme val="minor"/>
    </font>
    <font>
      <vertAlign val="superscript"/>
      <sz val="11"/>
      <color theme="1"/>
      <name val="Arial"/>
      <family val="2"/>
      <scheme val="minor"/>
    </font>
    <font>
      <b/>
      <sz val="18"/>
      <color theme="3"/>
      <name val="Arial"/>
      <family val="2"/>
      <scheme val="minor"/>
    </font>
    <font>
      <i/>
      <sz val="11"/>
      <color rgb="FF006600"/>
      <name val="Arial"/>
      <family val="2"/>
      <scheme val="minor"/>
    </font>
  </fonts>
  <fills count="10">
    <fill>
      <patternFill patternType="none"/>
    </fill>
    <fill>
      <patternFill patternType="gray125"/>
    </fill>
    <fill>
      <patternFill patternType="solid">
        <fgColor theme="4" tint="0.39997558519241921"/>
        <bgColor indexed="65"/>
      </patternFill>
    </fill>
    <fill>
      <patternFill patternType="solid">
        <fgColor theme="4" tint="-0.249977111117893"/>
        <bgColor indexed="64"/>
      </patternFill>
    </fill>
    <fill>
      <patternFill patternType="solid">
        <fgColor theme="4" tint="-0.24994659260841701"/>
        <bgColor indexed="64"/>
      </patternFill>
    </fill>
    <fill>
      <patternFill patternType="solid">
        <fgColor theme="4"/>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
      <patternFill patternType="solid">
        <fgColor theme="6" tint="-0.499984740745262"/>
        <bgColor indexed="64"/>
      </patternFill>
    </fill>
  </fills>
  <borders count="47">
    <border>
      <left/>
      <right/>
      <top/>
      <bottom/>
      <diagonal/>
    </border>
    <border>
      <left/>
      <right/>
      <top/>
      <bottom style="thin">
        <color theme="4" tint="-0.24994659260841701"/>
      </bottom>
      <diagonal/>
    </border>
    <border>
      <left/>
      <right style="thin">
        <color theme="4"/>
      </right>
      <top style="thin">
        <color theme="4"/>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4"/>
      </top>
      <bottom style="thin">
        <color theme="0" tint="-0.24994659260841701"/>
      </bottom>
      <diagonal/>
    </border>
    <border>
      <left style="thin">
        <color theme="6" tint="-0.499984740745262"/>
      </left>
      <right/>
      <top style="thin">
        <color theme="6" tint="-0.499984740745262"/>
      </top>
      <bottom style="thin">
        <color theme="0" tint="-0.24994659260841701"/>
      </bottom>
      <diagonal/>
    </border>
    <border>
      <left style="thin">
        <color theme="4"/>
      </left>
      <right style="thin">
        <color theme="4"/>
      </right>
      <top style="thin">
        <color theme="4"/>
      </top>
      <bottom style="thin">
        <color theme="0" tint="-0.24994659260841701"/>
      </bottom>
      <diagonal/>
    </border>
    <border>
      <left/>
      <right/>
      <top style="thin">
        <color theme="0" tint="-0.2499465926084170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4"/>
      </left>
      <right style="thin">
        <color theme="4"/>
      </right>
      <top style="thin">
        <color theme="4"/>
      </top>
      <bottom style="thin">
        <color theme="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style="thin">
        <color theme="0" tint="-0.14996795556505021"/>
      </bottom>
      <diagonal/>
    </border>
    <border>
      <left style="medium">
        <color auto="1"/>
      </left>
      <right style="medium">
        <color auto="1"/>
      </right>
      <top style="thin">
        <color theme="0" tint="-0.14996795556505021"/>
      </top>
      <bottom style="thin">
        <color theme="0" tint="-0.14996795556505021"/>
      </bottom>
      <diagonal/>
    </border>
    <border>
      <left style="medium">
        <color auto="1"/>
      </left>
      <right style="medium">
        <color auto="1"/>
      </right>
      <top style="thin">
        <color theme="0" tint="-0.14996795556505021"/>
      </top>
      <bottom style="medium">
        <color auto="1"/>
      </bottom>
      <diagonal/>
    </border>
    <border>
      <left style="medium">
        <color auto="1"/>
      </left>
      <right style="thin">
        <color theme="0" tint="-0.14996795556505021"/>
      </right>
      <top style="medium">
        <color auto="1"/>
      </top>
      <bottom style="thin">
        <color theme="0" tint="-0.14996795556505021"/>
      </bottom>
      <diagonal/>
    </border>
    <border>
      <left style="thin">
        <color theme="0" tint="-0.14996795556505021"/>
      </left>
      <right style="thin">
        <color theme="0" tint="-0.14996795556505021"/>
      </right>
      <top style="medium">
        <color auto="1"/>
      </top>
      <bottom style="thin">
        <color theme="0" tint="-0.14996795556505021"/>
      </bottom>
      <diagonal/>
    </border>
    <border>
      <left style="thin">
        <color theme="0" tint="-0.14996795556505021"/>
      </left>
      <right style="medium">
        <color auto="1"/>
      </right>
      <top style="medium">
        <color auto="1"/>
      </top>
      <bottom style="thin">
        <color theme="0" tint="-0.14996795556505021"/>
      </bottom>
      <diagonal/>
    </border>
    <border>
      <left style="medium">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medium">
        <color auto="1"/>
      </right>
      <top style="thin">
        <color theme="0" tint="-0.14996795556505021"/>
      </top>
      <bottom style="thin">
        <color theme="0" tint="-0.14996795556505021"/>
      </bottom>
      <diagonal/>
    </border>
    <border>
      <left style="medium">
        <color auto="1"/>
      </left>
      <right style="thin">
        <color theme="0" tint="-0.14996795556505021"/>
      </right>
      <top style="thin">
        <color theme="0" tint="-0.14996795556505021"/>
      </top>
      <bottom style="medium">
        <color auto="1"/>
      </bottom>
      <diagonal/>
    </border>
    <border>
      <left style="thin">
        <color theme="0" tint="-0.14996795556505021"/>
      </left>
      <right style="thin">
        <color theme="0" tint="-0.14996795556505021"/>
      </right>
      <top style="thin">
        <color theme="0" tint="-0.14996795556505021"/>
      </top>
      <bottom style="medium">
        <color auto="1"/>
      </bottom>
      <diagonal/>
    </border>
    <border>
      <left style="thin">
        <color theme="0" tint="-0.14996795556505021"/>
      </left>
      <right style="medium">
        <color auto="1"/>
      </right>
      <top style="thin">
        <color theme="0" tint="-0.14996795556505021"/>
      </top>
      <bottom style="medium">
        <color auto="1"/>
      </bottom>
      <diagonal/>
    </border>
    <border>
      <left style="medium">
        <color auto="1"/>
      </left>
      <right style="thin">
        <color theme="0" tint="-0.14996795556505021"/>
      </right>
      <top style="medium">
        <color auto="1"/>
      </top>
      <bottom style="medium">
        <color auto="1"/>
      </bottom>
      <diagonal/>
    </border>
    <border>
      <left style="thin">
        <color theme="0" tint="-0.14996795556505021"/>
      </left>
      <right style="thin">
        <color theme="0" tint="-0.14996795556505021"/>
      </right>
      <top style="medium">
        <color auto="1"/>
      </top>
      <bottom style="medium">
        <color auto="1"/>
      </bottom>
      <diagonal/>
    </border>
    <border>
      <left style="thin">
        <color theme="0" tint="-0.14996795556505021"/>
      </left>
      <right style="medium">
        <color auto="1"/>
      </right>
      <top style="medium">
        <color auto="1"/>
      </top>
      <bottom style="medium">
        <color auto="1"/>
      </bottom>
      <diagonal/>
    </border>
    <border>
      <left style="thin">
        <color theme="0" tint="-0.24994659260841701"/>
      </left>
      <right/>
      <top/>
      <bottom/>
      <diagonal/>
    </border>
    <border>
      <left/>
      <right style="thin">
        <color theme="0" tint="-0.24994659260841701"/>
      </right>
      <top/>
      <bottom/>
      <diagonal/>
    </border>
  </borders>
  <cellStyleXfs count="13">
    <xf numFmtId="0" fontId="0" fillId="0" borderId="0"/>
    <xf numFmtId="0" fontId="8" fillId="0" borderId="1" applyNumberFormat="0" applyFill="0" applyAlignment="0" applyProtection="0"/>
    <xf numFmtId="0" fontId="1" fillId="2" borderId="0" applyNumberFormat="0" applyBorder="0" applyAlignment="0" applyProtection="0"/>
    <xf numFmtId="0" fontId="4" fillId="0" borderId="0" applyNumberFormat="0" applyFill="0" applyBorder="0" applyAlignment="0" applyProtection="0"/>
    <xf numFmtId="0" fontId="5" fillId="3" borderId="0">
      <alignment horizontal="left" vertical="center" indent="1"/>
    </xf>
    <xf numFmtId="0" fontId="7" fillId="4" borderId="0">
      <alignment vertical="center"/>
    </xf>
    <xf numFmtId="0" fontId="1" fillId="0" borderId="6" applyNumberFormat="0" applyFont="0" applyFill="0" applyAlignment="0" applyProtection="0"/>
    <xf numFmtId="0" fontId="10" fillId="7" borderId="0">
      <alignment horizontal="center" vertical="center" shrinkToFit="1"/>
    </xf>
    <xf numFmtId="0" fontId="11" fillId="0" borderId="0" applyNumberFormat="0" applyFill="0" applyAlignment="0" applyProtection="0"/>
    <xf numFmtId="0" fontId="12" fillId="8" borderId="0">
      <alignment horizontal="center" vertical="center" shrinkToFit="1"/>
    </xf>
    <xf numFmtId="44" fontId="1" fillId="0" borderId="0" applyFont="0" applyFill="0" applyBorder="0" applyAlignment="0" applyProtection="0"/>
    <xf numFmtId="9" fontId="1" fillId="0" borderId="0" applyFont="0" applyFill="0" applyBorder="0" applyAlignment="0" applyProtection="0"/>
    <xf numFmtId="0" fontId="14" fillId="0" borderId="0" applyNumberFormat="0" applyFill="0" applyBorder="0" applyAlignment="0" applyProtection="0"/>
  </cellStyleXfs>
  <cellXfs count="118">
    <xf numFmtId="0" fontId="0" fillId="0" borderId="0" xfId="0"/>
    <xf numFmtId="0" fontId="5" fillId="3" borderId="0" xfId="4">
      <alignment horizontal="left" vertical="center" indent="1"/>
    </xf>
    <xf numFmtId="0" fontId="5" fillId="3" borderId="0" xfId="4" applyAlignment="1">
      <alignment horizontal="left" vertical="center"/>
    </xf>
    <xf numFmtId="0" fontId="4" fillId="0" borderId="0" xfId="3"/>
    <xf numFmtId="0" fontId="6" fillId="0" borderId="0" xfId="0" applyFont="1" applyAlignment="1">
      <alignment horizontal="right"/>
    </xf>
    <xf numFmtId="0" fontId="0" fillId="0" borderId="0" xfId="0" applyBorder="1"/>
    <xf numFmtId="0" fontId="0" fillId="0" borderId="0" xfId="0" applyAlignment="1">
      <alignment horizontal="left" vertical="top" wrapText="1"/>
    </xf>
    <xf numFmtId="0" fontId="7" fillId="4" borderId="0" xfId="5">
      <alignment vertical="center"/>
    </xf>
    <xf numFmtId="0" fontId="0" fillId="0" borderId="0" xfId="0" applyAlignment="1">
      <alignment vertical="center"/>
    </xf>
    <xf numFmtId="0" fontId="0" fillId="0" borderId="0" xfId="0" applyAlignment="1">
      <alignment horizontal="left" vertical="center" wrapText="1"/>
    </xf>
    <xf numFmtId="0" fontId="8" fillId="0" borderId="1" xfId="1" applyAlignment="1">
      <alignment vertical="center"/>
    </xf>
    <xf numFmtId="0" fontId="0" fillId="0" borderId="0" xfId="0" applyAlignment="1">
      <alignment horizontal="right" vertical="center"/>
    </xf>
    <xf numFmtId="0" fontId="0" fillId="6" borderId="3" xfId="0" quotePrefix="1" applyFill="1" applyBorder="1" applyAlignment="1">
      <alignment horizontal="left" vertical="center" indent="1"/>
    </xf>
    <xf numFmtId="0" fontId="0" fillId="6" borderId="4" xfId="0" applyFill="1" applyBorder="1" applyAlignment="1">
      <alignment vertical="center"/>
    </xf>
    <xf numFmtId="0" fontId="0" fillId="6" borderId="5" xfId="0" applyFill="1" applyBorder="1" applyAlignment="1">
      <alignment vertical="center"/>
    </xf>
    <xf numFmtId="0" fontId="0" fillId="7" borderId="6" xfId="6" applyFont="1" applyFill="1" applyAlignment="1">
      <alignment horizontal="center" vertical="center"/>
    </xf>
    <xf numFmtId="0" fontId="3" fillId="5" borderId="7" xfId="2" applyFont="1" applyFill="1" applyBorder="1" applyAlignment="1">
      <alignment horizontal="center" vertical="center"/>
    </xf>
    <xf numFmtId="0" fontId="10" fillId="7" borderId="0" xfId="7" applyAlignment="1">
      <alignment horizontal="center" vertical="center" shrinkToFit="1"/>
    </xf>
    <xf numFmtId="0" fontId="4" fillId="0" borderId="0" xfId="3" applyAlignment="1">
      <alignment horizontal="left" vertical="center" indent="1"/>
    </xf>
    <xf numFmtId="0" fontId="0" fillId="0" borderId="0" xfId="0" applyAlignment="1">
      <alignment horizontal="left" vertical="center" indent="1"/>
    </xf>
    <xf numFmtId="0" fontId="3" fillId="9" borderId="8" xfId="2" applyFont="1" applyFill="1" applyBorder="1" applyAlignment="1">
      <alignment horizontal="center" vertical="center"/>
    </xf>
    <xf numFmtId="0" fontId="0" fillId="0" borderId="6" xfId="10" quotePrefix="1" applyNumberFormat="1" applyFont="1" applyFill="1" applyBorder="1" applyAlignment="1">
      <alignment horizontal="center" vertical="center"/>
    </xf>
    <xf numFmtId="0" fontId="0" fillId="0" borderId="0" xfId="0" applyAlignment="1">
      <alignment horizontal="right"/>
    </xf>
    <xf numFmtId="0" fontId="0" fillId="0" borderId="0" xfId="0" quotePrefix="1" applyAlignment="1">
      <alignment horizontal="right"/>
    </xf>
    <xf numFmtId="0" fontId="13" fillId="0" borderId="0" xfId="0" applyFont="1" applyAlignment="1">
      <alignment vertical="center" wrapText="1"/>
    </xf>
    <xf numFmtId="14" fontId="0" fillId="0" borderId="6" xfId="10" quotePrefix="1" applyNumberFormat="1" applyFont="1" applyFill="1" applyBorder="1" applyAlignment="1">
      <alignment horizontal="center" vertical="center"/>
    </xf>
    <xf numFmtId="0" fontId="2" fillId="0" borderId="0" xfId="0" applyFont="1" applyAlignment="1">
      <alignment vertical="center"/>
    </xf>
    <xf numFmtId="0" fontId="0" fillId="0" borderId="6" xfId="6" applyNumberFormat="1" applyFont="1" applyFill="1" applyAlignment="1">
      <alignment horizontal="center" vertical="center"/>
    </xf>
    <xf numFmtId="14" fontId="0" fillId="7" borderId="6" xfId="6" applyNumberFormat="1" applyFont="1" applyFill="1" applyAlignment="1">
      <alignment horizontal="center" vertical="center"/>
    </xf>
    <xf numFmtId="44" fontId="0" fillId="0" borderId="6" xfId="10" quotePrefix="1" applyFont="1" applyFill="1" applyBorder="1" applyAlignment="1">
      <alignment horizontal="center" vertical="center"/>
    </xf>
    <xf numFmtId="9" fontId="0" fillId="0" borderId="6" xfId="10" quotePrefix="1" applyNumberFormat="1" applyFont="1" applyFill="1" applyBorder="1" applyAlignment="1">
      <alignment horizontal="center" vertical="center"/>
    </xf>
    <xf numFmtId="0" fontId="2" fillId="0" borderId="0" xfId="0" applyFont="1" applyAlignment="1">
      <alignment horizontal="center" vertical="center"/>
    </xf>
    <xf numFmtId="0" fontId="3" fillId="5" borderId="9" xfId="2" applyFont="1" applyFill="1" applyBorder="1" applyAlignment="1">
      <alignment horizontal="center" vertical="center" shrinkToFit="1"/>
    </xf>
    <xf numFmtId="0" fontId="3" fillId="5" borderId="9" xfId="2" applyFont="1" applyFill="1" applyBorder="1" applyAlignment="1">
      <alignment horizontal="center" vertical="center"/>
    </xf>
    <xf numFmtId="10" fontId="0" fillId="7" borderId="6" xfId="11" applyNumberFormat="1" applyFont="1" applyFill="1" applyBorder="1" applyAlignment="1">
      <alignment horizontal="center" vertical="center"/>
    </xf>
    <xf numFmtId="10" fontId="2" fillId="0" borderId="0" xfId="11" applyNumberFormat="1" applyFont="1" applyAlignment="1">
      <alignment horizontal="center" vertical="center"/>
    </xf>
    <xf numFmtId="0" fontId="14" fillId="0" borderId="0" xfId="12" applyAlignment="1">
      <alignment vertical="center"/>
    </xf>
    <xf numFmtId="0" fontId="11" fillId="0" borderId="0" xfId="8" applyAlignment="1">
      <alignment vertical="center"/>
    </xf>
    <xf numFmtId="0" fontId="0" fillId="6" borderId="4" xfId="0" quotePrefix="1" applyFont="1" applyFill="1" applyBorder="1" applyAlignment="1">
      <alignment vertical="center"/>
    </xf>
    <xf numFmtId="0" fontId="0" fillId="6" borderId="5" xfId="0" quotePrefix="1" applyFont="1" applyFill="1" applyBorder="1" applyAlignment="1">
      <alignment vertical="center"/>
    </xf>
    <xf numFmtId="0" fontId="0" fillId="6" borderId="3" xfId="0" quotePrefix="1" applyFont="1" applyFill="1" applyBorder="1" applyAlignment="1">
      <alignment horizontal="left" vertical="center" indent="1"/>
    </xf>
    <xf numFmtId="0" fontId="0" fillId="7" borderId="6" xfId="6" applyNumberFormat="1" applyFont="1" applyFill="1" applyAlignment="1">
      <alignment horizontal="center" vertical="center"/>
    </xf>
    <xf numFmtId="44" fontId="0" fillId="7" borderId="6" xfId="10" applyFont="1" applyFill="1" applyBorder="1" applyAlignment="1">
      <alignment horizontal="center" vertical="center"/>
    </xf>
    <xf numFmtId="0" fontId="3" fillId="5" borderId="2" xfId="2" applyFont="1" applyFill="1" applyBorder="1" applyAlignment="1">
      <alignment horizontal="center" vertical="center" shrinkToFit="1"/>
    </xf>
    <xf numFmtId="0" fontId="0" fillId="0" borderId="0" xfId="0" quotePrefix="1" applyAlignment="1">
      <alignment vertical="center"/>
    </xf>
    <xf numFmtId="0" fontId="0" fillId="6" borderId="4" xfId="0" quotePrefix="1" applyFont="1" applyFill="1" applyBorder="1" applyAlignment="1">
      <alignment horizontal="left" vertical="center" indent="1"/>
    </xf>
    <xf numFmtId="0" fontId="0" fillId="6" borderId="5" xfId="0" quotePrefix="1" applyFont="1" applyFill="1" applyBorder="1" applyAlignment="1">
      <alignment horizontal="left" vertical="center" indent="1"/>
    </xf>
    <xf numFmtId="0" fontId="0" fillId="0" borderId="0" xfId="0" applyAlignment="1">
      <alignment horizontal="right" vertical="center" indent="1"/>
    </xf>
    <xf numFmtId="14" fontId="0" fillId="0" borderId="6" xfId="6" applyNumberFormat="1" applyFont="1" applyFill="1" applyAlignment="1">
      <alignment horizontal="center" vertical="center"/>
    </xf>
    <xf numFmtId="0" fontId="0" fillId="0" borderId="0" xfId="0" applyBorder="1" applyAlignment="1">
      <alignment vertical="center"/>
    </xf>
    <xf numFmtId="0" fontId="14" fillId="0" borderId="0" xfId="12" applyBorder="1" applyAlignment="1">
      <alignment vertical="center"/>
    </xf>
    <xf numFmtId="0" fontId="3" fillId="5" borderId="0" xfId="2" applyFont="1" applyFill="1" applyBorder="1" applyAlignment="1">
      <alignment horizontal="center" vertical="center"/>
    </xf>
    <xf numFmtId="0" fontId="0" fillId="0" borderId="0" xfId="0" applyBorder="1" applyAlignment="1">
      <alignment horizontal="right" vertical="center"/>
    </xf>
    <xf numFmtId="0" fontId="0" fillId="7" borderId="6" xfId="10" applyNumberFormat="1" applyFont="1" applyFill="1" applyBorder="1" applyAlignment="1">
      <alignment horizontal="center" vertical="center"/>
    </xf>
    <xf numFmtId="0" fontId="13" fillId="0" borderId="0" xfId="0" applyFont="1" applyAlignment="1">
      <alignment vertical="center"/>
    </xf>
    <xf numFmtId="0" fontId="0" fillId="0" borderId="0" xfId="0" applyAlignment="1">
      <alignment horizontal="center" vertical="center"/>
    </xf>
    <xf numFmtId="0" fontId="3" fillId="5" borderId="16" xfId="2" applyFont="1" applyFill="1" applyBorder="1" applyAlignment="1">
      <alignment horizontal="center" vertical="center"/>
    </xf>
    <xf numFmtId="0" fontId="0" fillId="0" borderId="0" xfId="0" applyAlignment="1">
      <alignment horizontal="center"/>
    </xf>
    <xf numFmtId="0" fontId="9" fillId="0" borderId="0" xfId="0" applyFont="1" applyAlignment="1">
      <alignment horizontal="right"/>
    </xf>
    <xf numFmtId="0" fontId="2" fillId="0" borderId="0" xfId="0" applyFont="1" applyAlignment="1">
      <alignment horizontal="right" vertical="center"/>
    </xf>
    <xf numFmtId="0" fontId="2" fillId="0" borderId="0" xfId="0" applyFont="1" applyAlignment="1">
      <alignment horizontal="right"/>
    </xf>
    <xf numFmtId="0" fontId="0" fillId="0" borderId="17" xfId="0" applyBorder="1" applyAlignment="1">
      <alignment horizontal="center" vertical="center"/>
    </xf>
    <xf numFmtId="0" fontId="0" fillId="0" borderId="18" xfId="0"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vertical="center"/>
    </xf>
    <xf numFmtId="0" fontId="0" fillId="0" borderId="0"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7" xfId="0" applyBorder="1" applyAlignment="1">
      <alignment horizontal="center"/>
    </xf>
    <xf numFmtId="0" fontId="0" fillId="0" borderId="29" xfId="0" applyBorder="1" applyAlignment="1">
      <alignment horizontal="center" vertical="center"/>
    </xf>
    <xf numFmtId="0" fontId="0" fillId="0" borderId="0" xfId="0" applyFont="1" applyAlignment="1">
      <alignment horizontal="right" vertical="center"/>
    </xf>
    <xf numFmtId="0" fontId="18" fillId="0" borderId="1" xfId="1" applyFont="1" applyAlignment="1">
      <alignment vertical="center"/>
    </xf>
    <xf numFmtId="0" fontId="0" fillId="0" borderId="30" xfId="0" applyBorder="1" applyAlignment="1">
      <alignment horizont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1" xfId="0" applyBorder="1" applyAlignment="1">
      <alignment horizontal="center"/>
    </xf>
    <xf numFmtId="0" fontId="0" fillId="0" borderId="38" xfId="0" applyBorder="1" applyAlignment="1">
      <alignment horizont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14" fontId="0" fillId="0" borderId="0" xfId="10" quotePrefix="1" applyNumberFormat="1" applyFont="1" applyFill="1" applyBorder="1" applyAlignment="1">
      <alignment horizontal="center" vertical="center"/>
    </xf>
    <xf numFmtId="0" fontId="0" fillId="6" borderId="3" xfId="0" quotePrefix="1" applyFont="1" applyFill="1" applyBorder="1" applyAlignment="1">
      <alignment horizontal="left" vertical="center"/>
    </xf>
    <xf numFmtId="0" fontId="0" fillId="6" borderId="3" xfId="0" quotePrefix="1" applyFill="1" applyBorder="1" applyAlignment="1">
      <alignment horizontal="left" vertical="center"/>
    </xf>
    <xf numFmtId="0" fontId="0" fillId="0" borderId="0" xfId="0" applyAlignment="1">
      <alignment horizontal="left" vertical="top" wrapText="1" indent="1"/>
    </xf>
    <xf numFmtId="0" fontId="0" fillId="0" borderId="0" xfId="0" applyAlignment="1">
      <alignment horizontal="left" vertical="top" wrapText="1"/>
    </xf>
    <xf numFmtId="0" fontId="0" fillId="6" borderId="11" xfId="0" quotePrefix="1" applyFont="1" applyFill="1" applyBorder="1" applyAlignment="1">
      <alignment horizontal="left" vertical="top" wrapText="1" indent="1"/>
    </xf>
    <xf numFmtId="0" fontId="0" fillId="6" borderId="10" xfId="0" quotePrefix="1" applyFont="1" applyFill="1" applyBorder="1" applyAlignment="1">
      <alignment horizontal="left" vertical="top" wrapText="1" indent="1"/>
    </xf>
    <xf numFmtId="0" fontId="0" fillId="6" borderId="12" xfId="0" quotePrefix="1" applyFont="1" applyFill="1" applyBorder="1" applyAlignment="1">
      <alignment horizontal="left" vertical="top" wrapText="1" indent="1"/>
    </xf>
    <xf numFmtId="0" fontId="0" fillId="6" borderId="13" xfId="0" quotePrefix="1" applyFont="1" applyFill="1" applyBorder="1" applyAlignment="1">
      <alignment horizontal="left" vertical="top" wrapText="1" indent="1"/>
    </xf>
    <xf numFmtId="0" fontId="0" fillId="6" borderId="14" xfId="0" quotePrefix="1" applyFont="1" applyFill="1" applyBorder="1" applyAlignment="1">
      <alignment horizontal="left" vertical="top" wrapText="1" indent="1"/>
    </xf>
    <xf numFmtId="0" fontId="0" fillId="6" borderId="15" xfId="0" quotePrefix="1" applyFont="1" applyFill="1" applyBorder="1" applyAlignment="1">
      <alignment horizontal="left" vertical="top" wrapText="1" indent="1"/>
    </xf>
    <xf numFmtId="0" fontId="0" fillId="6" borderId="45" xfId="0" quotePrefix="1" applyFont="1" applyFill="1" applyBorder="1" applyAlignment="1">
      <alignment horizontal="left" vertical="top" wrapText="1" indent="1"/>
    </xf>
    <xf numFmtId="0" fontId="0" fillId="6" borderId="0" xfId="0" quotePrefix="1" applyFont="1" applyFill="1" applyBorder="1" applyAlignment="1">
      <alignment horizontal="left" vertical="top" wrapText="1" indent="1"/>
    </xf>
    <xf numFmtId="0" fontId="0" fillId="6" borderId="46" xfId="0" quotePrefix="1" applyFont="1" applyFill="1" applyBorder="1" applyAlignment="1">
      <alignment horizontal="left" vertical="top" wrapText="1" indent="1"/>
    </xf>
    <xf numFmtId="0" fontId="0" fillId="6" borderId="11" xfId="0" quotePrefix="1" applyFont="1" applyFill="1" applyBorder="1" applyAlignment="1">
      <alignment horizontal="left" vertical="top" wrapText="1"/>
    </xf>
    <xf numFmtId="0" fontId="0" fillId="6" borderId="10" xfId="0" quotePrefix="1" applyFont="1" applyFill="1" applyBorder="1" applyAlignment="1">
      <alignment horizontal="left" vertical="top" wrapText="1"/>
    </xf>
    <xf numFmtId="0" fontId="0" fillId="6" borderId="12" xfId="0" quotePrefix="1" applyFont="1" applyFill="1" applyBorder="1" applyAlignment="1">
      <alignment horizontal="left" vertical="top" wrapText="1"/>
    </xf>
    <xf numFmtId="0" fontId="0" fillId="6" borderId="13" xfId="0" quotePrefix="1" applyFont="1" applyFill="1" applyBorder="1" applyAlignment="1">
      <alignment horizontal="left" vertical="top" wrapText="1"/>
    </xf>
    <xf numFmtId="0" fontId="0" fillId="6" borderId="14" xfId="0" quotePrefix="1" applyFont="1" applyFill="1" applyBorder="1" applyAlignment="1">
      <alignment horizontal="left" vertical="top" wrapText="1"/>
    </xf>
    <xf numFmtId="0" fontId="0" fillId="6" borderId="15" xfId="0" quotePrefix="1" applyFont="1" applyFill="1" applyBorder="1" applyAlignment="1">
      <alignment horizontal="left" vertical="top" wrapText="1"/>
    </xf>
  </cellXfs>
  <cellStyles count="13">
    <cellStyle name="60% - Accent1" xfId="2" builtinId="32"/>
    <cellStyle name="Currency" xfId="10" builtinId="4"/>
    <cellStyle name="Heading 2" xfId="1" builtinId="17" customBuiltin="1"/>
    <cellStyle name="Heading 3" xfId="8" builtinId="18" customBuiltin="1"/>
    <cellStyle name="Heading 4" xfId="12" builtinId="19"/>
    <cellStyle name="Hyperlink" xfId="3" builtinId="8"/>
    <cellStyle name="Normal" xfId="0" builtinId="0"/>
    <cellStyle name="Percent" xfId="11" builtinId="5"/>
    <cellStyle name="v42_caution_note" xfId="9"/>
    <cellStyle name="v42_H_Practice" xfId="5"/>
    <cellStyle name="v42_input" xfId="6"/>
    <cellStyle name="v42_refnote" xfId="7"/>
    <cellStyle name="v42_Title" xfId="4"/>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114300</xdr:rowOff>
    </xdr:from>
    <xdr:to>
      <xdr:col>1</xdr:col>
      <xdr:colOff>419100</xdr:colOff>
      <xdr:row>10</xdr:row>
      <xdr:rowOff>114301</xdr:rowOff>
    </xdr:to>
    <xdr:pic>
      <xdr:nvPicPr>
        <xdr:cNvPr id="3" name="Picture 2">
          <a:extLst>
            <a:ext uri="{FF2B5EF4-FFF2-40B4-BE49-F238E27FC236}">
              <a16:creationId xmlns:a16="http://schemas.microsoft.com/office/drawing/2014/main" id="{5117491E-1971-49EA-B4CB-2F8CD008E1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2181225"/>
          <a:ext cx="419100" cy="495300"/>
        </a:xfrm>
        <a:prstGeom prst="rect">
          <a:avLst/>
        </a:prstGeom>
        <a:solidFill>
          <a:schemeClr val="bg1"/>
        </a:solidFill>
        <a:ln w="28575">
          <a:solidFill>
            <a:schemeClr val="bg1"/>
          </a:solidFill>
        </a:ln>
      </xdr:spPr>
    </xdr:pic>
    <xdr:clientData/>
  </xdr:twoCellAnchor>
  <xdr:twoCellAnchor editAs="oneCell">
    <xdr:from>
      <xdr:col>1</xdr:col>
      <xdr:colOff>0</xdr:colOff>
      <xdr:row>313</xdr:row>
      <xdr:rowOff>104775</xdr:rowOff>
    </xdr:from>
    <xdr:to>
      <xdr:col>1</xdr:col>
      <xdr:colOff>440055</xdr:colOff>
      <xdr:row>315</xdr:row>
      <xdr:rowOff>129063</xdr:rowOff>
    </xdr:to>
    <xdr:pic>
      <xdr:nvPicPr>
        <xdr:cNvPr id="4" name="Picture 3">
          <a:extLst>
            <a:ext uri="{FF2B5EF4-FFF2-40B4-BE49-F238E27FC236}">
              <a16:creationId xmlns:a16="http://schemas.microsoft.com/office/drawing/2014/main" id="{DE7EF345-B6E7-424F-994C-8C2373261DB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1950" y="11620500"/>
          <a:ext cx="440055" cy="519588"/>
        </a:xfrm>
        <a:prstGeom prst="rect">
          <a:avLst/>
        </a:prstGeom>
        <a:solidFill>
          <a:schemeClr val="bg1"/>
        </a:solidFill>
        <a:ln w="28575">
          <a:solidFill>
            <a:schemeClr val="bg1"/>
          </a:solidFill>
        </a:ln>
      </xdr:spPr>
    </xdr:pic>
    <xdr:clientData/>
  </xdr:twoCellAnchor>
  <xdr:twoCellAnchor editAs="oneCell">
    <xdr:from>
      <xdr:col>8</xdr:col>
      <xdr:colOff>9525</xdr:colOff>
      <xdr:row>0</xdr:row>
      <xdr:rowOff>0</xdr:rowOff>
    </xdr:from>
    <xdr:to>
      <xdr:col>9</xdr:col>
      <xdr:colOff>929118</xdr:colOff>
      <xdr:row>0</xdr:row>
      <xdr:rowOff>433388</xdr:rowOff>
    </xdr:to>
    <xdr:pic>
      <xdr:nvPicPr>
        <xdr:cNvPr id="6" name="Picture 5">
          <a:extLst>
            <a:ext uri="{FF2B5EF4-FFF2-40B4-BE49-F238E27FC236}">
              <a16:creationId xmlns:a16="http://schemas.microsoft.com/office/drawing/2014/main" id="{132BA93A-32B7-4542-B96B-0324F9616E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19800" y="0"/>
          <a:ext cx="1729218" cy="433388"/>
        </a:xfrm>
        <a:prstGeom prst="rect">
          <a:avLst/>
        </a:prstGeom>
      </xdr:spPr>
    </xdr:pic>
    <xdr:clientData/>
  </xdr:twoCellAnchor>
</xdr:wsDr>
</file>

<file path=xl/theme/theme1.xml><?xml version="1.0" encoding="utf-8"?>
<a:theme xmlns:a="http://schemas.openxmlformats.org/drawingml/2006/main" name="Office Theme">
  <a:themeElements>
    <a:clrScheme name="Vertex42 - PersonalPlanner">
      <a:dk1>
        <a:sysClr val="windowText" lastClr="000000"/>
      </a:dk1>
      <a:lt1>
        <a:sysClr val="window" lastClr="FFFFFF"/>
      </a:lt1>
      <a:dk2>
        <a:srgbClr val="2A5181"/>
      </a:dk2>
      <a:lt2>
        <a:srgbClr val="EEE9E2"/>
      </a:lt2>
      <a:accent1>
        <a:srgbClr val="4A81C4"/>
      </a:accent1>
      <a:accent2>
        <a:srgbClr val="704AC4"/>
      </a:accent2>
      <a:accent3>
        <a:srgbClr val="9BC44A"/>
      </a:accent3>
      <a:accent4>
        <a:srgbClr val="C44D4A"/>
      </a:accent4>
      <a:accent5>
        <a:srgbClr val="4AAAC4"/>
      </a:accent5>
      <a:accent6>
        <a:srgbClr val="C4814A"/>
      </a:accent6>
      <a:hlink>
        <a:srgbClr val="5286C6"/>
      </a:hlink>
      <a:folHlink>
        <a:srgbClr val="7F7F7F"/>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ontextures.com/excelminmaxfunction.html" TargetMode="External"/><Relationship Id="rId2" Type="http://schemas.openxmlformats.org/officeDocument/2006/relationships/hyperlink" Target="https://support.office.com/en-us/article/Guidelines-and-examples-of-array-formulas-7d94a64e-3ff3-4686-9372-ecfd5caa57c7" TargetMode="External"/><Relationship Id="rId1" Type="http://schemas.openxmlformats.org/officeDocument/2006/relationships/hyperlink" Target="https://www.vertex42.com/blog/excel-formulas/array-formula-examples.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9"/>
  <sheetViews>
    <sheetView showGridLines="0" tabSelected="1" zoomScaleNormal="100" workbookViewId="0">
      <selection activeCell="A2" sqref="A2"/>
    </sheetView>
  </sheetViews>
  <sheetFormatPr defaultRowHeight="14.25" x14ac:dyDescent="0.2"/>
  <cols>
    <col min="1" max="1" width="4.5" customWidth="1"/>
    <col min="2" max="9" width="10.625" customWidth="1"/>
    <col min="10" max="10" width="12.625" customWidth="1"/>
  </cols>
  <sheetData>
    <row r="1" spans="1:11" ht="36.950000000000003" customHeight="1" x14ac:dyDescent="0.2">
      <c r="A1" s="1"/>
      <c r="B1" s="2" t="s">
        <v>167</v>
      </c>
      <c r="C1" s="1"/>
      <c r="D1" s="1"/>
      <c r="E1" s="1"/>
      <c r="F1" s="1"/>
      <c r="G1" s="1"/>
      <c r="H1" s="1"/>
      <c r="I1" s="1"/>
      <c r="J1" s="1"/>
    </row>
    <row r="2" spans="1:11" ht="18" customHeight="1" x14ac:dyDescent="0.2">
      <c r="B2" s="3" t="s">
        <v>165</v>
      </c>
      <c r="J2" s="4" t="s">
        <v>168</v>
      </c>
    </row>
    <row r="3" spans="1:11" ht="18" customHeight="1" x14ac:dyDescent="0.2"/>
    <row r="4" spans="1:11" ht="18" customHeight="1" x14ac:dyDescent="0.2">
      <c r="B4" s="102" t="s">
        <v>166</v>
      </c>
      <c r="C4" s="102"/>
      <c r="D4" s="102"/>
      <c r="E4" s="102"/>
      <c r="F4" s="102"/>
      <c r="G4" s="102"/>
      <c r="H4" s="102"/>
      <c r="I4" s="102"/>
      <c r="J4" s="102"/>
    </row>
    <row r="5" spans="1:11" ht="18" customHeight="1" x14ac:dyDescent="0.2">
      <c r="B5" s="102"/>
      <c r="C5" s="102"/>
      <c r="D5" s="102"/>
      <c r="E5" s="102"/>
      <c r="F5" s="102"/>
      <c r="G5" s="102"/>
      <c r="H5" s="102"/>
      <c r="I5" s="102"/>
      <c r="J5" s="102"/>
    </row>
    <row r="6" spans="1:11" ht="18" customHeight="1" x14ac:dyDescent="0.2">
      <c r="B6" s="102"/>
      <c r="C6" s="102"/>
      <c r="D6" s="102"/>
      <c r="E6" s="102"/>
      <c r="F6" s="102"/>
      <c r="G6" s="102"/>
      <c r="H6" s="102"/>
      <c r="I6" s="102"/>
      <c r="J6" s="102"/>
    </row>
    <row r="7" spans="1:11" ht="18" customHeight="1" x14ac:dyDescent="0.2">
      <c r="B7" s="102"/>
      <c r="C7" s="102"/>
      <c r="D7" s="102"/>
      <c r="E7" s="102"/>
      <c r="F7" s="102"/>
      <c r="G7" s="102"/>
      <c r="H7" s="102"/>
      <c r="I7" s="102"/>
      <c r="J7" s="102"/>
    </row>
    <row r="8" spans="1:11" ht="18" customHeight="1" x14ac:dyDescent="0.2">
      <c r="A8" s="5"/>
      <c r="B8" s="5"/>
      <c r="C8" s="5"/>
      <c r="D8" s="5"/>
      <c r="E8" s="5"/>
      <c r="F8" s="5"/>
      <c r="G8" s="5"/>
      <c r="H8" s="5"/>
      <c r="I8" s="5"/>
      <c r="J8" s="5"/>
      <c r="K8" s="5"/>
    </row>
    <row r="9" spans="1:11" ht="18" customHeight="1" x14ac:dyDescent="0.2">
      <c r="B9" s="6"/>
      <c r="C9" s="6"/>
      <c r="D9" s="6"/>
      <c r="E9" s="6"/>
      <c r="F9" s="6"/>
      <c r="G9" s="6"/>
    </row>
    <row r="10" spans="1:11" ht="21" customHeight="1" x14ac:dyDescent="0.2">
      <c r="A10" s="7"/>
      <c r="B10" s="7"/>
      <c r="C10" s="7" t="s">
        <v>0</v>
      </c>
      <c r="D10" s="7"/>
      <c r="E10" s="7"/>
      <c r="F10" s="7"/>
      <c r="G10" s="7"/>
      <c r="H10" s="7"/>
      <c r="I10" s="7"/>
      <c r="J10" s="7"/>
    </row>
    <row r="11" spans="1:11" ht="18" customHeight="1" x14ac:dyDescent="0.2">
      <c r="A11" s="8"/>
      <c r="B11" s="9"/>
      <c r="C11" s="9"/>
      <c r="D11" s="9"/>
      <c r="E11" s="9"/>
      <c r="F11" s="9"/>
      <c r="G11" s="9"/>
      <c r="H11" s="8"/>
      <c r="I11" s="8"/>
      <c r="J11" s="8"/>
      <c r="K11" s="8"/>
    </row>
    <row r="12" spans="1:11" ht="18" customHeight="1" x14ac:dyDescent="0.2">
      <c r="A12" s="8"/>
      <c r="B12" s="9"/>
      <c r="C12" s="9"/>
      <c r="D12" s="9"/>
      <c r="E12" s="9"/>
      <c r="F12" s="9"/>
      <c r="G12" s="9"/>
      <c r="H12" s="8"/>
      <c r="I12" s="8"/>
      <c r="J12" s="8"/>
      <c r="K12" s="8"/>
    </row>
    <row r="13" spans="1:11" ht="23.25" x14ac:dyDescent="0.2">
      <c r="A13" s="8"/>
      <c r="B13" s="80" t="s">
        <v>14</v>
      </c>
      <c r="C13" s="10"/>
      <c r="D13" s="10"/>
      <c r="E13" s="10"/>
      <c r="F13" s="10"/>
      <c r="G13" s="10"/>
      <c r="H13" s="10"/>
      <c r="I13" s="10"/>
      <c r="J13" s="10"/>
      <c r="K13" s="8"/>
    </row>
    <row r="14" spans="1:11" ht="18" customHeight="1" x14ac:dyDescent="0.2">
      <c r="A14" s="8"/>
      <c r="B14" s="8"/>
      <c r="C14" s="8"/>
      <c r="D14" s="8"/>
      <c r="E14" s="8"/>
      <c r="F14" s="8"/>
      <c r="G14" s="8"/>
      <c r="H14" s="8"/>
      <c r="I14" s="8"/>
      <c r="J14" s="8"/>
      <c r="K14" s="8"/>
    </row>
    <row r="15" spans="1:11" ht="18" customHeight="1" x14ac:dyDescent="0.2">
      <c r="A15" s="8"/>
      <c r="B15" s="102" t="s">
        <v>31</v>
      </c>
      <c r="C15" s="102"/>
      <c r="D15" s="102"/>
      <c r="E15" s="102"/>
      <c r="F15" s="102"/>
      <c r="G15" s="102"/>
      <c r="H15" s="102"/>
      <c r="I15" s="102"/>
      <c r="J15" s="102"/>
      <c r="K15" s="8"/>
    </row>
    <row r="16" spans="1:11" ht="18" customHeight="1" x14ac:dyDescent="0.2">
      <c r="A16" s="8"/>
      <c r="B16" s="102"/>
      <c r="C16" s="102"/>
      <c r="D16" s="102"/>
      <c r="E16" s="102"/>
      <c r="F16" s="102"/>
      <c r="G16" s="102"/>
      <c r="H16" s="102"/>
      <c r="I16" s="102"/>
      <c r="J16" s="102"/>
      <c r="K16" s="8"/>
    </row>
    <row r="17" spans="1:11" ht="18" customHeight="1" x14ac:dyDescent="0.2">
      <c r="A17" s="8"/>
      <c r="B17" s="8"/>
      <c r="C17" s="8"/>
      <c r="D17" s="8"/>
      <c r="E17" s="8"/>
      <c r="F17" s="8"/>
      <c r="G17" s="8"/>
      <c r="H17" s="8"/>
      <c r="I17" s="8"/>
      <c r="J17" s="8"/>
      <c r="K17" s="8"/>
    </row>
    <row r="18" spans="1:11" ht="18" customHeight="1" x14ac:dyDescent="0.2">
      <c r="A18" s="8"/>
      <c r="B18" s="8"/>
      <c r="C18" s="20" t="s">
        <v>15</v>
      </c>
      <c r="D18" s="20" t="s">
        <v>21</v>
      </c>
      <c r="E18" s="20" t="s">
        <v>22</v>
      </c>
      <c r="F18" s="33" t="s">
        <v>23</v>
      </c>
      <c r="G18" s="8"/>
      <c r="H18" s="8"/>
      <c r="I18" s="32" t="s">
        <v>26</v>
      </c>
      <c r="K18" s="8"/>
    </row>
    <row r="19" spans="1:11" ht="18" customHeight="1" x14ac:dyDescent="0.2">
      <c r="A19" s="8"/>
      <c r="B19" s="8"/>
      <c r="C19" s="21" t="s">
        <v>16</v>
      </c>
      <c r="D19" s="21">
        <v>10</v>
      </c>
      <c r="E19" s="30">
        <v>0.5</v>
      </c>
      <c r="F19" s="15">
        <f t="array" ref="F19:F23">D19:D23 * E19:E23</f>
        <v>5</v>
      </c>
      <c r="G19" s="8"/>
      <c r="H19" s="11" t="s">
        <v>24</v>
      </c>
      <c r="I19" s="34">
        <f t="array" ref="I19">SUM(D19:D23*E19:E23)/SUM(D19:D23)</f>
        <v>0.2405263157894737</v>
      </c>
      <c r="J19" s="24"/>
      <c r="K19" s="8"/>
    </row>
    <row r="20" spans="1:11" ht="18" customHeight="1" x14ac:dyDescent="0.2">
      <c r="A20" s="8"/>
      <c r="B20" s="8"/>
      <c r="C20" s="21" t="s">
        <v>17</v>
      </c>
      <c r="D20" s="21">
        <v>5</v>
      </c>
      <c r="E20" s="30">
        <v>0.2</v>
      </c>
      <c r="F20" s="15">
        <v>1</v>
      </c>
      <c r="G20" s="8"/>
      <c r="H20" s="8"/>
      <c r="I20" s="8"/>
      <c r="J20" s="8"/>
      <c r="K20" s="8"/>
    </row>
    <row r="21" spans="1:11" ht="18" customHeight="1" x14ac:dyDescent="0.2">
      <c r="A21" s="8"/>
      <c r="B21" s="8"/>
      <c r="C21" s="21" t="s">
        <v>18</v>
      </c>
      <c r="D21" s="21">
        <v>8</v>
      </c>
      <c r="E21" s="30">
        <v>7.0000000000000007E-2</v>
      </c>
      <c r="F21" s="15">
        <v>0.56000000000000005</v>
      </c>
      <c r="G21" s="8"/>
      <c r="H21" s="8"/>
      <c r="I21" s="32" t="s">
        <v>25</v>
      </c>
      <c r="J21" s="8"/>
      <c r="K21" s="8"/>
    </row>
    <row r="22" spans="1:11" ht="18" customHeight="1" x14ac:dyDescent="0.2">
      <c r="A22" s="8"/>
      <c r="B22" s="8"/>
      <c r="C22" s="21" t="s">
        <v>19</v>
      </c>
      <c r="D22" s="21">
        <v>3</v>
      </c>
      <c r="E22" s="30">
        <v>0.5</v>
      </c>
      <c r="F22" s="15">
        <v>1.5</v>
      </c>
      <c r="G22" s="8"/>
      <c r="H22" s="11" t="s">
        <v>24</v>
      </c>
      <c r="I22" s="34">
        <f>SUMPRODUCT(D19:D23,E19:E23)/SUM(D19:D23)</f>
        <v>0.2405263157894737</v>
      </c>
      <c r="J22" s="24"/>
      <c r="K22" s="8"/>
    </row>
    <row r="23" spans="1:11" ht="18" customHeight="1" x14ac:dyDescent="0.2">
      <c r="A23" s="8"/>
      <c r="B23" s="8"/>
      <c r="C23" s="21" t="s">
        <v>20</v>
      </c>
      <c r="D23" s="21">
        <v>12</v>
      </c>
      <c r="E23" s="30">
        <v>0.09</v>
      </c>
      <c r="F23" s="15">
        <v>1.08</v>
      </c>
      <c r="G23" s="8"/>
      <c r="H23" s="8"/>
      <c r="I23" s="8"/>
      <c r="J23" s="8"/>
      <c r="K23" s="8"/>
    </row>
    <row r="24" spans="1:11" ht="18" customHeight="1" x14ac:dyDescent="0.2">
      <c r="A24" s="8"/>
      <c r="B24" s="8"/>
      <c r="C24" s="31" t="s">
        <v>27</v>
      </c>
      <c r="D24" s="31">
        <f>SUM(D19:D23)</f>
        <v>38</v>
      </c>
      <c r="E24" s="35">
        <f t="array" ref="E24">SUM(D19:D23*E19:E23)/SUM(D19:D23)</f>
        <v>0.2405263157894737</v>
      </c>
      <c r="F24" s="31">
        <f t="array" ref="F24">SUM(D19:D23*E19:E23)</f>
        <v>9.14</v>
      </c>
      <c r="G24" s="8"/>
      <c r="H24" s="8"/>
      <c r="I24" s="8"/>
      <c r="J24" s="8"/>
      <c r="K24" s="8"/>
    </row>
    <row r="25" spans="1:11" ht="18" customHeight="1" x14ac:dyDescent="0.2">
      <c r="A25" s="8"/>
      <c r="B25" s="8"/>
      <c r="C25" s="8"/>
      <c r="D25" s="8"/>
      <c r="E25" s="8"/>
      <c r="F25" s="8"/>
      <c r="G25" s="8"/>
      <c r="H25" s="8"/>
      <c r="I25" s="8"/>
      <c r="J25" s="8"/>
      <c r="K25" s="8"/>
    </row>
    <row r="26" spans="1:11" ht="18" customHeight="1" x14ac:dyDescent="0.2">
      <c r="A26" s="8"/>
      <c r="B26" s="36" t="s">
        <v>32</v>
      </c>
      <c r="C26" s="8"/>
      <c r="D26" s="8"/>
      <c r="E26" s="8"/>
      <c r="F26" s="8"/>
      <c r="G26" s="8"/>
      <c r="H26" s="8"/>
      <c r="I26" s="8"/>
      <c r="J26" s="8"/>
      <c r="K26" s="8"/>
    </row>
    <row r="27" spans="1:11" ht="18" customHeight="1" x14ac:dyDescent="0.2">
      <c r="A27" s="8"/>
      <c r="B27" s="8"/>
      <c r="C27" s="8"/>
      <c r="D27" s="8"/>
      <c r="E27" s="8"/>
      <c r="F27" s="8"/>
      <c r="G27" s="8"/>
      <c r="H27" s="8"/>
      <c r="I27" s="8"/>
      <c r="J27" s="8"/>
      <c r="K27" s="8"/>
    </row>
    <row r="28" spans="1:11" ht="18" customHeight="1" x14ac:dyDescent="0.2">
      <c r="A28" s="8"/>
      <c r="B28" s="11" t="s">
        <v>1</v>
      </c>
      <c r="C28" s="12" t="s">
        <v>28</v>
      </c>
      <c r="D28" s="13"/>
      <c r="E28" s="13"/>
      <c r="F28" s="13"/>
      <c r="G28" s="14"/>
      <c r="H28" s="8"/>
      <c r="I28" s="8"/>
      <c r="J28" s="8"/>
      <c r="K28" s="8"/>
    </row>
    <row r="29" spans="1:11" ht="18" customHeight="1" x14ac:dyDescent="0.2">
      <c r="A29" s="8"/>
      <c r="B29" s="8"/>
      <c r="C29" s="8"/>
      <c r="D29" s="8"/>
      <c r="E29" s="8"/>
      <c r="F29" s="8"/>
      <c r="G29" s="8"/>
      <c r="H29" s="8"/>
      <c r="I29" s="8"/>
      <c r="J29" s="8"/>
      <c r="K29" s="8"/>
    </row>
    <row r="30" spans="1:11" ht="18" customHeight="1" x14ac:dyDescent="0.2">
      <c r="A30" s="8"/>
      <c r="B30" s="36" t="s">
        <v>33</v>
      </c>
      <c r="C30" s="8"/>
      <c r="D30" s="8"/>
      <c r="E30" s="8"/>
      <c r="F30" s="8"/>
      <c r="G30" s="8"/>
      <c r="H30" s="8"/>
      <c r="I30" s="8"/>
      <c r="J30" s="8"/>
      <c r="K30" s="8"/>
    </row>
    <row r="31" spans="1:11" ht="18" customHeight="1" x14ac:dyDescent="0.2">
      <c r="A31" s="8"/>
      <c r="B31" s="8"/>
      <c r="C31" s="8"/>
      <c r="D31" s="8"/>
      <c r="E31" s="8"/>
      <c r="F31" s="8"/>
      <c r="G31" s="8"/>
      <c r="H31" s="8"/>
      <c r="I31" s="8"/>
      <c r="J31" s="8"/>
      <c r="K31" s="8"/>
    </row>
    <row r="32" spans="1:11" ht="18" customHeight="1" x14ac:dyDescent="0.2">
      <c r="A32" s="8"/>
      <c r="B32" s="11" t="s">
        <v>1</v>
      </c>
      <c r="C32" s="12" t="s">
        <v>29</v>
      </c>
      <c r="D32" s="13"/>
      <c r="E32" s="13"/>
      <c r="F32" s="13"/>
      <c r="G32" s="14"/>
      <c r="H32" s="8"/>
      <c r="I32" s="8"/>
      <c r="J32" s="8"/>
      <c r="K32" s="8"/>
    </row>
    <row r="33" spans="1:11" ht="18" customHeight="1" x14ac:dyDescent="0.2">
      <c r="A33" s="8"/>
      <c r="B33" s="8"/>
      <c r="C33" s="8"/>
      <c r="D33" s="8"/>
      <c r="E33" s="8"/>
      <c r="F33" s="8"/>
      <c r="G33" s="8"/>
      <c r="H33" s="8"/>
      <c r="I33" s="8"/>
      <c r="J33" s="8"/>
      <c r="K33" s="8"/>
    </row>
    <row r="34" spans="1:11" ht="18" customHeight="1" x14ac:dyDescent="0.2">
      <c r="A34" s="8"/>
      <c r="B34" s="36" t="s">
        <v>34</v>
      </c>
      <c r="C34" s="8"/>
      <c r="D34" s="8"/>
      <c r="E34" s="8"/>
      <c r="F34" s="8"/>
      <c r="G34" s="8"/>
      <c r="H34" s="8"/>
      <c r="I34" s="8"/>
      <c r="J34" s="8"/>
      <c r="K34" s="8"/>
    </row>
    <row r="35" spans="1:11" ht="18" customHeight="1" x14ac:dyDescent="0.2">
      <c r="A35" s="8"/>
      <c r="B35" s="8"/>
      <c r="C35" s="8"/>
      <c r="D35" s="8"/>
      <c r="E35" s="8"/>
      <c r="F35" s="8"/>
      <c r="G35" s="8"/>
      <c r="H35" s="8"/>
      <c r="I35" s="8"/>
      <c r="J35" s="8"/>
      <c r="K35" s="8"/>
    </row>
    <row r="36" spans="1:11" ht="18" customHeight="1" x14ac:dyDescent="0.2">
      <c r="A36" s="8"/>
      <c r="B36" s="11" t="s">
        <v>1</v>
      </c>
      <c r="C36" s="12" t="s">
        <v>30</v>
      </c>
      <c r="D36" s="13"/>
      <c r="E36" s="13"/>
      <c r="F36" s="13"/>
      <c r="G36" s="13"/>
      <c r="H36" s="14"/>
      <c r="I36" s="8"/>
      <c r="J36" s="8"/>
      <c r="K36" s="8"/>
    </row>
    <row r="37" spans="1:11" ht="18" customHeight="1" x14ac:dyDescent="0.2">
      <c r="A37" s="8"/>
      <c r="B37" s="8"/>
      <c r="C37" s="8"/>
      <c r="D37" s="8"/>
      <c r="E37" s="8"/>
      <c r="F37" s="8"/>
      <c r="G37" s="8"/>
      <c r="H37" s="8"/>
      <c r="I37" s="8"/>
      <c r="J37" s="8"/>
      <c r="K37" s="8"/>
    </row>
    <row r="38" spans="1:11" ht="18" customHeight="1" x14ac:dyDescent="0.2">
      <c r="A38" s="8"/>
      <c r="B38" s="8"/>
      <c r="C38" s="8"/>
      <c r="D38" s="8"/>
      <c r="E38" s="8"/>
      <c r="F38" s="8"/>
      <c r="G38" s="8"/>
      <c r="H38" s="8"/>
      <c r="I38" s="8"/>
      <c r="J38" s="8"/>
      <c r="K38" s="8"/>
    </row>
    <row r="39" spans="1:11" ht="23.25" x14ac:dyDescent="0.2">
      <c r="A39" s="8"/>
      <c r="B39" s="80" t="s">
        <v>35</v>
      </c>
      <c r="C39" s="10"/>
      <c r="D39" s="10"/>
      <c r="E39" s="10"/>
      <c r="F39" s="10"/>
      <c r="G39" s="10"/>
      <c r="H39" s="10"/>
      <c r="I39" s="10"/>
      <c r="J39" s="10"/>
      <c r="K39" s="8"/>
    </row>
    <row r="40" spans="1:11" ht="18" customHeight="1" x14ac:dyDescent="0.2">
      <c r="A40" s="8"/>
      <c r="B40" s="8"/>
      <c r="C40" s="8"/>
      <c r="D40" s="8"/>
      <c r="E40" s="8"/>
      <c r="F40" s="8"/>
      <c r="G40" s="8"/>
      <c r="H40" s="8"/>
      <c r="I40" s="8"/>
      <c r="J40" s="8"/>
      <c r="K40" s="8"/>
    </row>
    <row r="41" spans="1:11" ht="18" customHeight="1" x14ac:dyDescent="0.2">
      <c r="A41" s="8"/>
      <c r="B41" s="102" t="s">
        <v>161</v>
      </c>
      <c r="C41" s="102"/>
      <c r="D41" s="102"/>
      <c r="E41" s="102"/>
      <c r="F41" s="102"/>
      <c r="G41" s="102"/>
      <c r="H41" s="102"/>
      <c r="I41" s="102"/>
      <c r="J41" s="102"/>
      <c r="K41" s="8"/>
    </row>
    <row r="42" spans="1:11" ht="18" customHeight="1" x14ac:dyDescent="0.2">
      <c r="A42" s="8"/>
      <c r="B42" s="8"/>
      <c r="C42" s="8"/>
      <c r="D42" s="8"/>
      <c r="E42" s="8"/>
      <c r="H42" s="8"/>
      <c r="I42" s="8"/>
      <c r="J42" s="8"/>
      <c r="K42" s="8"/>
    </row>
    <row r="43" spans="1:11" ht="18" customHeight="1" x14ac:dyDescent="0.2">
      <c r="A43" s="8"/>
      <c r="B43" s="8"/>
      <c r="C43" s="26" t="s">
        <v>12</v>
      </c>
      <c r="D43" s="8"/>
      <c r="E43" s="8"/>
      <c r="H43" s="8"/>
      <c r="I43" s="8"/>
      <c r="J43" s="8"/>
      <c r="K43" s="8"/>
    </row>
    <row r="44" spans="1:11" ht="18" customHeight="1" x14ac:dyDescent="0.2">
      <c r="A44" s="8"/>
      <c r="C44" s="20" t="s">
        <v>5</v>
      </c>
      <c r="D44" s="20" t="s">
        <v>6</v>
      </c>
      <c r="E44" s="20" t="s">
        <v>11</v>
      </c>
      <c r="J44" s="8"/>
      <c r="K44" s="8"/>
    </row>
    <row r="45" spans="1:11" ht="18" customHeight="1" x14ac:dyDescent="0.2">
      <c r="A45" s="8"/>
      <c r="B45" s="22"/>
      <c r="C45" s="25">
        <v>42736</v>
      </c>
      <c r="D45" s="21" t="s">
        <v>7</v>
      </c>
      <c r="E45" s="29">
        <v>1000</v>
      </c>
      <c r="I45" s="19"/>
      <c r="J45" s="8"/>
      <c r="K45" s="8"/>
    </row>
    <row r="46" spans="1:11" ht="18" customHeight="1" x14ac:dyDescent="0.2">
      <c r="A46" s="8"/>
      <c r="B46" s="23"/>
      <c r="C46" s="25">
        <v>42791</v>
      </c>
      <c r="D46" s="21" t="s">
        <v>8</v>
      </c>
      <c r="E46" s="29">
        <v>300</v>
      </c>
      <c r="J46" s="8"/>
    </row>
    <row r="47" spans="1:11" ht="18" customHeight="1" x14ac:dyDescent="0.2">
      <c r="A47" s="8"/>
      <c r="C47" s="25">
        <v>42928</v>
      </c>
      <c r="D47" s="21" t="s">
        <v>7</v>
      </c>
      <c r="E47" s="29">
        <v>500</v>
      </c>
      <c r="J47" s="8"/>
    </row>
    <row r="48" spans="1:11" ht="18" customHeight="1" x14ac:dyDescent="0.2">
      <c r="A48" s="8"/>
      <c r="C48" s="25">
        <v>42952</v>
      </c>
      <c r="D48" s="21" t="s">
        <v>8</v>
      </c>
      <c r="E48" s="29">
        <v>0</v>
      </c>
      <c r="J48" s="8"/>
    </row>
    <row r="49" spans="1:11" ht="18" customHeight="1" x14ac:dyDescent="0.2">
      <c r="A49" s="8"/>
      <c r="C49" s="25">
        <v>42988</v>
      </c>
      <c r="D49" s="21" t="s">
        <v>7</v>
      </c>
      <c r="E49" s="29">
        <v>200</v>
      </c>
      <c r="H49" s="8"/>
      <c r="I49" s="8"/>
      <c r="J49" s="8"/>
      <c r="K49" s="8"/>
    </row>
    <row r="50" spans="1:11" ht="18" customHeight="1" x14ac:dyDescent="0.2">
      <c r="A50" s="8"/>
      <c r="B50" s="8"/>
      <c r="C50" s="8"/>
      <c r="D50" s="8"/>
      <c r="G50" s="8"/>
      <c r="H50" s="8"/>
      <c r="I50" s="8"/>
      <c r="J50" s="8"/>
      <c r="K50" s="8"/>
    </row>
    <row r="51" spans="1:11" ht="18" customHeight="1" x14ac:dyDescent="0.2">
      <c r="A51" s="8"/>
      <c r="B51" s="8"/>
      <c r="C51" s="8"/>
      <c r="D51" s="8"/>
      <c r="G51" s="8"/>
      <c r="H51" s="8"/>
      <c r="I51" s="8"/>
      <c r="J51" s="8"/>
      <c r="K51" s="8"/>
    </row>
    <row r="52" spans="1:11" ht="18" customHeight="1" x14ac:dyDescent="0.2">
      <c r="A52" s="8"/>
      <c r="B52" s="36" t="s">
        <v>36</v>
      </c>
      <c r="C52" s="36" t="s">
        <v>160</v>
      </c>
      <c r="D52" s="8"/>
      <c r="G52" s="8"/>
      <c r="H52" s="16" t="s">
        <v>9</v>
      </c>
      <c r="I52" s="43" t="s">
        <v>13</v>
      </c>
      <c r="K52" s="8"/>
    </row>
    <row r="53" spans="1:11" ht="18" customHeight="1" x14ac:dyDescent="0.2">
      <c r="A53" s="8"/>
      <c r="B53" s="11"/>
      <c r="C53" s="40" t="s">
        <v>37</v>
      </c>
      <c r="D53" s="38"/>
      <c r="E53" s="38"/>
      <c r="F53" s="39"/>
      <c r="H53" s="27" t="s">
        <v>7</v>
      </c>
      <c r="I53" s="28">
        <f t="array" ref="I53">MAX(IF($D$44:$D$49=H53,$C$44:$C$49))</f>
        <v>42988</v>
      </c>
      <c r="K53" s="8"/>
    </row>
    <row r="54" spans="1:11" ht="18" customHeight="1" x14ac:dyDescent="0.2">
      <c r="A54" s="8"/>
      <c r="B54" s="8"/>
      <c r="C54" s="8"/>
      <c r="D54" s="8"/>
      <c r="E54" s="8"/>
      <c r="F54" s="8"/>
      <c r="G54" s="8"/>
      <c r="H54" s="27" t="s">
        <v>8</v>
      </c>
      <c r="I54" s="28">
        <f t="array" ref="I54">MAX(IF($D$44:$D$49=H54,$C$44:$C$49))</f>
        <v>42952</v>
      </c>
      <c r="K54" s="8"/>
    </row>
    <row r="55" spans="1:11" ht="18" customHeight="1" x14ac:dyDescent="0.2">
      <c r="A55" s="8"/>
      <c r="H55" s="8"/>
      <c r="I55" s="8"/>
      <c r="J55" s="8"/>
      <c r="K55" s="8"/>
    </row>
    <row r="56" spans="1:11" ht="18" customHeight="1" x14ac:dyDescent="0.2">
      <c r="A56" s="8"/>
      <c r="B56" s="36" t="s">
        <v>36</v>
      </c>
      <c r="C56" s="36" t="s">
        <v>170</v>
      </c>
      <c r="D56" s="8"/>
      <c r="G56" s="8"/>
      <c r="H56" s="16" t="s">
        <v>9</v>
      </c>
      <c r="I56" s="43" t="s">
        <v>169</v>
      </c>
      <c r="J56" s="8"/>
      <c r="K56" s="8"/>
    </row>
    <row r="57" spans="1:11" ht="18" customHeight="1" x14ac:dyDescent="0.2">
      <c r="A57" s="8"/>
      <c r="B57" s="11"/>
      <c r="C57" s="40" t="s">
        <v>171</v>
      </c>
      <c r="D57" s="38"/>
      <c r="E57" s="38"/>
      <c r="F57" s="39"/>
      <c r="H57" s="27" t="s">
        <v>7</v>
      </c>
      <c r="I57" s="42">
        <f t="array" ref="I57">MAX(IF($D$45:$D$49=H53,$E$45:$E$49))</f>
        <v>1000</v>
      </c>
      <c r="J57" s="8"/>
      <c r="K57" s="8"/>
    </row>
    <row r="58" spans="1:11" ht="18" customHeight="1" x14ac:dyDescent="0.2">
      <c r="A58" s="8"/>
      <c r="B58" s="8"/>
      <c r="C58" s="8"/>
      <c r="D58" s="8"/>
      <c r="E58" s="8"/>
      <c r="F58" s="8"/>
      <c r="G58" s="8"/>
      <c r="H58" s="27" t="s">
        <v>8</v>
      </c>
      <c r="I58" s="42">
        <f t="array" ref="I58">MAX(IF($D$45:$D$49=H54,$E$45:$E$49))</f>
        <v>300</v>
      </c>
      <c r="J58" s="8"/>
      <c r="K58" s="8"/>
    </row>
    <row r="59" spans="1:11" ht="18" customHeight="1" x14ac:dyDescent="0.2">
      <c r="A59" s="8"/>
      <c r="H59" s="8"/>
      <c r="I59" s="8"/>
      <c r="J59" s="8"/>
      <c r="K59" s="8"/>
    </row>
    <row r="60" spans="1:11" ht="18" customHeight="1" x14ac:dyDescent="0.2">
      <c r="A60" s="8"/>
      <c r="B60" s="17" t="s">
        <v>4</v>
      </c>
      <c r="C60" s="18" t="s">
        <v>10</v>
      </c>
      <c r="D60" s="8"/>
      <c r="E60" s="8"/>
      <c r="F60" s="8"/>
      <c r="G60" s="8"/>
      <c r="J60" s="8"/>
      <c r="K60" s="8"/>
    </row>
    <row r="61" spans="1:11" ht="18" customHeight="1" x14ac:dyDescent="0.2">
      <c r="A61" s="8"/>
      <c r="B61" s="8"/>
      <c r="C61" s="8"/>
      <c r="D61" s="8"/>
      <c r="E61" s="8"/>
      <c r="F61" s="8"/>
      <c r="G61" s="8"/>
      <c r="J61" s="8"/>
      <c r="K61" s="8"/>
    </row>
    <row r="62" spans="1:11" ht="18" customHeight="1" x14ac:dyDescent="0.2">
      <c r="A62" s="8"/>
      <c r="B62" s="8"/>
      <c r="C62" s="8"/>
      <c r="D62" s="8"/>
      <c r="E62" s="8"/>
      <c r="F62" s="8"/>
      <c r="G62" s="8"/>
      <c r="J62" s="8"/>
      <c r="K62" s="8"/>
    </row>
    <row r="63" spans="1:11" ht="18" customHeight="1" x14ac:dyDescent="0.2">
      <c r="A63" s="8"/>
      <c r="B63" s="36" t="s">
        <v>39</v>
      </c>
      <c r="C63" s="36" t="s">
        <v>41</v>
      </c>
      <c r="D63" s="8"/>
      <c r="G63" s="8"/>
      <c r="H63" s="16" t="s">
        <v>9</v>
      </c>
      <c r="I63" s="16" t="s">
        <v>76</v>
      </c>
      <c r="J63" s="33" t="s">
        <v>38</v>
      </c>
      <c r="K63" s="8"/>
    </row>
    <row r="64" spans="1:11" ht="18" customHeight="1" x14ac:dyDescent="0.2">
      <c r="A64" s="8"/>
      <c r="B64" s="11"/>
      <c r="C64" s="99" t="s">
        <v>158</v>
      </c>
      <c r="D64" s="38"/>
      <c r="E64" s="38"/>
      <c r="F64" s="39"/>
      <c r="H64" s="27" t="s">
        <v>7</v>
      </c>
      <c r="I64" s="27">
        <v>2</v>
      </c>
      <c r="J64" s="42">
        <f t="array" ref="J64">LARGE(IF($D$45:$D$49=H64,$E$45:$E$49),I64)</f>
        <v>500</v>
      </c>
      <c r="K64" s="24"/>
    </row>
    <row r="65" spans="1:11" ht="18" customHeight="1" x14ac:dyDescent="0.2">
      <c r="A65" s="8"/>
      <c r="B65" s="8"/>
      <c r="C65" s="8"/>
      <c r="D65" s="8"/>
      <c r="E65" s="8"/>
      <c r="F65" s="8"/>
      <c r="G65" s="8"/>
      <c r="H65" s="8"/>
      <c r="I65" s="8"/>
      <c r="J65" s="8"/>
      <c r="K65" s="8"/>
    </row>
    <row r="66" spans="1:11" ht="18" customHeight="1" x14ac:dyDescent="0.2">
      <c r="A66" s="8"/>
      <c r="B66" s="36" t="s">
        <v>40</v>
      </c>
      <c r="C66" s="36" t="s">
        <v>43</v>
      </c>
      <c r="D66" s="8"/>
      <c r="G66" s="8"/>
      <c r="H66" s="16" t="s">
        <v>9</v>
      </c>
      <c r="I66" s="16" t="s">
        <v>76</v>
      </c>
      <c r="J66" s="33" t="s">
        <v>38</v>
      </c>
      <c r="K66" s="8"/>
    </row>
    <row r="67" spans="1:11" ht="18" customHeight="1" x14ac:dyDescent="0.2">
      <c r="A67" s="8"/>
      <c r="B67" s="11"/>
      <c r="C67" s="99" t="s">
        <v>159</v>
      </c>
      <c r="D67" s="38"/>
      <c r="E67" s="38"/>
      <c r="F67" s="39"/>
      <c r="H67" s="27" t="s">
        <v>8</v>
      </c>
      <c r="I67" s="27">
        <v>2</v>
      </c>
      <c r="J67" s="42">
        <f t="array" ref="J67">SMALL(IF($D$45:$D$49=H67,$E$45:$E$49),I67)</f>
        <v>300</v>
      </c>
      <c r="K67" s="24"/>
    </row>
    <row r="68" spans="1:11" ht="18" customHeight="1" x14ac:dyDescent="0.2">
      <c r="A68" s="8"/>
      <c r="B68" s="8"/>
      <c r="C68" s="8"/>
      <c r="D68" s="8"/>
      <c r="E68" s="8"/>
      <c r="F68" s="8"/>
      <c r="G68" s="8"/>
      <c r="H68" s="8"/>
      <c r="I68" s="8"/>
      <c r="J68" s="8"/>
      <c r="K68" s="8"/>
    </row>
    <row r="69" spans="1:11" ht="18" customHeight="1" x14ac:dyDescent="0.2">
      <c r="A69" s="8"/>
      <c r="B69" s="17" t="s">
        <v>42</v>
      </c>
      <c r="C69" s="101" t="s">
        <v>44</v>
      </c>
      <c r="D69" s="101"/>
      <c r="E69" s="101"/>
      <c r="F69" s="101"/>
      <c r="G69" s="101"/>
      <c r="H69" s="101"/>
      <c r="I69" s="101"/>
      <c r="J69" s="8"/>
      <c r="K69" s="8"/>
    </row>
    <row r="70" spans="1:11" ht="18" customHeight="1" x14ac:dyDescent="0.2">
      <c r="A70" s="8"/>
      <c r="B70" s="8"/>
      <c r="C70" s="101"/>
      <c r="D70" s="101"/>
      <c r="E70" s="101"/>
      <c r="F70" s="101"/>
      <c r="G70" s="101"/>
      <c r="H70" s="101"/>
      <c r="I70" s="101"/>
      <c r="J70" s="8"/>
      <c r="K70" s="8"/>
    </row>
    <row r="71" spans="1:11" ht="18" customHeight="1" x14ac:dyDescent="0.2">
      <c r="A71" s="8"/>
      <c r="B71" s="8"/>
      <c r="C71" s="101"/>
      <c r="D71" s="101"/>
      <c r="E71" s="101"/>
      <c r="F71" s="101"/>
      <c r="G71" s="101"/>
      <c r="H71" s="101"/>
      <c r="I71" s="101"/>
      <c r="J71" s="8"/>
      <c r="K71" s="8"/>
    </row>
    <row r="72" spans="1:11" ht="18" customHeight="1" x14ac:dyDescent="0.2">
      <c r="A72" s="8"/>
      <c r="B72" s="8"/>
      <c r="C72" s="8"/>
      <c r="D72" s="8"/>
      <c r="E72" s="8"/>
      <c r="F72" s="8"/>
      <c r="G72" s="8"/>
      <c r="H72" s="8"/>
      <c r="I72" s="8"/>
      <c r="J72" s="8"/>
      <c r="K72" s="8"/>
    </row>
    <row r="73" spans="1:11" ht="18" customHeight="1" x14ac:dyDescent="0.2">
      <c r="A73" s="8"/>
      <c r="B73" s="36" t="s">
        <v>58</v>
      </c>
      <c r="C73" s="36" t="s">
        <v>59</v>
      </c>
      <c r="D73" s="8"/>
      <c r="G73" s="8"/>
      <c r="H73" s="16" t="s">
        <v>9</v>
      </c>
      <c r="I73" s="43" t="s">
        <v>68</v>
      </c>
      <c r="J73" s="8"/>
      <c r="K73" s="8"/>
    </row>
    <row r="74" spans="1:11" ht="18" customHeight="1" x14ac:dyDescent="0.2">
      <c r="A74" s="8"/>
      <c r="B74" s="11"/>
      <c r="C74" s="40" t="s">
        <v>60</v>
      </c>
      <c r="D74" s="38"/>
      <c r="E74" s="38"/>
      <c r="F74" s="39"/>
      <c r="H74" s="27" t="s">
        <v>7</v>
      </c>
      <c r="I74" s="42">
        <f t="array" ref="I74">SUM(IF($D$44:$D$49=H74,$E$44:$E$49))</f>
        <v>1700</v>
      </c>
      <c r="J74" s="24"/>
      <c r="K74" s="8"/>
    </row>
    <row r="75" spans="1:11" ht="18" customHeight="1" x14ac:dyDescent="0.2">
      <c r="A75" s="8"/>
      <c r="B75" s="8"/>
      <c r="C75" s="8"/>
      <c r="D75" s="8"/>
      <c r="E75" s="8"/>
      <c r="F75" s="8"/>
      <c r="G75" s="8"/>
      <c r="H75" s="27" t="s">
        <v>8</v>
      </c>
      <c r="I75" s="42">
        <f t="array" ref="I75">SUM(IF($D$44:$D$49=H75,$E$44:$E$49))</f>
        <v>300</v>
      </c>
      <c r="J75" s="24"/>
      <c r="K75" s="8"/>
    </row>
    <row r="76" spans="1:11" ht="18" customHeight="1" x14ac:dyDescent="0.2">
      <c r="A76" s="8"/>
      <c r="H76" s="8"/>
      <c r="I76" s="8"/>
      <c r="J76" s="8"/>
      <c r="K76" s="8"/>
    </row>
    <row r="77" spans="1:11" ht="18" customHeight="1" x14ac:dyDescent="0.2">
      <c r="A77" s="8"/>
      <c r="B77" s="36"/>
      <c r="C77" s="36" t="s">
        <v>61</v>
      </c>
      <c r="D77" s="8"/>
      <c r="G77" s="8"/>
      <c r="H77" s="16" t="s">
        <v>9</v>
      </c>
      <c r="I77" s="16" t="s">
        <v>62</v>
      </c>
      <c r="J77" s="33" t="s">
        <v>38</v>
      </c>
      <c r="K77" s="8"/>
    </row>
    <row r="78" spans="1:11" ht="18" customHeight="1" x14ac:dyDescent="0.2">
      <c r="A78" s="8"/>
      <c r="B78" s="11"/>
      <c r="C78" s="112" t="s">
        <v>63</v>
      </c>
      <c r="D78" s="113"/>
      <c r="E78" s="113"/>
      <c r="F78" s="114"/>
      <c r="H78" s="27" t="s">
        <v>7</v>
      </c>
      <c r="I78" s="48">
        <v>42887</v>
      </c>
      <c r="J78" s="42">
        <f t="array" ref="J78">SUM(IF( ( 1*($C$45:$C$49&gt;=I78) + 1*($D$45:$D$49="Jim") )&gt;0,$E$45:$E$49))</f>
        <v>1700</v>
      </c>
      <c r="K78" s="24"/>
    </row>
    <row r="79" spans="1:11" ht="18" customHeight="1" x14ac:dyDescent="0.2">
      <c r="A79" s="8"/>
      <c r="B79" s="8"/>
      <c r="C79" s="115"/>
      <c r="D79" s="116"/>
      <c r="E79" s="116"/>
      <c r="F79" s="117"/>
      <c r="G79" s="8"/>
      <c r="K79" s="8"/>
    </row>
    <row r="80" spans="1:11" ht="18" customHeight="1" x14ac:dyDescent="0.2">
      <c r="A80" s="8"/>
      <c r="B80" s="8"/>
      <c r="C80" s="8"/>
      <c r="D80" s="8"/>
      <c r="E80" s="8"/>
      <c r="F80" s="8"/>
      <c r="G80" s="8"/>
      <c r="H80" s="8"/>
      <c r="I80" s="8"/>
      <c r="J80" s="8"/>
      <c r="K80" s="8"/>
    </row>
    <row r="81" spans="1:11" ht="18" customHeight="1" x14ac:dyDescent="0.2">
      <c r="A81" s="8"/>
      <c r="B81" s="8"/>
      <c r="C81" s="8"/>
      <c r="D81" s="8"/>
      <c r="E81" s="8"/>
      <c r="F81" s="8"/>
      <c r="G81" s="8"/>
      <c r="H81" s="8"/>
      <c r="I81" s="8"/>
      <c r="J81" s="8"/>
      <c r="K81" s="8"/>
    </row>
    <row r="82" spans="1:11" ht="18" customHeight="1" x14ac:dyDescent="0.2">
      <c r="A82" s="8"/>
      <c r="B82" s="80" t="s">
        <v>57</v>
      </c>
      <c r="C82" s="10"/>
      <c r="D82" s="10"/>
      <c r="E82" s="10"/>
      <c r="F82" s="10"/>
      <c r="G82" s="10"/>
      <c r="H82" s="10"/>
      <c r="I82" s="10"/>
      <c r="J82" s="10"/>
      <c r="K82" s="8"/>
    </row>
    <row r="83" spans="1:11" ht="18" customHeight="1" x14ac:dyDescent="0.2">
      <c r="A83" s="8"/>
      <c r="B83" s="8"/>
      <c r="C83" s="8"/>
      <c r="D83" s="8"/>
      <c r="E83" s="8"/>
      <c r="F83" s="8"/>
      <c r="G83" s="8"/>
      <c r="H83" s="8"/>
      <c r="I83" s="8"/>
      <c r="J83" s="8"/>
      <c r="K83" s="8"/>
    </row>
    <row r="84" spans="1:11" ht="18" customHeight="1" x14ac:dyDescent="0.2">
      <c r="A84" s="8"/>
      <c r="B84" s="102" t="s">
        <v>162</v>
      </c>
      <c r="C84" s="102"/>
      <c r="D84" s="102"/>
      <c r="E84" s="102"/>
      <c r="F84" s="102"/>
      <c r="G84" s="102"/>
      <c r="H84" s="102"/>
      <c r="I84" s="102"/>
      <c r="J84" s="102"/>
      <c r="K84" s="8"/>
    </row>
    <row r="85" spans="1:11" ht="18" customHeight="1" x14ac:dyDescent="0.2">
      <c r="A85" s="8"/>
      <c r="B85" s="102"/>
      <c r="C85" s="102"/>
      <c r="D85" s="102"/>
      <c r="E85" s="102"/>
      <c r="F85" s="102"/>
      <c r="G85" s="102"/>
      <c r="H85" s="102"/>
      <c r="I85" s="102"/>
      <c r="J85" s="102"/>
      <c r="K85" s="8"/>
    </row>
    <row r="86" spans="1:11" ht="18" customHeight="1" x14ac:dyDescent="0.2">
      <c r="A86" s="8"/>
      <c r="B86" s="102"/>
      <c r="C86" s="102"/>
      <c r="D86" s="102"/>
      <c r="E86" s="102"/>
      <c r="F86" s="102"/>
      <c r="G86" s="102"/>
      <c r="H86" s="102"/>
      <c r="I86" s="102"/>
      <c r="J86" s="102"/>
      <c r="K86" s="8"/>
    </row>
    <row r="87" spans="1:11" ht="18" customHeight="1" x14ac:dyDescent="0.2">
      <c r="A87" s="8"/>
      <c r="B87" s="8"/>
      <c r="C87" s="8"/>
      <c r="D87" s="8"/>
      <c r="E87" s="8"/>
      <c r="H87" s="8"/>
      <c r="I87" s="8"/>
      <c r="J87" s="8"/>
      <c r="K87" s="8"/>
    </row>
    <row r="88" spans="1:11" ht="18" customHeight="1" x14ac:dyDescent="0.2">
      <c r="A88" s="8"/>
      <c r="B88" s="8"/>
      <c r="C88" s="36" t="s">
        <v>48</v>
      </c>
      <c r="D88" s="8"/>
      <c r="E88" s="8"/>
      <c r="H88" s="33" t="s">
        <v>38</v>
      </c>
      <c r="I88" s="8"/>
      <c r="J88" s="8"/>
      <c r="K88" s="8"/>
    </row>
    <row r="89" spans="1:11" ht="18" customHeight="1" x14ac:dyDescent="0.2">
      <c r="A89" s="8"/>
      <c r="B89" s="11" t="s">
        <v>1</v>
      </c>
      <c r="C89" s="40" t="s">
        <v>54</v>
      </c>
      <c r="D89" s="45"/>
      <c r="E89" s="45"/>
      <c r="F89" s="46"/>
      <c r="H89" s="41">
        <f t="array" ref="H89">SUM( 1*ISERROR($C$94:$C$99) )</f>
        <v>2</v>
      </c>
      <c r="I89" s="24"/>
      <c r="J89" s="8"/>
      <c r="K89" s="8"/>
    </row>
    <row r="90" spans="1:11" ht="18" customHeight="1" x14ac:dyDescent="0.2">
      <c r="A90" s="8"/>
      <c r="B90" s="11"/>
      <c r="C90" s="40" t="s">
        <v>55</v>
      </c>
      <c r="D90" s="45"/>
      <c r="E90" s="45"/>
      <c r="F90" s="46"/>
      <c r="H90" s="41">
        <f t="array" ref="H90">SUM( 0+ISERROR($C$94:$C$99) )</f>
        <v>2</v>
      </c>
      <c r="I90" s="24"/>
      <c r="J90" s="8"/>
      <c r="K90" s="8"/>
    </row>
    <row r="91" spans="1:11" ht="18" customHeight="1" x14ac:dyDescent="0.2">
      <c r="A91" s="8"/>
      <c r="B91" s="8"/>
      <c r="C91" s="40" t="s">
        <v>56</v>
      </c>
      <c r="D91" s="45"/>
      <c r="E91" s="45"/>
      <c r="F91" s="46"/>
      <c r="G91" s="8"/>
      <c r="H91" s="41">
        <f t="array" ref="H91">SUM( --ISERROR($C$94:$C$99) )</f>
        <v>2</v>
      </c>
      <c r="I91" s="24"/>
      <c r="J91" s="8"/>
      <c r="K91" s="8"/>
    </row>
    <row r="92" spans="1:11" ht="18" customHeight="1" x14ac:dyDescent="0.2">
      <c r="A92" s="8"/>
      <c r="B92" s="8"/>
      <c r="C92" s="8"/>
      <c r="D92" s="8"/>
      <c r="E92" s="8"/>
      <c r="F92" s="8"/>
      <c r="G92" s="8"/>
      <c r="H92" s="8"/>
      <c r="I92" s="8"/>
      <c r="J92" s="8"/>
      <c r="K92" s="8"/>
    </row>
    <row r="93" spans="1:11" ht="18" customHeight="1" x14ac:dyDescent="0.2">
      <c r="A93" s="8"/>
      <c r="B93" s="8"/>
      <c r="C93" s="20" t="s">
        <v>45</v>
      </c>
      <c r="D93" s="8"/>
      <c r="E93" s="8"/>
      <c r="I93" s="8"/>
      <c r="J93" s="8"/>
      <c r="K93" s="8"/>
    </row>
    <row r="94" spans="1:11" ht="18" customHeight="1" x14ac:dyDescent="0.2">
      <c r="A94" s="8"/>
      <c r="B94" s="8"/>
      <c r="C94" s="21">
        <v>67</v>
      </c>
      <c r="D94" s="8"/>
      <c r="E94" s="8"/>
      <c r="G94" s="47"/>
      <c r="I94" s="8"/>
      <c r="J94" s="8"/>
      <c r="K94" s="8"/>
    </row>
    <row r="95" spans="1:11" ht="18" customHeight="1" x14ac:dyDescent="0.2">
      <c r="A95" s="8"/>
      <c r="B95" s="8"/>
      <c r="C95" s="21">
        <v>23</v>
      </c>
      <c r="D95" s="8"/>
      <c r="E95" s="8"/>
      <c r="H95" s="8"/>
      <c r="I95" s="8"/>
      <c r="J95" s="8"/>
      <c r="K95" s="8"/>
    </row>
    <row r="96" spans="1:11" ht="18" customHeight="1" x14ac:dyDescent="0.2">
      <c r="A96" s="8"/>
      <c r="B96" s="8"/>
      <c r="C96" s="21" t="e">
        <f>NA()</f>
        <v>#N/A</v>
      </c>
      <c r="D96" s="8"/>
      <c r="E96" s="8"/>
      <c r="G96" s="47"/>
      <c r="I96" s="8"/>
      <c r="J96" s="8"/>
      <c r="K96" s="8"/>
    </row>
    <row r="97" spans="1:11" ht="18" customHeight="1" x14ac:dyDescent="0.2">
      <c r="A97" s="8"/>
      <c r="B97" s="8"/>
      <c r="C97" s="21" t="e">
        <f>a</f>
        <v>#NAME?</v>
      </c>
      <c r="D97" s="8"/>
      <c r="E97" s="8"/>
      <c r="H97" s="8"/>
      <c r="I97" s="8"/>
      <c r="J97" s="8"/>
      <c r="K97" s="8"/>
    </row>
    <row r="98" spans="1:11" ht="18" customHeight="1" x14ac:dyDescent="0.2">
      <c r="A98" s="8"/>
      <c r="B98" s="8"/>
      <c r="C98" s="21"/>
      <c r="D98" s="8" t="s">
        <v>47</v>
      </c>
      <c r="G98" s="47"/>
      <c r="I98" s="8"/>
      <c r="J98" s="8"/>
      <c r="K98" s="8"/>
    </row>
    <row r="99" spans="1:11" ht="18" customHeight="1" x14ac:dyDescent="0.2">
      <c r="A99" s="8"/>
      <c r="B99" s="8"/>
      <c r="C99" s="21" t="str">
        <f>""</f>
        <v/>
      </c>
      <c r="D99" s="44" t="s">
        <v>46</v>
      </c>
      <c r="G99" s="8"/>
      <c r="H99" s="8"/>
      <c r="I99" s="8"/>
      <c r="J99" s="8"/>
      <c r="K99" s="8"/>
    </row>
    <row r="100" spans="1:11" ht="18" customHeight="1" x14ac:dyDescent="0.2">
      <c r="A100" s="8"/>
      <c r="B100" s="8"/>
      <c r="C100" s="8"/>
      <c r="D100" s="8"/>
      <c r="E100" s="8"/>
      <c r="F100" s="8"/>
      <c r="G100" s="8"/>
      <c r="H100" s="8"/>
      <c r="I100" s="8"/>
      <c r="J100" s="8"/>
      <c r="K100" s="8"/>
    </row>
    <row r="101" spans="1:11" ht="18" customHeight="1" x14ac:dyDescent="0.2">
      <c r="A101" s="8"/>
      <c r="B101" s="8"/>
      <c r="C101" s="36" t="s">
        <v>49</v>
      </c>
      <c r="D101" s="8"/>
      <c r="E101" s="8"/>
      <c r="H101" s="33" t="s">
        <v>38</v>
      </c>
      <c r="I101" s="8"/>
      <c r="J101" s="8"/>
      <c r="K101" s="8"/>
    </row>
    <row r="102" spans="1:11" ht="18" customHeight="1" x14ac:dyDescent="0.2">
      <c r="A102" s="8"/>
      <c r="B102" s="11" t="s">
        <v>1</v>
      </c>
      <c r="C102" s="40" t="s">
        <v>53</v>
      </c>
      <c r="D102" s="45"/>
      <c r="E102" s="45"/>
      <c r="F102" s="46"/>
      <c r="H102" s="41">
        <f t="array" ref="H102">SUM( --ISBLANK($C$94:$C$99) )</f>
        <v>1</v>
      </c>
      <c r="I102" s="24"/>
      <c r="J102" s="8"/>
      <c r="K102" s="8"/>
    </row>
    <row r="103" spans="1:11" ht="18" customHeight="1" x14ac:dyDescent="0.2">
      <c r="A103" s="8"/>
      <c r="B103" s="8"/>
      <c r="C103" s="8" t="s">
        <v>50</v>
      </c>
      <c r="D103" s="8"/>
      <c r="E103" s="8"/>
      <c r="F103" s="8"/>
      <c r="G103" s="8"/>
      <c r="H103" s="8"/>
      <c r="I103" s="8"/>
      <c r="J103" s="8"/>
      <c r="K103" s="8"/>
    </row>
    <row r="104" spans="1:11" ht="18" customHeight="1" x14ac:dyDescent="0.2">
      <c r="A104" s="8"/>
      <c r="B104" s="8"/>
      <c r="C104" s="8"/>
      <c r="D104" s="8"/>
      <c r="E104" s="8"/>
      <c r="F104" s="8"/>
      <c r="G104" s="8"/>
      <c r="H104" s="8"/>
      <c r="I104" s="8"/>
      <c r="J104" s="8"/>
      <c r="K104" s="8"/>
    </row>
    <row r="105" spans="1:11" ht="18" customHeight="1" x14ac:dyDescent="0.2">
      <c r="A105" s="8"/>
      <c r="B105" s="8"/>
      <c r="C105" s="36" t="s">
        <v>51</v>
      </c>
      <c r="D105" s="8"/>
      <c r="E105" s="8"/>
      <c r="H105" s="33" t="s">
        <v>38</v>
      </c>
      <c r="I105" s="8"/>
      <c r="J105" s="8"/>
      <c r="K105" s="8"/>
    </row>
    <row r="106" spans="1:11" ht="18" customHeight="1" x14ac:dyDescent="0.2">
      <c r="A106" s="8"/>
      <c r="B106" s="11" t="s">
        <v>1</v>
      </c>
      <c r="C106" s="40" t="s">
        <v>52</v>
      </c>
      <c r="D106" s="45"/>
      <c r="E106" s="45"/>
      <c r="F106" s="46"/>
      <c r="H106" s="41">
        <f t="array" ref="H106">SUM( --NOT(ISBLANK($C$94:$C$99) ))</f>
        <v>5</v>
      </c>
      <c r="I106" s="24"/>
      <c r="J106" s="8"/>
      <c r="K106" s="8"/>
    </row>
    <row r="107" spans="1:11" ht="18" customHeight="1" x14ac:dyDescent="0.2">
      <c r="A107" s="8"/>
      <c r="B107" s="8"/>
      <c r="C107" s="8"/>
      <c r="D107" s="8"/>
      <c r="E107" s="8"/>
      <c r="F107" s="8"/>
      <c r="G107" s="8"/>
      <c r="H107" s="8"/>
      <c r="I107" s="8"/>
      <c r="J107" s="8"/>
      <c r="K107" s="8"/>
    </row>
    <row r="108" spans="1:11" s="5" customFormat="1" ht="18" customHeight="1" x14ac:dyDescent="0.2">
      <c r="A108" s="49"/>
      <c r="B108" s="49"/>
      <c r="C108" s="49"/>
      <c r="D108" s="49"/>
      <c r="E108" s="49"/>
      <c r="F108" s="49"/>
      <c r="G108" s="49"/>
      <c r="H108" s="49"/>
      <c r="I108" s="49"/>
      <c r="J108" s="49"/>
      <c r="K108" s="49"/>
    </row>
    <row r="109" spans="1:11" ht="18" customHeight="1" x14ac:dyDescent="0.2">
      <c r="A109" s="8"/>
      <c r="B109" s="80" t="s">
        <v>64</v>
      </c>
      <c r="C109" s="10"/>
      <c r="D109" s="10"/>
      <c r="E109" s="10"/>
      <c r="F109" s="10"/>
      <c r="G109" s="10"/>
      <c r="H109" s="10"/>
      <c r="I109" s="10"/>
      <c r="J109" s="10"/>
      <c r="K109" s="8"/>
    </row>
    <row r="110" spans="1:11" ht="18" customHeight="1" x14ac:dyDescent="0.2">
      <c r="A110" s="8"/>
      <c r="B110" s="8"/>
      <c r="C110" s="8"/>
      <c r="D110" s="8"/>
      <c r="E110" s="8"/>
      <c r="F110" s="8"/>
      <c r="G110" s="8"/>
      <c r="H110" s="8"/>
      <c r="I110" s="8"/>
      <c r="J110" s="8"/>
      <c r="K110" s="8"/>
    </row>
    <row r="111" spans="1:11" ht="18" customHeight="1" x14ac:dyDescent="0.2">
      <c r="A111" s="8"/>
      <c r="B111" s="102" t="s">
        <v>65</v>
      </c>
      <c r="C111" s="102"/>
      <c r="D111" s="102"/>
      <c r="E111" s="102"/>
      <c r="F111" s="102"/>
      <c r="G111" s="102"/>
      <c r="H111" s="102"/>
      <c r="I111" s="102"/>
      <c r="J111" s="102"/>
      <c r="K111" s="8"/>
    </row>
    <row r="112" spans="1:11" ht="18" customHeight="1" x14ac:dyDescent="0.2">
      <c r="A112" s="8"/>
      <c r="B112" s="102"/>
      <c r="C112" s="102"/>
      <c r="D112" s="102"/>
      <c r="E112" s="102"/>
      <c r="F112" s="102"/>
      <c r="G112" s="102"/>
      <c r="H112" s="102"/>
      <c r="I112" s="102"/>
      <c r="J112" s="102"/>
      <c r="K112" s="8"/>
    </row>
    <row r="113" spans="1:11" ht="18" customHeight="1" x14ac:dyDescent="0.2">
      <c r="A113" s="8"/>
      <c r="B113" s="102"/>
      <c r="C113" s="102"/>
      <c r="D113" s="102"/>
      <c r="E113" s="102"/>
      <c r="F113" s="102"/>
      <c r="G113" s="102"/>
      <c r="H113" s="102"/>
      <c r="I113" s="102"/>
      <c r="J113" s="102"/>
      <c r="K113" s="8"/>
    </row>
    <row r="114" spans="1:11" ht="18" customHeight="1" x14ac:dyDescent="0.2">
      <c r="A114" s="8"/>
      <c r="B114" s="102"/>
      <c r="C114" s="102"/>
      <c r="D114" s="102"/>
      <c r="E114" s="102"/>
      <c r="F114" s="102"/>
      <c r="G114" s="102"/>
      <c r="H114" s="102"/>
      <c r="I114" s="102"/>
      <c r="J114" s="102"/>
      <c r="K114" s="8"/>
    </row>
    <row r="115" spans="1:11" ht="18" customHeight="1" x14ac:dyDescent="0.2">
      <c r="A115" s="8"/>
      <c r="B115" s="8"/>
      <c r="C115" s="8"/>
      <c r="D115" s="8"/>
      <c r="E115" s="8"/>
      <c r="F115" s="8"/>
      <c r="G115" s="8"/>
      <c r="H115" s="8"/>
      <c r="I115" s="8"/>
      <c r="J115" s="8"/>
      <c r="K115" s="8"/>
    </row>
    <row r="116" spans="1:11" ht="18" customHeight="1" x14ac:dyDescent="0.2">
      <c r="A116" s="8"/>
      <c r="B116" s="8"/>
      <c r="C116" s="26" t="s">
        <v>12</v>
      </c>
      <c r="D116" s="8"/>
      <c r="E116" s="8"/>
      <c r="H116" s="8"/>
      <c r="I116" s="8"/>
      <c r="J116" s="8"/>
      <c r="K116" s="8"/>
    </row>
    <row r="117" spans="1:11" ht="18" customHeight="1" x14ac:dyDescent="0.2">
      <c r="A117" s="8"/>
      <c r="C117" s="20" t="s">
        <v>5</v>
      </c>
      <c r="D117" s="20" t="s">
        <v>6</v>
      </c>
      <c r="E117" s="20" t="s">
        <v>11</v>
      </c>
      <c r="J117" s="8"/>
      <c r="K117" s="8"/>
    </row>
    <row r="118" spans="1:11" ht="18" customHeight="1" x14ac:dyDescent="0.2">
      <c r="A118" s="8"/>
      <c r="B118" s="22"/>
      <c r="C118" s="25">
        <v>42736</v>
      </c>
      <c r="D118" s="21" t="s">
        <v>7</v>
      </c>
      <c r="E118" s="29">
        <v>1000</v>
      </c>
      <c r="I118" s="19"/>
      <c r="J118" s="8"/>
      <c r="K118" s="8"/>
    </row>
    <row r="119" spans="1:11" ht="18" customHeight="1" x14ac:dyDescent="0.2">
      <c r="A119" s="8"/>
      <c r="B119" s="23"/>
      <c r="C119" s="25">
        <v>42791</v>
      </c>
      <c r="D119" s="21" t="s">
        <v>8</v>
      </c>
      <c r="E119" s="29">
        <v>300</v>
      </c>
      <c r="J119" s="8"/>
    </row>
    <row r="120" spans="1:11" ht="18" customHeight="1" x14ac:dyDescent="0.2">
      <c r="A120" s="8"/>
      <c r="C120" s="25">
        <v>42928</v>
      </c>
      <c r="D120" s="21" t="s">
        <v>7</v>
      </c>
      <c r="E120" s="29">
        <v>500</v>
      </c>
      <c r="J120" s="8"/>
    </row>
    <row r="121" spans="1:11" ht="18" customHeight="1" x14ac:dyDescent="0.2">
      <c r="A121" s="8"/>
      <c r="C121" s="25">
        <v>42952</v>
      </c>
      <c r="D121" s="21" t="s">
        <v>8</v>
      </c>
      <c r="E121" s="29">
        <v>0</v>
      </c>
      <c r="J121" s="8"/>
    </row>
    <row r="122" spans="1:11" ht="18" customHeight="1" x14ac:dyDescent="0.2">
      <c r="A122" s="8"/>
      <c r="C122" s="25">
        <v>42988</v>
      </c>
      <c r="D122" s="21" t="s">
        <v>7</v>
      </c>
      <c r="E122" s="29">
        <v>200</v>
      </c>
      <c r="H122" s="8"/>
      <c r="I122" s="8"/>
      <c r="J122" s="8"/>
      <c r="K122" s="8"/>
    </row>
    <row r="123" spans="1:11" ht="18" customHeight="1" x14ac:dyDescent="0.2">
      <c r="A123" s="8"/>
      <c r="B123" s="8"/>
      <c r="C123" s="8"/>
      <c r="D123" s="8"/>
      <c r="G123" s="8"/>
      <c r="H123" s="8"/>
      <c r="I123" s="8"/>
      <c r="J123" s="8"/>
      <c r="K123" s="8"/>
    </row>
    <row r="124" spans="1:11" ht="18" customHeight="1" x14ac:dyDescent="0.2">
      <c r="A124" s="8"/>
      <c r="B124" s="8"/>
      <c r="C124" s="8"/>
      <c r="D124" s="8"/>
      <c r="E124" s="8"/>
      <c r="F124" s="8"/>
      <c r="G124" s="8"/>
      <c r="H124" s="8"/>
      <c r="I124" s="8"/>
      <c r="J124" s="8"/>
      <c r="K124" s="8"/>
    </row>
    <row r="125" spans="1:11" s="5" customFormat="1" ht="18" customHeight="1" x14ac:dyDescent="0.2">
      <c r="A125" s="49"/>
      <c r="B125" s="49"/>
      <c r="C125" s="50" t="s">
        <v>69</v>
      </c>
      <c r="D125" s="49"/>
      <c r="E125" s="49"/>
      <c r="H125" s="51" t="s">
        <v>66</v>
      </c>
      <c r="I125" s="51" t="s">
        <v>67</v>
      </c>
      <c r="J125" s="51" t="s">
        <v>68</v>
      </c>
      <c r="K125" s="49"/>
    </row>
    <row r="126" spans="1:11" s="5" customFormat="1" ht="18" customHeight="1" x14ac:dyDescent="0.2">
      <c r="A126" s="49"/>
      <c r="B126" s="52" t="s">
        <v>1</v>
      </c>
      <c r="C126" s="103" t="s">
        <v>157</v>
      </c>
      <c r="D126" s="104"/>
      <c r="E126" s="104"/>
      <c r="F126" s="105"/>
      <c r="H126" s="25">
        <v>42767</v>
      </c>
      <c r="I126" s="25">
        <v>42979</v>
      </c>
      <c r="J126" s="42">
        <f t="array" ref="J126">SUM(IF( ($C$118:$C$122&gt;=H126) * ($C$118:$C$122&lt;=I126), $E$118:$E$122) )</f>
        <v>800</v>
      </c>
      <c r="K126" s="24"/>
    </row>
    <row r="127" spans="1:11" ht="18" customHeight="1" x14ac:dyDescent="0.2">
      <c r="A127" s="8"/>
      <c r="B127" s="8"/>
      <c r="C127" s="106"/>
      <c r="D127" s="107"/>
      <c r="E127" s="107"/>
      <c r="F127" s="108"/>
      <c r="G127" s="8"/>
      <c r="H127" s="8"/>
      <c r="I127" s="8"/>
      <c r="J127" s="8"/>
      <c r="K127" s="8"/>
    </row>
    <row r="128" spans="1:11" ht="18" customHeight="1" x14ac:dyDescent="0.2">
      <c r="A128" s="8"/>
      <c r="B128" s="8"/>
      <c r="C128" s="8"/>
      <c r="D128" s="8"/>
      <c r="E128" s="8"/>
      <c r="F128" s="8"/>
      <c r="G128" s="8"/>
      <c r="H128" s="8"/>
      <c r="I128" s="8"/>
      <c r="J128" s="8"/>
      <c r="K128" s="8"/>
    </row>
    <row r="129" spans="1:11" ht="18" customHeight="1" x14ac:dyDescent="0.2">
      <c r="A129" s="8"/>
      <c r="B129" s="8"/>
      <c r="C129" s="8"/>
      <c r="D129" s="8"/>
      <c r="E129" s="8"/>
      <c r="F129" s="8"/>
      <c r="G129" s="8"/>
      <c r="H129" s="8"/>
      <c r="I129" s="8"/>
      <c r="J129" s="8"/>
      <c r="K129" s="8"/>
    </row>
    <row r="130" spans="1:11" s="5" customFormat="1" ht="18" customHeight="1" x14ac:dyDescent="0.2">
      <c r="A130" s="49"/>
      <c r="B130" s="49"/>
      <c r="C130" s="50" t="s">
        <v>71</v>
      </c>
      <c r="D130" s="49"/>
      <c r="E130" s="49"/>
      <c r="H130" s="51" t="s">
        <v>66</v>
      </c>
      <c r="I130" s="51" t="s">
        <v>70</v>
      </c>
      <c r="J130" s="51" t="s">
        <v>68</v>
      </c>
      <c r="K130" s="49"/>
    </row>
    <row r="131" spans="1:11" s="5" customFormat="1" ht="18" customHeight="1" x14ac:dyDescent="0.2">
      <c r="A131" s="49"/>
      <c r="B131" s="52" t="s">
        <v>1</v>
      </c>
      <c r="C131" s="103" t="s">
        <v>156</v>
      </c>
      <c r="D131" s="104"/>
      <c r="E131" s="104"/>
      <c r="F131" s="105"/>
      <c r="H131" s="25">
        <v>42917</v>
      </c>
      <c r="I131" s="25" t="s">
        <v>8</v>
      </c>
      <c r="J131" s="42">
        <f t="array" ref="J131">SUM(IF( (($D$118:$D$122="Bob")+($C$118:$C$122&gt;=H131))&gt;0, $E$118:$E$122) )</f>
        <v>1000</v>
      </c>
      <c r="K131" s="24"/>
    </row>
    <row r="132" spans="1:11" s="5" customFormat="1" ht="18" customHeight="1" x14ac:dyDescent="0.2">
      <c r="A132" s="49"/>
      <c r="B132" s="52"/>
      <c r="C132" s="109"/>
      <c r="D132" s="110"/>
      <c r="E132" s="110"/>
      <c r="F132" s="111"/>
      <c r="H132" s="98"/>
      <c r="I132" s="98"/>
      <c r="J132" s="98"/>
      <c r="K132" s="98"/>
    </row>
    <row r="133" spans="1:11" ht="18" customHeight="1" x14ac:dyDescent="0.2">
      <c r="A133" s="8"/>
      <c r="B133" s="8"/>
      <c r="C133" s="106"/>
      <c r="D133" s="107"/>
      <c r="E133" s="107"/>
      <c r="F133" s="108"/>
      <c r="G133" s="8"/>
      <c r="H133" s="8"/>
      <c r="I133" s="8"/>
      <c r="J133" s="8"/>
      <c r="K133" s="8"/>
    </row>
    <row r="134" spans="1:11" ht="18" customHeight="1" x14ac:dyDescent="0.2">
      <c r="A134" s="8"/>
      <c r="B134" s="8"/>
      <c r="C134" s="8"/>
      <c r="D134" s="8"/>
      <c r="E134" s="8"/>
      <c r="F134" s="8"/>
      <c r="G134" s="8"/>
      <c r="H134" s="8"/>
      <c r="I134" s="8"/>
      <c r="J134" s="8"/>
      <c r="K134" s="8"/>
    </row>
    <row r="135" spans="1:11" ht="18" customHeight="1" x14ac:dyDescent="0.2">
      <c r="A135" s="8"/>
      <c r="B135" s="8"/>
      <c r="C135" s="8"/>
      <c r="D135" s="8"/>
      <c r="E135" s="8"/>
      <c r="F135" s="8"/>
      <c r="G135" s="8"/>
      <c r="H135" s="8"/>
      <c r="I135" s="8"/>
      <c r="J135" s="8"/>
      <c r="K135" s="8"/>
    </row>
    <row r="136" spans="1:11" ht="18" customHeight="1" x14ac:dyDescent="0.2">
      <c r="A136" s="8"/>
      <c r="B136" s="80" t="s">
        <v>72</v>
      </c>
      <c r="C136" s="10"/>
      <c r="D136" s="10"/>
      <c r="E136" s="10"/>
      <c r="F136" s="10"/>
      <c r="G136" s="10"/>
      <c r="H136" s="10"/>
      <c r="I136" s="10"/>
      <c r="J136" s="10"/>
      <c r="K136" s="8"/>
    </row>
    <row r="137" spans="1:11" ht="18" customHeight="1" x14ac:dyDescent="0.2">
      <c r="A137" s="8"/>
      <c r="B137" s="8"/>
      <c r="C137" s="8"/>
      <c r="D137" s="8"/>
      <c r="E137" s="8"/>
      <c r="F137" s="8"/>
      <c r="G137" s="8"/>
      <c r="H137" s="8"/>
      <c r="I137" s="8"/>
      <c r="J137" s="8"/>
      <c r="K137" s="8"/>
    </row>
    <row r="138" spans="1:11" ht="18" customHeight="1" x14ac:dyDescent="0.2">
      <c r="A138" s="8"/>
      <c r="B138" s="102" t="s">
        <v>75</v>
      </c>
      <c r="C138" s="102"/>
      <c r="D138" s="102"/>
      <c r="E138" s="102"/>
      <c r="F138" s="102"/>
      <c r="G138" s="102"/>
      <c r="H138" s="102"/>
      <c r="I138" s="102"/>
      <c r="J138" s="102"/>
      <c r="K138" s="8"/>
    </row>
    <row r="139" spans="1:11" ht="18" customHeight="1" x14ac:dyDescent="0.2">
      <c r="A139" s="8"/>
      <c r="B139" s="102"/>
      <c r="C139" s="102"/>
      <c r="D139" s="102"/>
      <c r="E139" s="102"/>
      <c r="F139" s="102"/>
      <c r="G139" s="102"/>
      <c r="H139" s="102"/>
      <c r="I139" s="102"/>
      <c r="J139" s="102"/>
      <c r="K139" s="8"/>
    </row>
    <row r="140" spans="1:11" ht="18" customHeight="1" x14ac:dyDescent="0.2">
      <c r="A140" s="8"/>
      <c r="B140" s="102"/>
      <c r="C140" s="102"/>
      <c r="D140" s="102"/>
      <c r="E140" s="102"/>
      <c r="F140" s="102"/>
      <c r="G140" s="102"/>
      <c r="H140" s="102"/>
      <c r="I140" s="102"/>
      <c r="J140" s="102"/>
      <c r="K140" s="8"/>
    </row>
    <row r="141" spans="1:11" ht="18" customHeight="1" x14ac:dyDescent="0.2">
      <c r="A141" s="8"/>
      <c r="B141" s="8"/>
      <c r="C141" s="8"/>
      <c r="D141" s="8"/>
      <c r="E141" s="8"/>
      <c r="F141" s="8"/>
      <c r="G141" s="8"/>
      <c r="H141" s="8"/>
      <c r="I141" s="8"/>
      <c r="J141" s="8"/>
      <c r="K141" s="8"/>
    </row>
    <row r="142" spans="1:11" ht="18" customHeight="1" x14ac:dyDescent="0.2">
      <c r="A142" s="8"/>
      <c r="B142" s="37" t="s">
        <v>73</v>
      </c>
      <c r="C142" s="8"/>
      <c r="D142" s="8"/>
      <c r="E142" s="8"/>
      <c r="F142" s="8"/>
      <c r="G142" s="8"/>
      <c r="H142" s="8"/>
      <c r="I142" s="8"/>
      <c r="J142" s="8"/>
      <c r="K142" s="8"/>
    </row>
    <row r="143" spans="1:11" ht="18" customHeight="1" x14ac:dyDescent="0.2">
      <c r="A143" s="8"/>
      <c r="B143" s="8"/>
      <c r="C143" s="8"/>
      <c r="D143" s="8"/>
      <c r="E143" s="8"/>
      <c r="F143" s="8"/>
      <c r="G143" s="8"/>
      <c r="I143" s="51" t="s">
        <v>155</v>
      </c>
      <c r="J143" s="8"/>
      <c r="K143" s="8"/>
    </row>
    <row r="144" spans="1:11" ht="18" customHeight="1" x14ac:dyDescent="0.2">
      <c r="A144" s="8"/>
      <c r="B144" s="11" t="s">
        <v>1</v>
      </c>
      <c r="C144" s="12" t="s">
        <v>74</v>
      </c>
      <c r="D144" s="14"/>
      <c r="G144" s="8"/>
      <c r="I144" s="53">
        <f t="array" ref="I144:I146">ROW(1:6)</f>
        <v>1</v>
      </c>
      <c r="J144" s="54"/>
      <c r="K144" s="8"/>
    </row>
    <row r="145" spans="1:11" ht="18" customHeight="1" x14ac:dyDescent="0.2">
      <c r="A145" s="8"/>
      <c r="B145" s="8"/>
      <c r="C145" s="8"/>
      <c r="D145" s="8"/>
      <c r="E145" s="8"/>
      <c r="F145" s="8"/>
      <c r="G145" s="8"/>
      <c r="I145" s="53">
        <v>2</v>
      </c>
      <c r="J145" s="8"/>
      <c r="K145" s="8"/>
    </row>
    <row r="146" spans="1:11" ht="18" customHeight="1" x14ac:dyDescent="0.2">
      <c r="A146" s="8"/>
      <c r="B146" s="8"/>
      <c r="C146" s="8"/>
      <c r="D146" s="8"/>
      <c r="E146" s="8"/>
      <c r="F146" s="8"/>
      <c r="G146" s="8"/>
      <c r="I146" s="53">
        <v>3</v>
      </c>
      <c r="J146" s="8"/>
      <c r="K146" s="8"/>
    </row>
    <row r="147" spans="1:11" ht="18" customHeight="1" x14ac:dyDescent="0.2">
      <c r="A147" s="8"/>
      <c r="B147" s="8"/>
      <c r="C147" s="8"/>
      <c r="D147" s="8"/>
      <c r="E147" s="8"/>
      <c r="F147" s="8"/>
      <c r="G147" s="8"/>
      <c r="H147" s="8"/>
      <c r="I147" s="8"/>
      <c r="J147" s="8"/>
      <c r="K147" s="8"/>
    </row>
    <row r="148" spans="1:11" ht="18" customHeight="1" x14ac:dyDescent="0.2">
      <c r="A148" s="8"/>
      <c r="B148" s="8"/>
      <c r="C148" s="8"/>
      <c r="D148" s="8"/>
      <c r="E148" s="8"/>
      <c r="F148" s="8"/>
      <c r="G148" s="8"/>
      <c r="K148" s="8"/>
    </row>
    <row r="149" spans="1:11" ht="18" customHeight="1" x14ac:dyDescent="0.2">
      <c r="A149" s="8"/>
      <c r="B149" s="11" t="s">
        <v>1</v>
      </c>
      <c r="C149" s="12" t="s">
        <v>78</v>
      </c>
      <c r="D149" s="13"/>
      <c r="E149" s="14"/>
      <c r="G149" s="33" t="s">
        <v>76</v>
      </c>
      <c r="I149" s="51" t="s">
        <v>155</v>
      </c>
      <c r="J149" s="8"/>
      <c r="K149" s="8"/>
    </row>
    <row r="150" spans="1:11" ht="18" customHeight="1" x14ac:dyDescent="0.2">
      <c r="A150" s="8"/>
      <c r="B150" s="8"/>
      <c r="C150" s="8"/>
      <c r="D150" s="8"/>
      <c r="E150" s="8"/>
      <c r="G150" s="21">
        <v>5</v>
      </c>
      <c r="I150" s="53">
        <f t="array" aca="1" ref="I150:I152" ca="1">ROW(INDIRECT(G150&amp;":"&amp;G152))</f>
        <v>5</v>
      </c>
      <c r="J150" s="54"/>
      <c r="K150" s="8"/>
    </row>
    <row r="151" spans="1:11" ht="18" customHeight="1" x14ac:dyDescent="0.2">
      <c r="A151" s="8"/>
      <c r="B151" s="8"/>
      <c r="C151" s="8"/>
      <c r="D151" s="8"/>
      <c r="E151" s="8"/>
      <c r="G151" s="33" t="s">
        <v>77</v>
      </c>
      <c r="I151" s="53">
        <f ca="1"/>
        <v>6</v>
      </c>
      <c r="J151" s="8"/>
      <c r="K151" s="8"/>
    </row>
    <row r="152" spans="1:11" ht="18" customHeight="1" x14ac:dyDescent="0.2">
      <c r="A152" s="8"/>
      <c r="B152" s="8"/>
      <c r="C152" s="8"/>
      <c r="D152" s="8"/>
      <c r="E152" s="8"/>
      <c r="G152" s="21">
        <v>7</v>
      </c>
      <c r="H152" s="8"/>
      <c r="I152" s="53">
        <f ca="1"/>
        <v>7</v>
      </c>
      <c r="J152" s="8"/>
      <c r="K152" s="8"/>
    </row>
    <row r="153" spans="1:11" ht="18" customHeight="1" x14ac:dyDescent="0.2">
      <c r="A153" s="8"/>
      <c r="B153" s="8"/>
      <c r="C153" s="8"/>
      <c r="D153" s="8"/>
      <c r="E153" s="8"/>
      <c r="F153" s="8"/>
      <c r="G153" s="8"/>
      <c r="H153" s="8"/>
      <c r="I153" s="8"/>
      <c r="J153" s="8"/>
      <c r="K153" s="8"/>
    </row>
    <row r="154" spans="1:11" ht="18" customHeight="1" x14ac:dyDescent="0.2">
      <c r="A154" s="8"/>
      <c r="B154" s="17" t="s">
        <v>42</v>
      </c>
      <c r="C154" s="101" t="s">
        <v>79</v>
      </c>
      <c r="D154" s="101"/>
      <c r="E154" s="101"/>
      <c r="F154" s="101"/>
      <c r="G154" s="101"/>
      <c r="H154" s="101"/>
      <c r="I154" s="101"/>
      <c r="J154" s="8"/>
      <c r="K154" s="8"/>
    </row>
    <row r="155" spans="1:11" ht="18" customHeight="1" x14ac:dyDescent="0.2">
      <c r="A155" s="8"/>
      <c r="B155" s="8"/>
      <c r="C155" s="101"/>
      <c r="D155" s="101"/>
      <c r="E155" s="101"/>
      <c r="F155" s="101"/>
      <c r="G155" s="101"/>
      <c r="H155" s="101"/>
      <c r="I155" s="101"/>
      <c r="J155" s="8"/>
      <c r="K155" s="8"/>
    </row>
    <row r="156" spans="1:11" ht="18" customHeight="1" x14ac:dyDescent="0.2">
      <c r="A156" s="8"/>
      <c r="B156" s="8"/>
      <c r="C156" s="101"/>
      <c r="D156" s="101"/>
      <c r="E156" s="101"/>
      <c r="F156" s="101"/>
      <c r="G156" s="101"/>
      <c r="H156" s="101"/>
      <c r="I156" s="101"/>
      <c r="J156" s="8"/>
      <c r="K156" s="8"/>
    </row>
    <row r="157" spans="1:11" ht="18" customHeight="1" x14ac:dyDescent="0.2">
      <c r="A157" s="8"/>
      <c r="B157" s="8"/>
      <c r="C157" s="8"/>
      <c r="D157" s="8"/>
      <c r="E157" s="8"/>
      <c r="F157" s="8"/>
      <c r="G157" s="8"/>
      <c r="H157" s="8"/>
      <c r="I157" s="8"/>
      <c r="J157" s="8"/>
      <c r="K157" s="8"/>
    </row>
    <row r="158" spans="1:11" ht="18" customHeight="1" x14ac:dyDescent="0.2">
      <c r="A158" s="8"/>
      <c r="B158" s="37" t="s">
        <v>80</v>
      </c>
      <c r="C158" s="8"/>
      <c r="D158" s="8"/>
      <c r="E158" s="8"/>
      <c r="F158" s="8"/>
      <c r="G158" s="8"/>
      <c r="H158" s="8"/>
      <c r="I158" s="8"/>
      <c r="J158" s="8"/>
      <c r="K158" s="8"/>
    </row>
    <row r="159" spans="1:11" ht="18" customHeight="1" x14ac:dyDescent="0.2">
      <c r="A159" s="8"/>
      <c r="B159" s="8"/>
      <c r="C159" s="8"/>
      <c r="D159" s="8"/>
      <c r="E159" s="8"/>
      <c r="F159" s="8"/>
      <c r="G159" s="8"/>
      <c r="K159" s="8"/>
    </row>
    <row r="160" spans="1:11" ht="18" customHeight="1" x14ac:dyDescent="0.2">
      <c r="A160" s="8"/>
      <c r="B160" s="11" t="s">
        <v>1</v>
      </c>
      <c r="C160" s="100" t="s">
        <v>163</v>
      </c>
      <c r="D160" s="13"/>
      <c r="E160" s="14"/>
      <c r="G160" s="33" t="s">
        <v>81</v>
      </c>
      <c r="I160" s="51" t="s">
        <v>155</v>
      </c>
      <c r="J160" s="8"/>
      <c r="K160" s="8"/>
    </row>
    <row r="161" spans="1:11" ht="18" customHeight="1" x14ac:dyDescent="0.2">
      <c r="A161" s="8"/>
      <c r="B161" s="8"/>
      <c r="C161" s="8"/>
      <c r="D161" s="8"/>
      <c r="E161" s="8"/>
      <c r="G161" s="21">
        <v>3</v>
      </c>
      <c r="I161" s="53">
        <f t="array" aca="1" ref="I161:I163" ca="1">ROW(INDIRECT(G163&amp;":"&amp;G163+G161-1))</f>
        <v>7</v>
      </c>
      <c r="J161" s="54"/>
      <c r="K161" s="8"/>
    </row>
    <row r="162" spans="1:11" ht="18" customHeight="1" x14ac:dyDescent="0.2">
      <c r="A162" s="8"/>
      <c r="B162" s="8"/>
      <c r="C162" s="8"/>
      <c r="D162" s="8"/>
      <c r="E162" s="8"/>
      <c r="G162" s="33" t="s">
        <v>82</v>
      </c>
      <c r="I162" s="53">
        <f ca="1"/>
        <v>8</v>
      </c>
      <c r="J162" s="8"/>
      <c r="K162" s="8"/>
    </row>
    <row r="163" spans="1:11" ht="18" customHeight="1" x14ac:dyDescent="0.2">
      <c r="A163" s="8"/>
      <c r="B163" s="8"/>
      <c r="C163" s="8"/>
      <c r="D163" s="8"/>
      <c r="E163" s="8"/>
      <c r="G163" s="21">
        <v>7</v>
      </c>
      <c r="H163" s="8"/>
      <c r="I163" s="53">
        <f ca="1"/>
        <v>9</v>
      </c>
      <c r="J163" s="8"/>
      <c r="K163" s="8"/>
    </row>
    <row r="164" spans="1:11" ht="18" customHeight="1" x14ac:dyDescent="0.2">
      <c r="A164" s="8"/>
      <c r="B164" s="8"/>
      <c r="C164" s="8"/>
      <c r="D164" s="8"/>
      <c r="E164" s="8"/>
      <c r="F164" s="8"/>
      <c r="G164" s="8"/>
      <c r="H164" s="8"/>
      <c r="I164" s="8"/>
      <c r="J164" s="8"/>
      <c r="K164" s="8"/>
    </row>
    <row r="165" spans="1:11" ht="18" customHeight="1" x14ac:dyDescent="0.2">
      <c r="A165" s="8"/>
      <c r="B165" s="17" t="s">
        <v>42</v>
      </c>
      <c r="C165" s="101" t="s">
        <v>83</v>
      </c>
      <c r="D165" s="101"/>
      <c r="E165" s="101"/>
      <c r="F165" s="101"/>
      <c r="G165" s="101"/>
      <c r="H165" s="101"/>
      <c r="I165" s="101"/>
      <c r="J165" s="8"/>
      <c r="K165" s="8"/>
    </row>
    <row r="166" spans="1:11" ht="18" customHeight="1" x14ac:dyDescent="0.2">
      <c r="A166" s="8"/>
      <c r="B166" s="8"/>
      <c r="C166" s="101"/>
      <c r="D166" s="101"/>
      <c r="E166" s="101"/>
      <c r="F166" s="101"/>
      <c r="G166" s="101"/>
      <c r="H166" s="101"/>
      <c r="I166" s="101"/>
      <c r="J166" s="8"/>
      <c r="K166" s="8"/>
    </row>
    <row r="167" spans="1:11" ht="18" customHeight="1" x14ac:dyDescent="0.2">
      <c r="A167" s="8"/>
      <c r="B167" s="8"/>
      <c r="C167" s="101"/>
      <c r="D167" s="101"/>
      <c r="E167" s="101"/>
      <c r="F167" s="101"/>
      <c r="G167" s="101"/>
      <c r="H167" s="101"/>
      <c r="I167" s="101"/>
      <c r="J167" s="8"/>
      <c r="K167" s="8"/>
    </row>
    <row r="168" spans="1:11" ht="18" customHeight="1" x14ac:dyDescent="0.2">
      <c r="A168" s="8"/>
      <c r="B168" s="8"/>
      <c r="C168" s="8"/>
      <c r="D168" s="8"/>
      <c r="E168" s="8"/>
      <c r="F168" s="8"/>
      <c r="G168" s="8"/>
      <c r="H168" s="8"/>
      <c r="I168" s="8"/>
      <c r="J168" s="8"/>
      <c r="K168" s="8"/>
    </row>
    <row r="169" spans="1:11" ht="18" customHeight="1" x14ac:dyDescent="0.2">
      <c r="A169" s="8"/>
      <c r="B169" s="37" t="s">
        <v>84</v>
      </c>
      <c r="C169" s="8"/>
      <c r="D169" s="8"/>
      <c r="E169" s="8"/>
      <c r="F169" s="8"/>
      <c r="G169" s="8"/>
      <c r="H169" s="8"/>
      <c r="I169" s="8"/>
      <c r="J169" s="8"/>
      <c r="K169" s="8"/>
    </row>
    <row r="170" spans="1:11" ht="18" customHeight="1" x14ac:dyDescent="0.2">
      <c r="A170" s="8"/>
      <c r="B170" s="8"/>
      <c r="C170" s="8"/>
      <c r="D170" s="8"/>
      <c r="E170" s="8"/>
      <c r="F170" s="8"/>
      <c r="G170" s="8"/>
      <c r="K170" s="8"/>
    </row>
    <row r="171" spans="1:11" ht="18" customHeight="1" x14ac:dyDescent="0.2">
      <c r="A171" s="8"/>
      <c r="B171" s="11" t="s">
        <v>1</v>
      </c>
      <c r="C171" s="12" t="s">
        <v>87</v>
      </c>
      <c r="D171" s="13"/>
      <c r="E171" s="13"/>
      <c r="F171" s="14"/>
      <c r="H171" s="33" t="s">
        <v>85</v>
      </c>
      <c r="I171" s="51" t="s">
        <v>155</v>
      </c>
      <c r="J171" s="8"/>
      <c r="K171" s="8"/>
    </row>
    <row r="172" spans="1:11" ht="18" customHeight="1" x14ac:dyDescent="0.2">
      <c r="A172" s="8"/>
      <c r="B172" s="8"/>
      <c r="C172" s="8"/>
      <c r="D172" s="8"/>
      <c r="E172" s="8"/>
      <c r="H172" s="25">
        <v>43101</v>
      </c>
      <c r="I172" s="53">
        <f t="array" aca="1" ref="I172:I174" ca="1">ROW(INDIRECT(INT(H172)&amp;":"&amp;INT(H174)))</f>
        <v>43101</v>
      </c>
      <c r="J172" s="54"/>
      <c r="K172" s="8"/>
    </row>
    <row r="173" spans="1:11" ht="18" customHeight="1" x14ac:dyDescent="0.2">
      <c r="A173" s="8"/>
      <c r="B173" s="11" t="s">
        <v>1</v>
      </c>
      <c r="C173" s="12" t="s">
        <v>88</v>
      </c>
      <c r="D173" s="13"/>
      <c r="E173" s="13"/>
      <c r="F173" s="14"/>
      <c r="H173" s="33" t="s">
        <v>86</v>
      </c>
      <c r="I173" s="53">
        <f ca="1"/>
        <v>43102</v>
      </c>
      <c r="J173" s="8"/>
      <c r="K173" s="8"/>
    </row>
    <row r="174" spans="1:11" ht="18" customHeight="1" x14ac:dyDescent="0.2">
      <c r="A174" s="8"/>
      <c r="B174" s="8"/>
      <c r="C174" s="8"/>
      <c r="D174" s="8"/>
      <c r="E174" s="8"/>
      <c r="H174" s="25">
        <v>43105</v>
      </c>
      <c r="I174" s="53">
        <f ca="1"/>
        <v>43103</v>
      </c>
      <c r="J174" s="8"/>
      <c r="K174" s="8"/>
    </row>
    <row r="175" spans="1:11" ht="18" customHeight="1" x14ac:dyDescent="0.2">
      <c r="A175" s="8"/>
      <c r="G175" s="8"/>
      <c r="H175" s="8"/>
      <c r="I175" s="8"/>
      <c r="J175" s="8"/>
      <c r="K175" s="8"/>
    </row>
    <row r="176" spans="1:11" ht="18" customHeight="1" x14ac:dyDescent="0.2">
      <c r="A176" s="8"/>
      <c r="B176" s="8"/>
      <c r="C176" s="8"/>
      <c r="D176" s="8"/>
      <c r="E176" s="8"/>
      <c r="F176" s="8"/>
      <c r="G176" s="8"/>
      <c r="H176" s="8"/>
      <c r="I176" s="8"/>
      <c r="J176" s="8"/>
      <c r="K176" s="8"/>
    </row>
    <row r="177" spans="1:11" ht="18" customHeight="1" x14ac:dyDescent="0.2">
      <c r="A177" s="8"/>
      <c r="B177" s="80" t="s">
        <v>121</v>
      </c>
      <c r="C177" s="10"/>
      <c r="D177" s="10"/>
      <c r="E177" s="10"/>
      <c r="F177" s="10"/>
      <c r="G177" s="10"/>
      <c r="H177" s="10"/>
      <c r="I177" s="10"/>
      <c r="J177" s="10"/>
      <c r="K177" s="8"/>
    </row>
    <row r="178" spans="1:11" ht="18" customHeight="1" x14ac:dyDescent="0.2">
      <c r="A178" s="8"/>
      <c r="B178" s="8"/>
      <c r="C178" s="8"/>
      <c r="D178" s="8"/>
      <c r="E178" s="8"/>
      <c r="F178" s="8"/>
      <c r="G178" s="8"/>
      <c r="H178" s="8"/>
      <c r="I178" s="8"/>
      <c r="J178" s="8"/>
      <c r="K178" s="8"/>
    </row>
    <row r="179" spans="1:11" ht="18" customHeight="1" x14ac:dyDescent="0.2">
      <c r="A179" s="8"/>
      <c r="B179" s="102" t="s">
        <v>135</v>
      </c>
      <c r="C179" s="102"/>
      <c r="D179" s="102"/>
      <c r="E179" s="102"/>
      <c r="F179" s="102"/>
      <c r="G179" s="102"/>
      <c r="H179" s="102"/>
      <c r="I179" s="102"/>
      <c r="J179" s="102"/>
      <c r="K179" s="8"/>
    </row>
    <row r="180" spans="1:11" ht="18" customHeight="1" x14ac:dyDescent="0.2">
      <c r="A180" s="8"/>
      <c r="B180" s="102"/>
      <c r="C180" s="102"/>
      <c r="D180" s="102"/>
      <c r="E180" s="102"/>
      <c r="F180" s="102"/>
      <c r="G180" s="102"/>
      <c r="H180" s="102"/>
      <c r="I180" s="102"/>
      <c r="J180" s="102"/>
      <c r="K180" s="8"/>
    </row>
    <row r="181" spans="1:11" ht="18" customHeight="1" x14ac:dyDescent="0.2">
      <c r="A181" s="8"/>
      <c r="B181" s="102"/>
      <c r="C181" s="102"/>
      <c r="D181" s="102"/>
      <c r="E181" s="102"/>
      <c r="F181" s="102"/>
      <c r="G181" s="102"/>
      <c r="H181" s="102"/>
      <c r="I181" s="102"/>
      <c r="J181" s="102"/>
      <c r="K181" s="8"/>
    </row>
    <row r="182" spans="1:11" ht="18" customHeight="1" x14ac:dyDescent="0.2">
      <c r="A182" s="8"/>
      <c r="B182" s="8"/>
      <c r="C182" s="8"/>
      <c r="D182" s="8"/>
      <c r="E182" s="8"/>
      <c r="F182" s="8"/>
      <c r="G182" s="8"/>
      <c r="H182" s="8"/>
      <c r="I182" s="8"/>
      <c r="J182" s="8"/>
      <c r="K182" s="8"/>
    </row>
    <row r="183" spans="1:11" ht="18" customHeight="1" x14ac:dyDescent="0.2">
      <c r="A183" s="8"/>
      <c r="B183" s="37" t="s">
        <v>96</v>
      </c>
      <c r="C183" s="8"/>
      <c r="D183" s="8"/>
      <c r="E183" s="8"/>
      <c r="F183" s="8"/>
      <c r="G183" s="8"/>
      <c r="H183" s="8"/>
      <c r="I183" s="8"/>
      <c r="J183" s="8"/>
      <c r="K183" s="8"/>
    </row>
    <row r="184" spans="1:11" ht="18" customHeight="1" x14ac:dyDescent="0.2">
      <c r="A184" s="8"/>
      <c r="B184" s="8"/>
      <c r="C184" s="8"/>
      <c r="D184" s="8"/>
      <c r="E184" s="8"/>
      <c r="F184" s="8"/>
      <c r="G184" s="8"/>
      <c r="H184" s="8"/>
      <c r="I184" s="8"/>
      <c r="J184" s="8"/>
      <c r="K184" s="8"/>
    </row>
    <row r="185" spans="1:11" ht="18" customHeight="1" x14ac:dyDescent="0.2">
      <c r="A185" s="8"/>
      <c r="B185" s="59" t="s">
        <v>129</v>
      </c>
      <c r="C185" s="12" t="s">
        <v>130</v>
      </c>
      <c r="D185" s="13"/>
      <c r="E185" s="13"/>
      <c r="F185" s="14"/>
      <c r="G185" s="8"/>
      <c r="J185" s="8"/>
      <c r="K185" s="8"/>
    </row>
    <row r="186" spans="1:11" ht="18" customHeight="1" thickBot="1" x14ac:dyDescent="0.25">
      <c r="A186" s="8"/>
      <c r="B186" s="8"/>
      <c r="C186" s="8"/>
      <c r="D186" s="8"/>
      <c r="E186" s="8"/>
      <c r="F186" s="8"/>
      <c r="G186" s="8"/>
      <c r="H186" s="8"/>
      <c r="I186" s="8"/>
      <c r="J186" s="8"/>
      <c r="K186" s="8"/>
    </row>
    <row r="187" spans="1:11" ht="18" customHeight="1" x14ac:dyDescent="0.25">
      <c r="A187" s="8"/>
      <c r="B187" s="59" t="s">
        <v>129</v>
      </c>
      <c r="C187" s="84">
        <f t="array" ref="C187:D188">_xlfn.MUNIT(2)</f>
        <v>1</v>
      </c>
      <c r="D187" s="86">
        <v>0</v>
      </c>
      <c r="E187" s="60"/>
      <c r="K187" s="8"/>
    </row>
    <row r="188" spans="1:11" ht="18" customHeight="1" thickBot="1" x14ac:dyDescent="0.25">
      <c r="A188" s="8"/>
      <c r="B188" s="8"/>
      <c r="C188" s="90">
        <v>0</v>
      </c>
      <c r="D188" s="93">
        <v>1</v>
      </c>
      <c r="K188" s="8"/>
    </row>
    <row r="189" spans="1:11" ht="18" customHeight="1" x14ac:dyDescent="0.2">
      <c r="A189" s="8"/>
      <c r="B189" s="8"/>
      <c r="C189" s="8"/>
      <c r="K189" s="8"/>
    </row>
    <row r="190" spans="1:11" ht="18" customHeight="1" x14ac:dyDescent="0.2">
      <c r="A190" s="8"/>
      <c r="B190" s="8"/>
      <c r="C190" s="8"/>
      <c r="K190" s="8"/>
    </row>
    <row r="191" spans="1:11" ht="18" customHeight="1" x14ac:dyDescent="0.2">
      <c r="A191" s="8"/>
      <c r="B191" s="37" t="s">
        <v>128</v>
      </c>
      <c r="C191" s="8"/>
      <c r="D191" s="8"/>
      <c r="E191" s="8"/>
      <c r="F191" s="8"/>
      <c r="G191" s="8"/>
      <c r="H191" s="8"/>
      <c r="I191" s="8"/>
      <c r="J191" s="8"/>
      <c r="K191" s="8"/>
    </row>
    <row r="192" spans="1:11" ht="18" customHeight="1" x14ac:dyDescent="0.2">
      <c r="A192" s="8"/>
      <c r="B192" s="8"/>
      <c r="C192" s="8"/>
      <c r="D192" s="8"/>
      <c r="E192" s="8"/>
      <c r="F192" s="8"/>
      <c r="G192" s="8"/>
      <c r="H192" s="8"/>
      <c r="I192" s="8"/>
      <c r="J192" s="8"/>
      <c r="K192" s="8"/>
    </row>
    <row r="193" spans="1:11" ht="18" customHeight="1" x14ac:dyDescent="0.2">
      <c r="A193" s="8"/>
      <c r="B193" s="59" t="s">
        <v>122</v>
      </c>
      <c r="C193" s="12" t="s">
        <v>89</v>
      </c>
      <c r="D193" s="13"/>
      <c r="E193" s="13"/>
      <c r="F193" s="14"/>
      <c r="G193" s="8"/>
      <c r="J193" s="8"/>
      <c r="K193" s="8"/>
    </row>
    <row r="194" spans="1:11" ht="18" customHeight="1" x14ac:dyDescent="0.2">
      <c r="A194" s="8"/>
      <c r="B194" s="8"/>
      <c r="C194" s="8"/>
      <c r="D194" s="8"/>
      <c r="E194" s="8"/>
      <c r="F194" s="8"/>
      <c r="G194" s="8"/>
      <c r="H194" s="8"/>
      <c r="I194" s="8"/>
      <c r="J194" s="8"/>
      <c r="K194" s="8"/>
    </row>
    <row r="195" spans="1:11" ht="18" customHeight="1" x14ac:dyDescent="0.2">
      <c r="A195" s="8"/>
      <c r="B195" s="59" t="s">
        <v>124</v>
      </c>
      <c r="C195" s="12" t="s">
        <v>125</v>
      </c>
      <c r="D195" s="13"/>
      <c r="E195" s="13"/>
      <c r="F195" s="13"/>
      <c r="G195" s="14"/>
      <c r="J195" s="8"/>
      <c r="K195" s="8"/>
    </row>
    <row r="196" spans="1:11" ht="18" customHeight="1" thickBot="1" x14ac:dyDescent="0.25">
      <c r="A196" s="8"/>
      <c r="B196" s="8"/>
      <c r="C196" s="8"/>
      <c r="D196" s="8"/>
      <c r="E196" s="8"/>
      <c r="F196" s="8"/>
      <c r="G196" s="8"/>
      <c r="H196" s="8"/>
      <c r="I196" s="8"/>
      <c r="J196" s="8"/>
      <c r="K196" s="8"/>
    </row>
    <row r="197" spans="1:11" ht="18" customHeight="1" x14ac:dyDescent="0.25">
      <c r="A197" s="8"/>
      <c r="B197" s="60" t="s">
        <v>122</v>
      </c>
      <c r="C197" s="81">
        <f t="array" aca="1" ref="C197:C199" ca="1">1+0*ROW(INDIRECT("1:3"))</f>
        <v>1</v>
      </c>
      <c r="D197" s="60" t="s">
        <v>123</v>
      </c>
      <c r="E197" s="84">
        <f t="array" ref="E197:G199" ca="1">1+IF(ISERROR(OFFSET(INDIRECT("A1"),0,0,3,3)),0,0)</f>
        <v>1</v>
      </c>
      <c r="F197" s="85">
        <f ca="1"/>
        <v>1</v>
      </c>
      <c r="G197" s="86">
        <f ca="1"/>
        <v>1</v>
      </c>
    </row>
    <row r="198" spans="1:11" ht="18" customHeight="1" x14ac:dyDescent="0.2">
      <c r="A198" s="8"/>
      <c r="B198" s="8"/>
      <c r="C198" s="82">
        <f ca="1"/>
        <v>1</v>
      </c>
      <c r="D198" s="8"/>
      <c r="E198" s="87">
        <f ca="1"/>
        <v>1</v>
      </c>
      <c r="F198" s="88">
        <f ca="1"/>
        <v>1</v>
      </c>
      <c r="G198" s="89">
        <f ca="1"/>
        <v>1</v>
      </c>
    </row>
    <row r="199" spans="1:11" ht="18" customHeight="1" thickBot="1" x14ac:dyDescent="0.25">
      <c r="A199" s="8"/>
      <c r="B199" s="8"/>
      <c r="C199" s="83">
        <f ca="1"/>
        <v>1</v>
      </c>
      <c r="D199" s="8"/>
      <c r="E199" s="90">
        <f ca="1"/>
        <v>1</v>
      </c>
      <c r="F199" s="91">
        <f ca="1"/>
        <v>1</v>
      </c>
      <c r="G199" s="92">
        <f ca="1"/>
        <v>1</v>
      </c>
    </row>
    <row r="200" spans="1:11" ht="18" customHeight="1" x14ac:dyDescent="0.2">
      <c r="A200" s="8"/>
      <c r="B200" s="8"/>
      <c r="C200" s="8"/>
      <c r="D200" s="8"/>
      <c r="E200" s="8"/>
      <c r="F200" s="8"/>
      <c r="G200" s="8"/>
      <c r="H200" s="8"/>
      <c r="I200" s="8"/>
      <c r="J200" s="8"/>
      <c r="K200" s="8"/>
    </row>
    <row r="201" spans="1:11" ht="18" customHeight="1" x14ac:dyDescent="0.2">
      <c r="A201" s="8"/>
      <c r="B201" s="102" t="s">
        <v>131</v>
      </c>
      <c r="C201" s="102"/>
      <c r="D201" s="102"/>
      <c r="E201" s="102"/>
      <c r="F201" s="102"/>
      <c r="G201" s="102"/>
      <c r="H201" s="102"/>
      <c r="I201" s="102"/>
      <c r="J201" s="102"/>
      <c r="K201" s="8"/>
    </row>
    <row r="202" spans="1:11" ht="18" customHeight="1" x14ac:dyDescent="0.2">
      <c r="A202" s="8"/>
      <c r="B202" s="102"/>
      <c r="C202" s="102"/>
      <c r="D202" s="102"/>
      <c r="E202" s="102"/>
      <c r="F202" s="102"/>
      <c r="G202" s="102"/>
      <c r="H202" s="102"/>
      <c r="I202" s="102"/>
      <c r="J202" s="102"/>
      <c r="K202" s="8"/>
    </row>
    <row r="203" spans="1:11" ht="18" customHeight="1" x14ac:dyDescent="0.2">
      <c r="A203" s="8"/>
      <c r="B203" s="8"/>
      <c r="C203" s="8"/>
      <c r="D203" s="8"/>
      <c r="E203" s="8"/>
      <c r="F203" s="8"/>
      <c r="G203" s="8"/>
      <c r="H203" s="8"/>
      <c r="I203" s="8"/>
      <c r="J203" s="8"/>
      <c r="K203" s="8"/>
    </row>
    <row r="204" spans="1:11" ht="18" customHeight="1" x14ac:dyDescent="0.2">
      <c r="A204" s="8"/>
      <c r="B204" s="59" t="s">
        <v>122</v>
      </c>
      <c r="C204" s="12" t="s">
        <v>127</v>
      </c>
      <c r="D204" s="13"/>
      <c r="E204" s="13"/>
      <c r="F204" s="14"/>
      <c r="G204" s="8"/>
      <c r="J204" s="8"/>
      <c r="K204" s="8"/>
    </row>
    <row r="205" spans="1:11" ht="18" customHeight="1" x14ac:dyDescent="0.2">
      <c r="A205" s="8"/>
      <c r="B205" s="8"/>
      <c r="C205" s="8"/>
      <c r="D205" s="8"/>
      <c r="E205" s="8"/>
      <c r="F205" s="8"/>
      <c r="G205" s="8"/>
      <c r="H205" s="8"/>
      <c r="I205" s="8"/>
      <c r="J205" s="8"/>
      <c r="K205" s="8"/>
    </row>
    <row r="206" spans="1:11" ht="18" customHeight="1" x14ac:dyDescent="0.2">
      <c r="A206" s="8"/>
      <c r="B206" s="59" t="s">
        <v>124</v>
      </c>
      <c r="C206" s="12" t="s">
        <v>126</v>
      </c>
      <c r="D206" s="13"/>
      <c r="E206" s="13"/>
      <c r="F206" s="14"/>
      <c r="G206" s="8"/>
      <c r="J206" s="8"/>
      <c r="K206" s="8"/>
    </row>
    <row r="207" spans="1:11" ht="18" customHeight="1" thickBot="1" x14ac:dyDescent="0.25">
      <c r="A207" s="8"/>
      <c r="B207" s="8"/>
      <c r="C207" s="8"/>
      <c r="D207" s="8"/>
      <c r="E207" s="8"/>
      <c r="F207" s="8"/>
      <c r="G207" s="8"/>
      <c r="H207" s="8"/>
    </row>
    <row r="208" spans="1:11" ht="18" customHeight="1" x14ac:dyDescent="0.25">
      <c r="A208" s="8"/>
      <c r="B208" s="60" t="s">
        <v>122</v>
      </c>
      <c r="C208" s="81">
        <f t="array" ref="C208:C210">INDEX(1+0*_xlfn.MUNIT(3),0,1)</f>
        <v>1</v>
      </c>
      <c r="D208" s="60" t="s">
        <v>123</v>
      </c>
      <c r="E208" s="84">
        <f t="array" ref="E208:G210">1+0*_xlfn.MUNIT(3)</f>
        <v>1</v>
      </c>
      <c r="F208" s="85">
        <v>1</v>
      </c>
      <c r="G208" s="86">
        <v>1</v>
      </c>
    </row>
    <row r="209" spans="1:11" ht="18" customHeight="1" x14ac:dyDescent="0.2">
      <c r="A209" s="8"/>
      <c r="B209" s="8"/>
      <c r="C209" s="82">
        <v>1</v>
      </c>
      <c r="D209" s="8"/>
      <c r="E209" s="87">
        <v>1</v>
      </c>
      <c r="F209" s="88">
        <v>1</v>
      </c>
      <c r="G209" s="89">
        <v>1</v>
      </c>
    </row>
    <row r="210" spans="1:11" ht="18" customHeight="1" thickBot="1" x14ac:dyDescent="0.25">
      <c r="A210" s="8"/>
      <c r="B210" s="8"/>
      <c r="C210" s="83">
        <v>1</v>
      </c>
      <c r="D210" s="8"/>
      <c r="E210" s="90">
        <v>1</v>
      </c>
      <c r="F210" s="91">
        <v>1</v>
      </c>
      <c r="G210" s="92">
        <v>1</v>
      </c>
    </row>
    <row r="211" spans="1:11" ht="18" customHeight="1" x14ac:dyDescent="0.2">
      <c r="A211" s="8"/>
      <c r="B211" s="8"/>
      <c r="C211" s="8"/>
      <c r="D211" s="8"/>
      <c r="E211" s="8"/>
      <c r="F211" s="8"/>
      <c r="G211" s="8"/>
      <c r="H211" s="8"/>
      <c r="I211" s="8"/>
      <c r="J211" s="8"/>
      <c r="K211" s="8"/>
    </row>
    <row r="212" spans="1:11" ht="18" customHeight="1" x14ac:dyDescent="0.2">
      <c r="A212" s="8"/>
      <c r="B212" s="37" t="s">
        <v>141</v>
      </c>
      <c r="C212" s="8"/>
      <c r="D212" s="8"/>
      <c r="E212" s="8"/>
      <c r="F212" s="8"/>
      <c r="G212" s="8"/>
      <c r="H212" s="8"/>
      <c r="I212" s="8"/>
      <c r="J212" s="8"/>
      <c r="K212" s="8"/>
    </row>
    <row r="213" spans="1:11" ht="18" customHeight="1" x14ac:dyDescent="0.2">
      <c r="A213" s="8"/>
      <c r="B213" s="8"/>
      <c r="C213" s="8"/>
      <c r="D213" s="8"/>
      <c r="E213" s="8"/>
      <c r="F213" s="8"/>
      <c r="G213" s="8"/>
      <c r="H213" s="8"/>
      <c r="I213" s="8"/>
      <c r="J213" s="8"/>
      <c r="K213" s="8"/>
    </row>
    <row r="214" spans="1:11" ht="18" customHeight="1" x14ac:dyDescent="0.2">
      <c r="A214" s="8"/>
      <c r="B214" s="79" t="s">
        <v>138</v>
      </c>
      <c r="C214" s="12" t="s">
        <v>137</v>
      </c>
      <c r="D214" s="13"/>
      <c r="E214" s="13"/>
      <c r="F214" s="13"/>
      <c r="G214" s="14"/>
      <c r="J214" s="8"/>
      <c r="K214" s="8"/>
    </row>
    <row r="215" spans="1:11" ht="18" customHeight="1" thickBot="1" x14ac:dyDescent="0.25">
      <c r="A215" s="8"/>
      <c r="B215" s="26"/>
      <c r="C215" s="8"/>
      <c r="D215" s="8"/>
      <c r="E215" s="8"/>
      <c r="F215" s="8"/>
      <c r="G215" s="8"/>
      <c r="H215" s="8"/>
    </row>
    <row r="216" spans="1:11" ht="18" customHeight="1" x14ac:dyDescent="0.25">
      <c r="A216" s="8"/>
      <c r="B216" s="60" t="s">
        <v>142</v>
      </c>
      <c r="C216" s="81">
        <v>1</v>
      </c>
      <c r="D216" s="60" t="s">
        <v>143</v>
      </c>
      <c r="E216" s="84">
        <f t="array" ref="E216:H218">MMULT(C216:C218,TRANSPOSE(INDEX(1+0*_xlfn.MUNIT(4),0,1)))</f>
        <v>1</v>
      </c>
      <c r="F216" s="85">
        <v>1</v>
      </c>
      <c r="G216" s="85">
        <v>1</v>
      </c>
      <c r="H216" s="86">
        <v>1</v>
      </c>
    </row>
    <row r="217" spans="1:11" ht="18" customHeight="1" x14ac:dyDescent="0.2">
      <c r="A217" s="8"/>
      <c r="B217" s="8"/>
      <c r="C217" s="82">
        <v>10</v>
      </c>
      <c r="D217" s="8"/>
      <c r="E217" s="87">
        <v>10</v>
      </c>
      <c r="F217" s="88">
        <v>10</v>
      </c>
      <c r="G217" s="88">
        <v>10</v>
      </c>
      <c r="H217" s="94">
        <v>10</v>
      </c>
    </row>
    <row r="218" spans="1:11" ht="18" customHeight="1" thickBot="1" x14ac:dyDescent="0.25">
      <c r="A218" s="8"/>
      <c r="B218" s="8"/>
      <c r="C218" s="83">
        <v>100</v>
      </c>
      <c r="D218" s="8"/>
      <c r="E218" s="90">
        <v>100</v>
      </c>
      <c r="F218" s="91">
        <v>100</v>
      </c>
      <c r="G218" s="91">
        <v>100</v>
      </c>
      <c r="H218" s="93">
        <v>100</v>
      </c>
    </row>
    <row r="219" spans="1:11" ht="18" customHeight="1" x14ac:dyDescent="0.2">
      <c r="A219" s="8"/>
      <c r="B219" s="8"/>
      <c r="C219" s="8"/>
      <c r="D219" s="8"/>
      <c r="E219" s="8"/>
      <c r="F219" s="8"/>
      <c r="G219" s="8"/>
      <c r="H219" s="8"/>
      <c r="I219" s="8"/>
      <c r="J219" s="8"/>
      <c r="K219" s="8"/>
    </row>
    <row r="220" spans="1:11" ht="18" customHeight="1" x14ac:dyDescent="0.2">
      <c r="A220" s="8"/>
      <c r="B220" s="37" t="s">
        <v>140</v>
      </c>
      <c r="C220" s="8"/>
      <c r="D220" s="8"/>
      <c r="E220" s="8"/>
      <c r="F220" s="8"/>
      <c r="G220" s="8"/>
      <c r="H220" s="8"/>
      <c r="I220" s="8"/>
      <c r="J220" s="8"/>
      <c r="K220" s="8"/>
    </row>
    <row r="221" spans="1:11" ht="18" customHeight="1" x14ac:dyDescent="0.2">
      <c r="A221" s="8"/>
      <c r="B221" s="8"/>
      <c r="C221" s="8"/>
      <c r="D221" s="8"/>
      <c r="E221" s="8"/>
      <c r="F221" s="8"/>
      <c r="G221" s="8"/>
      <c r="H221" s="8"/>
      <c r="I221" s="8"/>
      <c r="J221" s="8"/>
      <c r="K221" s="8"/>
    </row>
    <row r="222" spans="1:11" ht="18" customHeight="1" x14ac:dyDescent="0.2">
      <c r="A222" s="8"/>
      <c r="B222" s="79" t="s">
        <v>138</v>
      </c>
      <c r="C222" s="12" t="s">
        <v>139</v>
      </c>
      <c r="D222" s="13"/>
      <c r="E222" s="13"/>
      <c r="F222" s="13"/>
      <c r="G222" s="14"/>
      <c r="J222" s="8"/>
      <c r="K222" s="8"/>
    </row>
    <row r="223" spans="1:11" ht="18" customHeight="1" thickBot="1" x14ac:dyDescent="0.25">
      <c r="A223" s="8"/>
      <c r="B223" s="8"/>
      <c r="C223" s="8"/>
      <c r="D223" s="8"/>
      <c r="E223" s="8"/>
      <c r="F223" s="8"/>
      <c r="G223" s="8"/>
      <c r="H223" s="8"/>
    </row>
    <row r="224" spans="1:11" ht="18" customHeight="1" thickBot="1" x14ac:dyDescent="0.3">
      <c r="A224" s="8"/>
      <c r="B224" s="8"/>
      <c r="C224" s="60" t="s">
        <v>142</v>
      </c>
      <c r="D224" s="95">
        <v>1</v>
      </c>
      <c r="E224" s="96">
        <v>10</v>
      </c>
      <c r="F224" s="96">
        <v>100</v>
      </c>
      <c r="G224" s="97">
        <v>1000</v>
      </c>
    </row>
    <row r="225" spans="1:11" ht="18" customHeight="1" thickBot="1" x14ac:dyDescent="0.25">
      <c r="A225" s="8"/>
      <c r="B225" s="8"/>
      <c r="C225" s="8"/>
    </row>
    <row r="226" spans="1:11" ht="18" customHeight="1" x14ac:dyDescent="0.25">
      <c r="A226" s="8"/>
      <c r="B226" s="8"/>
      <c r="C226" s="60" t="s">
        <v>143</v>
      </c>
      <c r="D226" s="84">
        <f t="array" ref="D226:G228">MMULT( INDEX(1+0*_xlfn.MUNIT(3),0,1), D224:G224)</f>
        <v>1</v>
      </c>
      <c r="E226" s="85">
        <v>10</v>
      </c>
      <c r="F226" s="85">
        <v>100</v>
      </c>
      <c r="G226" s="86">
        <v>1000</v>
      </c>
    </row>
    <row r="227" spans="1:11" ht="18" customHeight="1" x14ac:dyDescent="0.2">
      <c r="A227" s="8"/>
      <c r="B227" s="8"/>
      <c r="C227" s="8"/>
      <c r="D227" s="87">
        <v>1</v>
      </c>
      <c r="E227" s="88">
        <v>10</v>
      </c>
      <c r="F227" s="88">
        <v>100</v>
      </c>
      <c r="G227" s="94">
        <v>1000</v>
      </c>
    </row>
    <row r="228" spans="1:11" ht="18" customHeight="1" thickBot="1" x14ac:dyDescent="0.25">
      <c r="A228" s="8"/>
      <c r="B228" s="8"/>
      <c r="C228" s="8"/>
      <c r="D228" s="90">
        <v>1</v>
      </c>
      <c r="E228" s="91">
        <v>10</v>
      </c>
      <c r="F228" s="91">
        <v>100</v>
      </c>
      <c r="G228" s="93">
        <v>1000</v>
      </c>
    </row>
    <row r="229" spans="1:11" ht="18" customHeight="1" x14ac:dyDescent="0.2">
      <c r="A229" s="8"/>
      <c r="B229" s="8"/>
      <c r="C229" s="8"/>
      <c r="D229" s="8"/>
      <c r="E229" s="8"/>
      <c r="F229" s="8"/>
      <c r="G229" s="8"/>
      <c r="H229" s="8"/>
      <c r="I229" s="8"/>
      <c r="J229" s="8"/>
      <c r="K229" s="8"/>
    </row>
    <row r="230" spans="1:11" ht="18" customHeight="1" x14ac:dyDescent="0.2">
      <c r="A230" s="8"/>
      <c r="B230" s="8"/>
      <c r="C230" s="8"/>
      <c r="D230" s="8"/>
      <c r="E230" s="8"/>
      <c r="F230" s="8"/>
      <c r="G230" s="8"/>
      <c r="H230" s="8"/>
      <c r="I230" s="8"/>
      <c r="J230" s="8"/>
      <c r="K230" s="8"/>
    </row>
    <row r="231" spans="1:11" ht="18" customHeight="1" x14ac:dyDescent="0.2">
      <c r="A231" s="8"/>
      <c r="B231" s="37" t="s">
        <v>90</v>
      </c>
      <c r="C231" s="8"/>
      <c r="D231" s="8"/>
      <c r="E231" s="8"/>
      <c r="F231" s="8"/>
      <c r="G231" s="8"/>
      <c r="H231" s="8"/>
      <c r="I231" s="8"/>
      <c r="J231" s="8"/>
      <c r="K231" s="8"/>
    </row>
    <row r="232" spans="1:11" ht="18" customHeight="1" x14ac:dyDescent="0.2">
      <c r="A232" s="8"/>
      <c r="B232" s="8"/>
      <c r="C232" s="8"/>
      <c r="D232" s="8"/>
      <c r="E232" s="8"/>
      <c r="F232" s="8"/>
      <c r="G232" s="8"/>
      <c r="H232" s="8"/>
      <c r="I232" s="8"/>
      <c r="J232" s="8"/>
      <c r="K232" s="8"/>
    </row>
    <row r="233" spans="1:11" ht="18" customHeight="1" x14ac:dyDescent="0.2">
      <c r="A233" s="8"/>
      <c r="B233" s="79" t="s">
        <v>132</v>
      </c>
      <c r="C233" s="12" t="s">
        <v>151</v>
      </c>
      <c r="D233" s="13"/>
      <c r="E233" s="13"/>
      <c r="F233" s="13"/>
      <c r="G233" s="13"/>
      <c r="H233" s="13"/>
      <c r="I233" s="14"/>
      <c r="J233" s="8"/>
      <c r="K233" s="8"/>
    </row>
    <row r="234" spans="1:11" ht="18" customHeight="1" x14ac:dyDescent="0.2">
      <c r="A234" s="8"/>
      <c r="B234" s="8"/>
      <c r="C234" s="8"/>
      <c r="D234" s="8"/>
      <c r="E234" s="8"/>
      <c r="F234" s="8"/>
      <c r="G234" s="8"/>
      <c r="H234" s="8"/>
      <c r="I234" s="8"/>
      <c r="J234" s="8"/>
      <c r="K234" s="8"/>
    </row>
    <row r="235" spans="1:11" ht="18" customHeight="1" x14ac:dyDescent="0.2">
      <c r="A235" s="8"/>
      <c r="B235" s="79" t="s">
        <v>133</v>
      </c>
      <c r="C235" s="12" t="s">
        <v>134</v>
      </c>
      <c r="D235" s="13"/>
      <c r="E235" s="13"/>
      <c r="F235" s="13"/>
      <c r="G235" s="13"/>
      <c r="H235" s="13"/>
      <c r="I235" s="14"/>
      <c r="J235" s="8"/>
      <c r="K235" s="8"/>
    </row>
    <row r="236" spans="1:11" ht="18" customHeight="1" x14ac:dyDescent="0.2">
      <c r="A236" s="8"/>
      <c r="B236" s="8"/>
      <c r="C236" s="8"/>
      <c r="D236" s="8"/>
      <c r="E236" s="8"/>
      <c r="F236" s="8"/>
      <c r="G236" s="8"/>
      <c r="H236" s="8"/>
      <c r="I236" s="8"/>
      <c r="J236" s="8"/>
      <c r="K236" s="8"/>
    </row>
    <row r="237" spans="1:11" ht="18" customHeight="1" x14ac:dyDescent="0.2">
      <c r="A237" s="8"/>
      <c r="B237" s="8"/>
      <c r="C237" s="8"/>
      <c r="D237" s="20" t="s">
        <v>144</v>
      </c>
      <c r="E237" s="20" t="s">
        <v>145</v>
      </c>
      <c r="F237" s="20" t="s">
        <v>146</v>
      </c>
      <c r="G237" s="8"/>
      <c r="H237" s="33" t="s">
        <v>93</v>
      </c>
      <c r="J237" s="8"/>
      <c r="K237" s="8"/>
    </row>
    <row r="238" spans="1:11" ht="18" customHeight="1" x14ac:dyDescent="0.2">
      <c r="A238" s="8"/>
      <c r="C238" s="20" t="s">
        <v>147</v>
      </c>
      <c r="D238" s="57">
        <v>1</v>
      </c>
      <c r="E238" s="55">
        <v>10</v>
      </c>
      <c r="F238" s="55">
        <v>100</v>
      </c>
      <c r="G238" s="8"/>
      <c r="H238" s="53">
        <f t="array" ref="H238:H241">MMULT(D238:F241,INDEX(1+0*_xlfn.MUNIT(COLUMNS(D238:F241)),0,1))</f>
        <v>111</v>
      </c>
      <c r="I238" s="24"/>
      <c r="J238" s="8"/>
      <c r="K238" s="8"/>
    </row>
    <row r="239" spans="1:11" ht="18" customHeight="1" x14ac:dyDescent="0.2">
      <c r="A239" s="8"/>
      <c r="C239" s="20" t="s">
        <v>148</v>
      </c>
      <c r="D239" s="57">
        <v>2</v>
      </c>
      <c r="E239" s="55">
        <v>20</v>
      </c>
      <c r="F239" s="55">
        <v>200</v>
      </c>
      <c r="G239" s="8"/>
      <c r="H239" s="53">
        <v>222</v>
      </c>
      <c r="J239" s="8"/>
      <c r="K239" s="8"/>
    </row>
    <row r="240" spans="1:11" ht="18" customHeight="1" x14ac:dyDescent="0.2">
      <c r="A240" s="8"/>
      <c r="C240" s="20" t="s">
        <v>149</v>
      </c>
      <c r="D240" s="57">
        <v>4</v>
      </c>
      <c r="E240" s="55">
        <v>40</v>
      </c>
      <c r="F240" s="55">
        <v>400</v>
      </c>
      <c r="G240" s="8"/>
      <c r="H240" s="53">
        <v>444</v>
      </c>
      <c r="J240" s="8"/>
      <c r="K240" s="8"/>
    </row>
    <row r="241" spans="1:11" ht="18" customHeight="1" x14ac:dyDescent="0.2">
      <c r="A241" s="8"/>
      <c r="C241" s="20" t="s">
        <v>150</v>
      </c>
      <c r="D241" s="57">
        <v>8</v>
      </c>
      <c r="E241" s="55">
        <v>80</v>
      </c>
      <c r="F241" s="55">
        <v>800</v>
      </c>
      <c r="G241" s="8"/>
      <c r="H241" s="53">
        <v>888</v>
      </c>
      <c r="J241" s="8"/>
      <c r="K241" s="8"/>
    </row>
    <row r="242" spans="1:11" ht="18" customHeight="1" x14ac:dyDescent="0.2">
      <c r="A242" s="8"/>
      <c r="C242" s="8"/>
      <c r="D242" s="8"/>
      <c r="E242" s="8"/>
      <c r="F242" s="8"/>
      <c r="G242" s="8"/>
      <c r="I242" s="8"/>
      <c r="J242" s="8"/>
      <c r="K242" s="8"/>
    </row>
    <row r="243" spans="1:11" ht="18" customHeight="1" x14ac:dyDescent="0.2">
      <c r="A243" s="8"/>
      <c r="B243" s="58"/>
      <c r="C243" s="56" t="s">
        <v>94</v>
      </c>
      <c r="D243" s="53">
        <f t="array" ref="D243:F243">MMULT(TRANSPOSE(INDEX(1+0*_xlfn.MUNIT(ROWS(D238:F241)),0,1)),D238:F241)</f>
        <v>15</v>
      </c>
      <c r="E243" s="53">
        <v>150</v>
      </c>
      <c r="F243" s="53">
        <v>1500</v>
      </c>
      <c r="G243" s="24"/>
      <c r="H243" s="8"/>
      <c r="I243" s="8"/>
      <c r="J243" s="8"/>
      <c r="K243" s="8"/>
    </row>
    <row r="244" spans="1:11" ht="18" customHeight="1" x14ac:dyDescent="0.2">
      <c r="A244" s="8"/>
      <c r="I244" s="8"/>
      <c r="J244" s="8"/>
      <c r="K244" s="8"/>
    </row>
    <row r="245" spans="1:11" ht="18" customHeight="1" x14ac:dyDescent="0.2">
      <c r="A245" s="8"/>
      <c r="I245" s="8"/>
      <c r="J245" s="8"/>
      <c r="K245" s="8"/>
    </row>
    <row r="246" spans="1:11" ht="18" customHeight="1" x14ac:dyDescent="0.2">
      <c r="A246" s="8"/>
      <c r="B246" s="37" t="s">
        <v>95</v>
      </c>
      <c r="C246" s="8"/>
      <c r="D246" s="8"/>
      <c r="E246" s="8"/>
      <c r="F246" s="8"/>
      <c r="G246" s="8"/>
      <c r="H246" s="8"/>
      <c r="I246" s="8"/>
      <c r="J246" s="8"/>
      <c r="K246" s="8"/>
    </row>
    <row r="247" spans="1:11" ht="18" customHeight="1" x14ac:dyDescent="0.2">
      <c r="A247" s="8"/>
      <c r="B247" s="8"/>
      <c r="C247" s="8"/>
      <c r="D247" s="8"/>
      <c r="E247" s="8"/>
      <c r="F247" s="8"/>
      <c r="G247" s="8"/>
      <c r="J247" s="8"/>
      <c r="K247" s="8"/>
    </row>
    <row r="248" spans="1:11" ht="18" customHeight="1" x14ac:dyDescent="0.2">
      <c r="A248" s="8"/>
      <c r="B248" s="59" t="s">
        <v>153</v>
      </c>
      <c r="C248" s="12" t="s">
        <v>154</v>
      </c>
      <c r="D248" s="13"/>
      <c r="E248" s="13"/>
      <c r="F248" s="14"/>
      <c r="G248" s="8"/>
      <c r="J248" s="8"/>
      <c r="K248" s="8"/>
    </row>
    <row r="249" spans="1:11" ht="18" customHeight="1" thickBot="1" x14ac:dyDescent="0.25">
      <c r="A249" s="8"/>
      <c r="B249" s="8"/>
      <c r="H249" s="26"/>
      <c r="K249" s="8"/>
    </row>
    <row r="250" spans="1:11" ht="18" customHeight="1" x14ac:dyDescent="0.25">
      <c r="A250" s="8"/>
      <c r="B250" s="59" t="s">
        <v>152</v>
      </c>
      <c r="C250" s="61">
        <v>1</v>
      </c>
      <c r="D250" s="62">
        <v>2</v>
      </c>
      <c r="E250" s="60" t="s">
        <v>136</v>
      </c>
      <c r="F250" s="65">
        <v>2</v>
      </c>
      <c r="G250" s="60" t="s">
        <v>153</v>
      </c>
      <c r="H250" s="65">
        <f t="array" ref="H250:H251">MMULT(C250:D251,F250:F251)</f>
        <v>8</v>
      </c>
      <c r="K250" s="8"/>
    </row>
    <row r="251" spans="1:11" ht="18" customHeight="1" thickBot="1" x14ac:dyDescent="0.25">
      <c r="A251" s="8"/>
      <c r="B251" s="8"/>
      <c r="C251" s="63">
        <v>3</v>
      </c>
      <c r="D251" s="64">
        <v>4</v>
      </c>
      <c r="F251" s="66">
        <v>3</v>
      </c>
      <c r="H251" s="66">
        <v>18</v>
      </c>
      <c r="K251" s="8"/>
    </row>
    <row r="252" spans="1:11" ht="18" customHeight="1" x14ac:dyDescent="0.2">
      <c r="A252" s="8"/>
      <c r="B252" s="8"/>
      <c r="C252" s="8"/>
      <c r="K252" s="8"/>
    </row>
    <row r="253" spans="1:11" ht="18" customHeight="1" x14ac:dyDescent="0.2">
      <c r="A253" s="8"/>
      <c r="B253" s="8"/>
      <c r="C253" s="8"/>
      <c r="K253" s="8"/>
    </row>
    <row r="254" spans="1:11" ht="18" customHeight="1" x14ac:dyDescent="0.2">
      <c r="A254" s="8"/>
      <c r="B254" s="37" t="s">
        <v>97</v>
      </c>
      <c r="C254" s="8"/>
      <c r="D254" s="8"/>
      <c r="E254" s="8"/>
      <c r="F254" s="8"/>
      <c r="G254" s="8"/>
      <c r="H254" s="8"/>
      <c r="I254" s="8"/>
      <c r="J254" s="8"/>
      <c r="K254" s="8"/>
    </row>
    <row r="255" spans="1:11" ht="18" customHeight="1" thickBot="1" x14ac:dyDescent="0.25">
      <c r="A255" s="8"/>
      <c r="B255" s="8"/>
      <c r="C255" s="8"/>
      <c r="D255" s="8"/>
      <c r="E255" s="8"/>
      <c r="F255" s="8"/>
      <c r="G255" s="8"/>
      <c r="J255" s="8"/>
      <c r="K255" s="8"/>
    </row>
    <row r="256" spans="1:11" ht="18" customHeight="1" x14ac:dyDescent="0.2">
      <c r="A256" s="8"/>
      <c r="B256" s="59" t="s">
        <v>91</v>
      </c>
      <c r="C256" s="61">
        <v>1</v>
      </c>
      <c r="D256" s="62">
        <v>2</v>
      </c>
      <c r="E256" s="59" t="s">
        <v>98</v>
      </c>
      <c r="F256" s="61">
        <f t="array" ref="F256:G257">TRANSPOSE(C256:D257)</f>
        <v>1</v>
      </c>
      <c r="G256" s="62">
        <v>3</v>
      </c>
      <c r="K256" s="8"/>
    </row>
    <row r="257" spans="1:11" ht="18" customHeight="1" thickBot="1" x14ac:dyDescent="0.25">
      <c r="A257" s="8"/>
      <c r="B257" s="8"/>
      <c r="C257" s="63">
        <v>3</v>
      </c>
      <c r="D257" s="64">
        <v>4</v>
      </c>
      <c r="E257" s="8"/>
      <c r="F257" s="63">
        <v>2</v>
      </c>
      <c r="G257" s="64">
        <v>4</v>
      </c>
      <c r="K257" s="8"/>
    </row>
    <row r="258" spans="1:11" ht="18" customHeight="1" thickBot="1" x14ac:dyDescent="0.25">
      <c r="A258" s="8"/>
      <c r="B258" s="8"/>
      <c r="C258" s="8"/>
      <c r="K258" s="8"/>
    </row>
    <row r="259" spans="1:11" ht="18" customHeight="1" thickBot="1" x14ac:dyDescent="0.25">
      <c r="A259" s="8"/>
      <c r="B259" s="59" t="s">
        <v>92</v>
      </c>
      <c r="C259" s="67" t="s">
        <v>100</v>
      </c>
      <c r="E259" s="59" t="s">
        <v>99</v>
      </c>
      <c r="F259" s="69" t="str">
        <f t="array" ref="F259:G259">TRANSPOSE(C259:C260)</f>
        <v>This</v>
      </c>
      <c r="G259" s="70" t="str">
        <v>That</v>
      </c>
      <c r="K259" s="8"/>
    </row>
    <row r="260" spans="1:11" ht="18" customHeight="1" thickBot="1" x14ac:dyDescent="0.25">
      <c r="A260" s="8"/>
      <c r="B260" s="8"/>
      <c r="C260" s="68" t="s">
        <v>101</v>
      </c>
      <c r="E260" s="8"/>
      <c r="K260" s="8"/>
    </row>
    <row r="261" spans="1:11" ht="18" customHeight="1" x14ac:dyDescent="0.2">
      <c r="A261" s="8"/>
      <c r="B261" s="8"/>
      <c r="C261" s="8"/>
      <c r="K261" s="8"/>
    </row>
    <row r="262" spans="1:11" ht="18" customHeight="1" x14ac:dyDescent="0.2">
      <c r="A262" s="8"/>
      <c r="B262" s="8"/>
      <c r="C262" s="8"/>
      <c r="K262" s="8"/>
    </row>
    <row r="263" spans="1:11" ht="18" customHeight="1" x14ac:dyDescent="0.2">
      <c r="A263" s="8"/>
      <c r="B263" s="37" t="s">
        <v>108</v>
      </c>
      <c r="C263" s="8"/>
      <c r="D263" s="8"/>
      <c r="E263" s="8"/>
      <c r="F263" s="8"/>
      <c r="G263" s="8"/>
      <c r="H263" s="8"/>
      <c r="I263" s="8"/>
      <c r="J263" s="8"/>
      <c r="K263" s="8"/>
    </row>
    <row r="264" spans="1:11" ht="18" customHeight="1" x14ac:dyDescent="0.2">
      <c r="A264" s="8"/>
      <c r="B264" s="8"/>
      <c r="C264" s="8"/>
      <c r="D264" s="8"/>
      <c r="E264" s="8"/>
      <c r="F264" s="8"/>
      <c r="G264" s="8"/>
      <c r="J264" s="8"/>
      <c r="K264" s="8"/>
    </row>
    <row r="265" spans="1:11" ht="18" customHeight="1" x14ac:dyDescent="0.2">
      <c r="A265" s="8"/>
      <c r="B265" s="11" t="s">
        <v>1</v>
      </c>
      <c r="C265" s="12" t="s">
        <v>102</v>
      </c>
      <c r="D265" s="13"/>
      <c r="E265" s="13"/>
      <c r="F265" s="14"/>
      <c r="G265" s="8"/>
      <c r="H265" s="8"/>
      <c r="I265" s="8"/>
      <c r="J265" s="8"/>
      <c r="K265" s="8"/>
    </row>
    <row r="266" spans="1:11" ht="18" customHeight="1" thickBot="1" x14ac:dyDescent="0.25">
      <c r="A266" s="8"/>
      <c r="B266" s="8"/>
      <c r="C266" s="8"/>
      <c r="D266" s="8"/>
      <c r="E266" s="8"/>
      <c r="F266" s="8"/>
      <c r="G266" s="8"/>
      <c r="H266" s="8"/>
      <c r="I266" s="8"/>
      <c r="J266" s="8"/>
      <c r="K266" s="8"/>
    </row>
    <row r="267" spans="1:11" ht="18" customHeight="1" x14ac:dyDescent="0.2">
      <c r="A267" s="8"/>
      <c r="B267" s="59" t="s">
        <v>91</v>
      </c>
      <c r="C267" s="61">
        <v>1</v>
      </c>
      <c r="D267" s="71">
        <v>56</v>
      </c>
      <c r="E267" s="62">
        <v>76</v>
      </c>
      <c r="F267" s="79" t="s">
        <v>114</v>
      </c>
      <c r="G267" s="77">
        <f t="array" ref="G267:I269">C267:E269*_xlfn.MUNIT(ROWS(C267:E269))</f>
        <v>1</v>
      </c>
      <c r="H267" s="71">
        <v>0</v>
      </c>
      <c r="I267" s="62">
        <v>0</v>
      </c>
      <c r="K267" s="8"/>
    </row>
    <row r="268" spans="1:11" ht="18" customHeight="1" x14ac:dyDescent="0.2">
      <c r="A268" s="8"/>
      <c r="B268" s="8"/>
      <c r="C268" s="72">
        <v>24</v>
      </c>
      <c r="D268" s="73">
        <v>2</v>
      </c>
      <c r="E268" s="74">
        <v>98</v>
      </c>
      <c r="F268" s="8"/>
      <c r="G268" s="72">
        <v>0</v>
      </c>
      <c r="H268" s="73">
        <v>2</v>
      </c>
      <c r="I268" s="74">
        <v>0</v>
      </c>
      <c r="J268" s="8"/>
      <c r="K268" s="8"/>
    </row>
    <row r="269" spans="1:11" ht="18" customHeight="1" thickBot="1" x14ac:dyDescent="0.25">
      <c r="A269" s="8"/>
      <c r="B269" s="8"/>
      <c r="C269" s="63">
        <v>34</v>
      </c>
      <c r="D269" s="75">
        <v>46</v>
      </c>
      <c r="E269" s="76">
        <v>3</v>
      </c>
      <c r="F269" s="8"/>
      <c r="G269" s="63">
        <v>0</v>
      </c>
      <c r="H269" s="75">
        <v>0</v>
      </c>
      <c r="I269" s="76">
        <v>3</v>
      </c>
      <c r="J269" s="8"/>
      <c r="K269" s="8"/>
    </row>
    <row r="270" spans="1:11" ht="18" customHeight="1" x14ac:dyDescent="0.2">
      <c r="A270" s="8"/>
      <c r="B270" s="8"/>
      <c r="C270" s="8"/>
      <c r="D270" s="8"/>
      <c r="E270" s="8"/>
      <c r="F270" s="8"/>
      <c r="G270" s="8"/>
      <c r="H270" s="8"/>
      <c r="I270" s="8"/>
      <c r="J270" s="8"/>
      <c r="K270" s="8"/>
    </row>
    <row r="271" spans="1:11" ht="18" customHeight="1" x14ac:dyDescent="0.2">
      <c r="A271" s="8"/>
      <c r="B271" s="37" t="s">
        <v>113</v>
      </c>
      <c r="C271" s="8"/>
      <c r="D271" s="8"/>
      <c r="E271" s="8"/>
      <c r="F271" s="8"/>
      <c r="G271" s="8"/>
      <c r="H271" s="8"/>
      <c r="I271" s="8"/>
      <c r="J271" s="8"/>
      <c r="K271" s="8"/>
    </row>
    <row r="272" spans="1:11" ht="18" customHeight="1" x14ac:dyDescent="0.2">
      <c r="A272" s="8"/>
      <c r="B272" s="8"/>
      <c r="C272" s="8"/>
      <c r="D272" s="8"/>
      <c r="E272" s="8"/>
      <c r="F272" s="8"/>
      <c r="G272" s="8"/>
      <c r="H272" s="8"/>
      <c r="I272" s="8"/>
      <c r="J272" s="8"/>
      <c r="K272" s="8"/>
    </row>
    <row r="273" spans="1:11" ht="18" customHeight="1" x14ac:dyDescent="0.2">
      <c r="A273" s="8"/>
      <c r="B273" s="11" t="s">
        <v>1</v>
      </c>
      <c r="C273" s="12" t="s">
        <v>112</v>
      </c>
      <c r="D273" s="13"/>
      <c r="E273" s="13"/>
      <c r="F273" s="14"/>
      <c r="G273" s="8"/>
      <c r="J273" s="8"/>
      <c r="K273" s="8"/>
    </row>
    <row r="274" spans="1:11" ht="18" customHeight="1" thickBot="1" x14ac:dyDescent="0.25">
      <c r="A274" s="8"/>
      <c r="B274" s="8"/>
      <c r="C274" s="8"/>
      <c r="D274" s="8"/>
      <c r="E274" s="8"/>
      <c r="F274" s="8"/>
      <c r="G274" s="8"/>
      <c r="H274" s="8"/>
      <c r="I274" s="8"/>
      <c r="J274" s="8"/>
      <c r="K274" s="8"/>
    </row>
    <row r="275" spans="1:11" ht="18" customHeight="1" x14ac:dyDescent="0.2">
      <c r="A275" s="8"/>
      <c r="B275" s="22" t="s">
        <v>119</v>
      </c>
      <c r="C275" s="65">
        <v>1</v>
      </c>
      <c r="D275" s="79" t="s">
        <v>114</v>
      </c>
      <c r="E275" s="61">
        <f t="array" ref="E275:G277">_xlfn.MUNIT(ROWS(C275:C277))*C275:C277</f>
        <v>1</v>
      </c>
      <c r="F275" s="71">
        <v>0</v>
      </c>
      <c r="G275" s="62">
        <v>0</v>
      </c>
    </row>
    <row r="276" spans="1:11" ht="18" customHeight="1" x14ac:dyDescent="0.2">
      <c r="A276" s="8"/>
      <c r="B276" s="8"/>
      <c r="C276" s="78">
        <v>2</v>
      </c>
      <c r="D276" s="8"/>
      <c r="E276" s="72">
        <v>0</v>
      </c>
      <c r="F276" s="73">
        <v>2</v>
      </c>
      <c r="G276" s="74">
        <v>0</v>
      </c>
    </row>
    <row r="277" spans="1:11" ht="18" customHeight="1" thickBot="1" x14ac:dyDescent="0.25">
      <c r="A277" s="8"/>
      <c r="B277" s="8"/>
      <c r="C277" s="68">
        <v>3</v>
      </c>
      <c r="D277" s="8"/>
      <c r="E277" s="63">
        <v>0</v>
      </c>
      <c r="F277" s="75">
        <v>0</v>
      </c>
      <c r="G277" s="76">
        <v>3</v>
      </c>
    </row>
    <row r="278" spans="1:11" ht="18" customHeight="1" x14ac:dyDescent="0.2">
      <c r="A278" s="8"/>
      <c r="B278" s="8"/>
      <c r="C278" s="8"/>
      <c r="D278" s="8"/>
      <c r="E278" s="8"/>
      <c r="F278" s="8"/>
      <c r="G278" s="8"/>
      <c r="H278" s="8"/>
      <c r="I278" s="8"/>
      <c r="J278" s="8"/>
      <c r="K278" s="8"/>
    </row>
    <row r="279" spans="1:11" ht="18" customHeight="1" x14ac:dyDescent="0.2">
      <c r="A279" s="8"/>
      <c r="B279" s="37" t="s">
        <v>106</v>
      </c>
      <c r="C279" s="8"/>
      <c r="D279" s="8"/>
      <c r="E279" s="8"/>
      <c r="F279" s="8"/>
      <c r="G279" s="8"/>
      <c r="H279" s="8"/>
      <c r="I279" s="8"/>
      <c r="J279" s="8"/>
      <c r="K279" s="8"/>
    </row>
    <row r="280" spans="1:11" ht="18" customHeight="1" x14ac:dyDescent="0.2">
      <c r="A280" s="8"/>
      <c r="B280" s="8"/>
      <c r="C280" s="8"/>
      <c r="D280" s="8"/>
      <c r="E280" s="8"/>
      <c r="F280" s="8"/>
      <c r="G280" s="8"/>
      <c r="H280" s="8"/>
      <c r="I280" s="8"/>
      <c r="J280" s="8"/>
      <c r="K280" s="8"/>
    </row>
    <row r="281" spans="1:11" ht="18" customHeight="1" x14ac:dyDescent="0.2">
      <c r="A281" s="8"/>
      <c r="B281" s="11" t="s">
        <v>1</v>
      </c>
      <c r="C281" s="12" t="s">
        <v>105</v>
      </c>
      <c r="D281" s="13"/>
      <c r="E281" s="13"/>
      <c r="F281" s="14"/>
      <c r="G281" s="8"/>
      <c r="J281" s="8"/>
      <c r="K281" s="8"/>
    </row>
    <row r="282" spans="1:11" ht="18" customHeight="1" thickBot="1" x14ac:dyDescent="0.25">
      <c r="A282" s="8"/>
      <c r="B282" s="8"/>
      <c r="C282" s="8"/>
      <c r="D282" s="8"/>
      <c r="E282" s="8"/>
      <c r="F282" s="8"/>
      <c r="G282" s="8"/>
      <c r="H282" s="8"/>
      <c r="I282" s="8"/>
      <c r="J282" s="8"/>
      <c r="K282" s="8"/>
    </row>
    <row r="283" spans="1:11" ht="18" customHeight="1" x14ac:dyDescent="0.2">
      <c r="A283" s="8"/>
      <c r="B283" s="59" t="s">
        <v>118</v>
      </c>
      <c r="C283" s="61">
        <v>1</v>
      </c>
      <c r="D283" s="71">
        <v>56</v>
      </c>
      <c r="E283" s="62">
        <v>76</v>
      </c>
      <c r="F283" s="22" t="s">
        <v>104</v>
      </c>
      <c r="G283" s="65">
        <f t="array" aca="1" ref="G283:G285" ca="1">MMULT(C283:E285*_xlfn.MUNIT(ROWS(C283:E285)),(1+0*ROW(INDIRECT("1:"&amp;COLUMNS(C283:E285)))))</f>
        <v>1</v>
      </c>
      <c r="H283" s="8"/>
      <c r="I283" s="8"/>
      <c r="K283" s="8"/>
    </row>
    <row r="284" spans="1:11" ht="18" customHeight="1" x14ac:dyDescent="0.2">
      <c r="A284" s="8"/>
      <c r="B284" s="8"/>
      <c r="C284" s="72">
        <v>24</v>
      </c>
      <c r="D284" s="73">
        <v>2</v>
      </c>
      <c r="E284" s="74">
        <v>98</v>
      </c>
      <c r="F284" s="8"/>
      <c r="G284" s="78">
        <f ca="1"/>
        <v>2</v>
      </c>
      <c r="H284" s="8"/>
      <c r="I284" s="8"/>
      <c r="J284" s="8"/>
      <c r="K284" s="8"/>
    </row>
    <row r="285" spans="1:11" ht="18" customHeight="1" thickBot="1" x14ac:dyDescent="0.25">
      <c r="A285" s="8"/>
      <c r="B285" s="8"/>
      <c r="C285" s="63">
        <v>34</v>
      </c>
      <c r="D285" s="75">
        <v>46</v>
      </c>
      <c r="E285" s="76">
        <v>3</v>
      </c>
      <c r="F285" s="8"/>
      <c r="G285" s="68">
        <f ca="1"/>
        <v>3</v>
      </c>
      <c r="H285" s="8"/>
      <c r="I285" s="8"/>
      <c r="J285" s="8"/>
      <c r="K285" s="8"/>
    </row>
    <row r="286" spans="1:11" ht="18" customHeight="1" x14ac:dyDescent="0.2">
      <c r="A286" s="8"/>
      <c r="B286" s="8"/>
      <c r="C286" s="8"/>
      <c r="D286" s="8"/>
      <c r="E286" s="8"/>
      <c r="F286" s="8"/>
      <c r="G286" s="8"/>
      <c r="H286" s="8"/>
      <c r="I286" s="8"/>
      <c r="J286" s="8"/>
      <c r="K286" s="8"/>
    </row>
    <row r="287" spans="1:11" ht="18" customHeight="1" x14ac:dyDescent="0.2">
      <c r="A287" s="8"/>
      <c r="B287" s="37" t="s">
        <v>107</v>
      </c>
      <c r="C287" s="8"/>
      <c r="D287" s="8"/>
      <c r="E287" s="8"/>
      <c r="F287" s="8"/>
      <c r="G287" s="8"/>
      <c r="H287" s="8"/>
      <c r="I287" s="8"/>
      <c r="J287" s="8"/>
      <c r="K287" s="8"/>
    </row>
    <row r="288" spans="1:11" ht="18" customHeight="1" x14ac:dyDescent="0.2">
      <c r="A288" s="8"/>
      <c r="B288" s="8"/>
      <c r="C288" s="8"/>
      <c r="D288" s="8"/>
      <c r="E288" s="8"/>
      <c r="F288" s="8"/>
      <c r="G288" s="8"/>
      <c r="H288" s="8"/>
      <c r="I288" s="8"/>
      <c r="J288" s="8"/>
      <c r="K288" s="8"/>
    </row>
    <row r="289" spans="1:11" ht="18" customHeight="1" x14ac:dyDescent="0.2">
      <c r="A289" s="8"/>
      <c r="B289" s="11" t="s">
        <v>1</v>
      </c>
      <c r="C289" s="12" t="s">
        <v>120</v>
      </c>
      <c r="D289" s="13"/>
      <c r="E289" s="13"/>
      <c r="F289" s="13"/>
      <c r="G289" s="13"/>
      <c r="H289" s="14"/>
      <c r="J289" s="8"/>
      <c r="K289" s="8"/>
    </row>
    <row r="290" spans="1:11" ht="18" customHeight="1" thickBot="1" x14ac:dyDescent="0.25">
      <c r="A290" s="8"/>
      <c r="B290" s="8"/>
      <c r="C290" s="8"/>
      <c r="D290" s="8"/>
      <c r="E290" s="8"/>
      <c r="F290" s="8"/>
      <c r="G290" s="8"/>
      <c r="H290" s="8"/>
      <c r="I290" s="8"/>
      <c r="J290" s="8"/>
      <c r="K290" s="8"/>
    </row>
    <row r="291" spans="1:11" ht="18" customHeight="1" x14ac:dyDescent="0.2">
      <c r="A291" s="8"/>
      <c r="B291" s="59" t="s">
        <v>91</v>
      </c>
      <c r="C291" s="61">
        <v>1</v>
      </c>
      <c r="D291" s="71">
        <v>56</v>
      </c>
      <c r="E291" s="62">
        <v>76</v>
      </c>
      <c r="F291" s="11" t="s">
        <v>103</v>
      </c>
      <c r="G291" s="55">
        <f t="array" ref="G291">SUM(C291:E293*_xlfn.MUNIT(ROWS(C291:E293)))</f>
        <v>6</v>
      </c>
      <c r="H291" s="8"/>
      <c r="I291" s="8"/>
      <c r="K291" s="8"/>
    </row>
    <row r="292" spans="1:11" ht="18" customHeight="1" x14ac:dyDescent="0.2">
      <c r="A292" s="8"/>
      <c r="B292" s="8"/>
      <c r="C292" s="72">
        <v>24</v>
      </c>
      <c r="D292" s="73">
        <v>2</v>
      </c>
      <c r="E292" s="74">
        <v>98</v>
      </c>
      <c r="F292" s="8"/>
      <c r="G292" s="8"/>
      <c r="H292" s="8"/>
      <c r="I292" s="8"/>
      <c r="J292" s="8"/>
      <c r="K292" s="8"/>
    </row>
    <row r="293" spans="1:11" ht="18" customHeight="1" thickBot="1" x14ac:dyDescent="0.25">
      <c r="A293" s="8"/>
      <c r="B293" s="8"/>
      <c r="C293" s="63">
        <v>34</v>
      </c>
      <c r="D293" s="75">
        <v>46</v>
      </c>
      <c r="E293" s="76">
        <v>3</v>
      </c>
      <c r="F293" s="8"/>
      <c r="G293" s="8"/>
      <c r="H293" s="8"/>
      <c r="I293" s="8"/>
      <c r="J293" s="8"/>
      <c r="K293" s="8"/>
    </row>
    <row r="294" spans="1:11" ht="18" customHeight="1" x14ac:dyDescent="0.2">
      <c r="A294" s="8"/>
      <c r="B294" s="8"/>
      <c r="C294" s="8"/>
      <c r="D294" s="8"/>
      <c r="E294" s="8"/>
      <c r="F294" s="8"/>
      <c r="G294" s="8"/>
      <c r="H294" s="8"/>
      <c r="I294" s="8"/>
      <c r="J294" s="8"/>
      <c r="K294" s="8"/>
    </row>
    <row r="295" spans="1:11" ht="18" customHeight="1" x14ac:dyDescent="0.2">
      <c r="A295" s="8"/>
      <c r="B295" s="37" t="s">
        <v>109</v>
      </c>
      <c r="C295" s="8"/>
      <c r="D295" s="8"/>
      <c r="E295" s="8"/>
      <c r="F295" s="8"/>
      <c r="G295" s="8"/>
      <c r="H295" s="8"/>
      <c r="I295" s="8"/>
      <c r="J295" s="8"/>
      <c r="K295" s="8"/>
    </row>
    <row r="296" spans="1:11" ht="18" customHeight="1" x14ac:dyDescent="0.2">
      <c r="A296" s="8"/>
      <c r="B296" s="8"/>
      <c r="C296" s="8"/>
      <c r="D296" s="8"/>
      <c r="E296" s="8"/>
      <c r="F296" s="8"/>
      <c r="G296" s="8"/>
      <c r="H296" s="8"/>
      <c r="I296" s="8"/>
      <c r="J296" s="8"/>
      <c r="K296" s="8"/>
    </row>
    <row r="297" spans="1:11" ht="18" customHeight="1" x14ac:dyDescent="0.2">
      <c r="A297" s="8"/>
      <c r="B297" s="11" t="s">
        <v>1</v>
      </c>
      <c r="C297" s="12" t="s">
        <v>110</v>
      </c>
      <c r="D297" s="13"/>
      <c r="E297" s="13"/>
      <c r="F297" s="14"/>
      <c r="G297" s="8"/>
      <c r="J297" s="8"/>
      <c r="K297" s="8"/>
    </row>
    <row r="298" spans="1:11" ht="18" customHeight="1" thickBot="1" x14ac:dyDescent="0.25">
      <c r="A298" s="8"/>
      <c r="B298" s="8"/>
      <c r="C298" s="8"/>
      <c r="D298" s="8"/>
      <c r="E298" s="8"/>
      <c r="F298" s="8"/>
      <c r="G298" s="8"/>
      <c r="H298" s="8"/>
      <c r="I298" s="8"/>
      <c r="J298" s="8"/>
      <c r="K298" s="8"/>
    </row>
    <row r="299" spans="1:11" ht="18" customHeight="1" x14ac:dyDescent="0.2">
      <c r="A299" s="8"/>
      <c r="B299" s="59" t="s">
        <v>91</v>
      </c>
      <c r="C299" s="61">
        <v>1</v>
      </c>
      <c r="D299" s="71">
        <v>56</v>
      </c>
      <c r="E299" s="62">
        <v>76</v>
      </c>
      <c r="F299" s="59" t="s">
        <v>116</v>
      </c>
      <c r="G299" s="61">
        <f t="array" ref="G299:I301">MINVERSE(C299:E301)</f>
        <v>-1.753156226391582E-2</v>
      </c>
      <c r="H299" s="71">
        <v>1.2959804356799616E-2</v>
      </c>
      <c r="I299" s="62">
        <v>2.0779301697080151E-2</v>
      </c>
      <c r="K299" s="8"/>
    </row>
    <row r="300" spans="1:11" ht="18" customHeight="1" x14ac:dyDescent="0.2">
      <c r="A300" s="8"/>
      <c r="B300" s="8"/>
      <c r="C300" s="72">
        <v>24</v>
      </c>
      <c r="D300" s="73">
        <v>2</v>
      </c>
      <c r="E300" s="74">
        <v>98</v>
      </c>
      <c r="F300" s="8"/>
      <c r="G300" s="72">
        <v>1.2695000662009235E-2</v>
      </c>
      <c r="H300" s="73">
        <v>-1.0050857886087682E-2</v>
      </c>
      <c r="I300" s="74">
        <v>6.7213408412969142E-3</v>
      </c>
      <c r="J300" s="8"/>
      <c r="K300" s="8"/>
    </row>
    <row r="301" spans="1:11" ht="18" customHeight="1" thickBot="1" x14ac:dyDescent="0.25">
      <c r="A301" s="8"/>
      <c r="B301" s="8"/>
      <c r="C301" s="63">
        <v>34</v>
      </c>
      <c r="D301" s="75">
        <v>46</v>
      </c>
      <c r="E301" s="76">
        <v>3</v>
      </c>
      <c r="F301" s="8"/>
      <c r="G301" s="63">
        <v>4.0343621735710348E-3</v>
      </c>
      <c r="H301" s="75">
        <v>7.235371542948823E-3</v>
      </c>
      <c r="I301" s="76">
        <v>-5.2259788001277289E-3</v>
      </c>
      <c r="J301" s="8"/>
      <c r="K301" s="8"/>
    </row>
    <row r="302" spans="1:11" ht="18" customHeight="1" x14ac:dyDescent="0.2">
      <c r="A302" s="8"/>
      <c r="B302" s="8"/>
      <c r="C302" s="8"/>
      <c r="D302" s="8"/>
      <c r="E302" s="8"/>
      <c r="F302" s="8"/>
      <c r="G302" s="8"/>
      <c r="H302" s="8"/>
      <c r="I302" s="8"/>
      <c r="J302" s="8"/>
      <c r="K302" s="8"/>
    </row>
    <row r="303" spans="1:11" ht="18" customHeight="1" x14ac:dyDescent="0.2">
      <c r="A303" s="8"/>
      <c r="B303" s="8"/>
      <c r="C303" s="8"/>
      <c r="D303" s="8"/>
      <c r="E303" s="8"/>
      <c r="F303" s="8"/>
      <c r="G303" s="8"/>
      <c r="H303" s="8"/>
      <c r="I303" s="8"/>
      <c r="J303" s="8"/>
      <c r="K303" s="8"/>
    </row>
    <row r="304" spans="1:11" ht="18" customHeight="1" x14ac:dyDescent="0.2">
      <c r="A304" s="8"/>
      <c r="B304" s="37" t="s">
        <v>111</v>
      </c>
      <c r="C304" s="8"/>
      <c r="D304" s="8"/>
      <c r="E304" s="8"/>
      <c r="F304" s="8"/>
      <c r="G304" s="8"/>
      <c r="H304" s="8"/>
      <c r="I304" s="8"/>
      <c r="J304" s="8"/>
      <c r="K304" s="8"/>
    </row>
    <row r="305" spans="1:11" ht="18" customHeight="1" x14ac:dyDescent="0.2">
      <c r="A305" s="8"/>
      <c r="B305" s="8"/>
      <c r="C305" s="8"/>
      <c r="D305" s="8"/>
      <c r="E305" s="8"/>
      <c r="F305" s="8"/>
      <c r="G305" s="8"/>
      <c r="H305" s="8"/>
      <c r="I305" s="8"/>
      <c r="J305" s="8"/>
      <c r="K305" s="8"/>
    </row>
    <row r="306" spans="1:11" ht="18" customHeight="1" x14ac:dyDescent="0.2">
      <c r="A306" s="8"/>
      <c r="B306" s="11" t="s">
        <v>1</v>
      </c>
      <c r="C306" s="12" t="s">
        <v>117</v>
      </c>
      <c r="D306" s="13"/>
      <c r="E306" s="13"/>
      <c r="F306" s="14"/>
      <c r="G306" s="8"/>
      <c r="J306" s="8"/>
      <c r="K306" s="8"/>
    </row>
    <row r="307" spans="1:11" ht="18" customHeight="1" thickBot="1" x14ac:dyDescent="0.25">
      <c r="A307" s="8"/>
      <c r="B307" s="8"/>
      <c r="C307" s="8"/>
      <c r="D307" s="8"/>
      <c r="E307" s="8"/>
      <c r="F307" s="8"/>
      <c r="G307" s="8"/>
      <c r="H307" s="8"/>
      <c r="I307" s="8"/>
      <c r="J307" s="8"/>
      <c r="K307" s="8"/>
    </row>
    <row r="308" spans="1:11" ht="18" customHeight="1" x14ac:dyDescent="0.2">
      <c r="A308" s="8"/>
      <c r="B308" s="59" t="s">
        <v>91</v>
      </c>
      <c r="C308" s="61">
        <v>1</v>
      </c>
      <c r="D308" s="71">
        <v>56</v>
      </c>
      <c r="E308" s="62">
        <v>76</v>
      </c>
      <c r="F308" s="59" t="s">
        <v>115</v>
      </c>
      <c r="G308" s="55">
        <f>MDETERM(C308:E310)</f>
        <v>256793.99999999997</v>
      </c>
      <c r="H308" s="8"/>
      <c r="I308" s="8"/>
      <c r="K308" s="8"/>
    </row>
    <row r="309" spans="1:11" ht="18" customHeight="1" x14ac:dyDescent="0.2">
      <c r="A309" s="8"/>
      <c r="B309" s="8"/>
      <c r="C309" s="72">
        <v>24</v>
      </c>
      <c r="D309" s="73">
        <v>2</v>
      </c>
      <c r="E309" s="74">
        <v>98</v>
      </c>
      <c r="F309" s="8"/>
      <c r="G309" s="8"/>
      <c r="H309" s="8"/>
      <c r="I309" s="8"/>
      <c r="J309" s="8"/>
      <c r="K309" s="8"/>
    </row>
    <row r="310" spans="1:11" ht="18" customHeight="1" thickBot="1" x14ac:dyDescent="0.25">
      <c r="A310" s="8"/>
      <c r="B310" s="8"/>
      <c r="C310" s="63">
        <v>34</v>
      </c>
      <c r="D310" s="75">
        <v>46</v>
      </c>
      <c r="E310" s="76">
        <v>3</v>
      </c>
      <c r="F310" s="8"/>
      <c r="G310" s="8"/>
      <c r="H310" s="8"/>
      <c r="I310" s="8"/>
      <c r="J310" s="8"/>
      <c r="K310" s="8"/>
    </row>
    <row r="311" spans="1:11" ht="18" customHeight="1" x14ac:dyDescent="0.2">
      <c r="A311" s="8"/>
      <c r="B311" s="8"/>
      <c r="C311" s="8"/>
      <c r="D311" s="8"/>
      <c r="E311" s="8"/>
      <c r="F311" s="8"/>
      <c r="G311" s="8"/>
      <c r="H311" s="8"/>
      <c r="I311" s="8"/>
      <c r="J311" s="8"/>
      <c r="K311" s="8"/>
    </row>
    <row r="312" spans="1:11" ht="18" customHeight="1" x14ac:dyDescent="0.2">
      <c r="A312" s="8"/>
      <c r="B312" s="8"/>
      <c r="C312" s="8"/>
      <c r="D312" s="8"/>
      <c r="E312" s="8"/>
      <c r="F312" s="8"/>
      <c r="G312" s="8"/>
      <c r="H312" s="8"/>
      <c r="I312" s="8"/>
      <c r="J312" s="8"/>
      <c r="K312" s="8"/>
    </row>
    <row r="313" spans="1:11" ht="18" customHeight="1" x14ac:dyDescent="0.2">
      <c r="A313" s="8"/>
      <c r="B313" s="8"/>
      <c r="C313" s="8"/>
      <c r="D313" s="8"/>
      <c r="E313" s="8"/>
      <c r="F313" s="8"/>
      <c r="G313" s="8"/>
      <c r="H313" s="8"/>
      <c r="I313" s="8"/>
      <c r="J313" s="8"/>
      <c r="K313" s="8"/>
    </row>
    <row r="314" spans="1:11" ht="18" customHeight="1" x14ac:dyDescent="0.2">
      <c r="A314" s="8"/>
      <c r="B314" s="8"/>
      <c r="C314" s="8"/>
      <c r="D314" s="8"/>
      <c r="E314" s="8"/>
      <c r="F314" s="8"/>
      <c r="G314" s="8"/>
      <c r="H314" s="8"/>
      <c r="I314" s="8"/>
      <c r="J314" s="8"/>
      <c r="K314" s="8"/>
    </row>
    <row r="315" spans="1:11" ht="21" customHeight="1" x14ac:dyDescent="0.2">
      <c r="A315" s="7"/>
      <c r="B315" s="7"/>
      <c r="C315" s="7" t="s">
        <v>2</v>
      </c>
      <c r="D315" s="7"/>
      <c r="E315" s="7"/>
      <c r="F315" s="7"/>
      <c r="G315" s="7"/>
      <c r="H315" s="7"/>
      <c r="I315" s="7"/>
      <c r="J315" s="7"/>
      <c r="K315" s="8"/>
    </row>
    <row r="316" spans="1:11" ht="18" customHeight="1" x14ac:dyDescent="0.2">
      <c r="A316" s="8"/>
      <c r="B316" s="8"/>
      <c r="C316" s="8"/>
      <c r="D316" s="8"/>
      <c r="E316" s="8"/>
      <c r="F316" s="8"/>
      <c r="G316" s="8"/>
      <c r="H316" s="8"/>
      <c r="I316" s="8"/>
      <c r="J316" s="8"/>
      <c r="K316" s="8"/>
    </row>
    <row r="317" spans="1:11" ht="18" customHeight="1" x14ac:dyDescent="0.2">
      <c r="A317" s="8"/>
      <c r="B317" s="8"/>
      <c r="C317" s="8"/>
      <c r="D317" s="8"/>
      <c r="E317" s="8"/>
      <c r="F317" s="8"/>
      <c r="G317" s="8"/>
      <c r="H317" s="8"/>
      <c r="I317" s="8"/>
      <c r="J317" s="8"/>
      <c r="K317" s="8"/>
    </row>
    <row r="318" spans="1:11" ht="18" customHeight="1" x14ac:dyDescent="0.2">
      <c r="A318" s="8"/>
      <c r="B318" s="17" t="s">
        <v>3</v>
      </c>
      <c r="C318" s="18" t="s">
        <v>164</v>
      </c>
    </row>
    <row r="319" spans="1:11" ht="18" customHeight="1" x14ac:dyDescent="0.2">
      <c r="A319" s="8"/>
      <c r="B319" s="8"/>
      <c r="C319" s="19"/>
      <c r="D319" s="8"/>
      <c r="E319" s="8"/>
      <c r="F319" s="8"/>
      <c r="G319" s="8"/>
      <c r="H319" s="8"/>
      <c r="I319" s="8"/>
      <c r="J319" s="8"/>
      <c r="K319" s="8"/>
    </row>
  </sheetData>
  <mergeCells count="14">
    <mergeCell ref="B4:J7"/>
    <mergeCell ref="B41:J41"/>
    <mergeCell ref="B15:J16"/>
    <mergeCell ref="B84:J86"/>
    <mergeCell ref="C69:I71"/>
    <mergeCell ref="C78:F79"/>
    <mergeCell ref="C165:I167"/>
    <mergeCell ref="B201:J202"/>
    <mergeCell ref="B179:J181"/>
    <mergeCell ref="B111:J114"/>
    <mergeCell ref="C126:F127"/>
    <mergeCell ref="C131:F133"/>
    <mergeCell ref="B138:J140"/>
    <mergeCell ref="C154:I156"/>
  </mergeCells>
  <hyperlinks>
    <hyperlink ref="B2" r:id="rId1"/>
    <hyperlink ref="C318" r:id="rId2"/>
    <hyperlink ref="C60" r:id="rId3" location="maxif"/>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Array Formula Examples</dc:title>
  <dc:creator/>
  <dc:description>(c) 2018 Vertex42 LLC. All Rights Reserved.</dc:description>
  <cp:lastModifiedBy/>
  <dcterms:created xsi:type="dcterms:W3CDTF">2015-06-05T18:17:20Z</dcterms:created>
  <dcterms:modified xsi:type="dcterms:W3CDTF">2018-02-14T23:09:33Z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2018 Vertex42 LLC</vt:lpwstr>
  </property>
  <property fmtid="{D5CDD505-2E9C-101B-9397-08002B2CF9AE}" pid="3" name="Source">
    <vt:lpwstr>https://www.vertex42.com/blog/excel-formulas/array-formulas.html</vt:lpwstr>
  </property>
  <property fmtid="{D5CDD505-2E9C-101B-9397-08002B2CF9AE}" pid="4" name="Version">
    <vt:lpwstr>1.0.0</vt:lpwstr>
  </property>
</Properties>
</file>