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326"/>
  <workbookPr filterPrivacy="1" codeName="ThisWorkbook"/>
  <bookViews>
    <workbookView xWindow="0" yWindow="0" windowWidth="22260" windowHeight="12645"/>
  </bookViews>
  <sheets>
    <sheet name="Examples" sheetId="1" r:id="rId1"/>
    <sheet name="©" sheetId="2" r:id="rId2"/>
  </sheets>
  <definedNames>
    <definedName name="bm_AgeInYears">Examples!$E$41</definedName>
    <definedName name="bm_AgeInYMD">Examples!$E$97</definedName>
    <definedName name="bm_CalculateBirthdate">Examples!$E$284</definedName>
    <definedName name="bm_CalculateDays">Examples!$E$347</definedName>
    <definedName name="bm_CalculateDeathDate">Examples!$E$293</definedName>
    <definedName name="bm_CalculateMonths">Examples!$E$302</definedName>
    <definedName name="bm_CalculateWeeks">Examples!$E$339</definedName>
    <definedName name="bm_SubtractAddAMonth">Examples!$E$359</definedName>
    <definedName name="valuevx">42.314159</definedName>
    <definedName name="vertex42_copyright" hidden="1">"© 2017 Vertex42 LLC"</definedName>
    <definedName name="vertex42_id" hidden="1">"CalculateAge.xlsx"</definedName>
    <definedName name="vertex42_title" hidden="1">"Calculate Age in Excel"</definedName>
  </definedName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90" i="1" l="1"/>
  <c r="M160" i="1" l="1"/>
  <c r="M159" i="1"/>
  <c r="M115" i="1" l="1"/>
  <c r="M112" i="1"/>
  <c r="M376" i="1" l="1"/>
  <c r="M373" i="1"/>
  <c r="M370" i="1"/>
  <c r="M367" i="1"/>
  <c r="M311" i="1"/>
  <c r="M323" i="1"/>
  <c r="M309" i="1"/>
  <c r="K245" i="1" l="1"/>
  <c r="L245" i="1"/>
  <c r="K246" i="1"/>
  <c r="L246" i="1"/>
  <c r="K247" i="1"/>
  <c r="L247" i="1"/>
  <c r="K248" i="1"/>
  <c r="L248" i="1"/>
  <c r="K249" i="1"/>
  <c r="L249" i="1"/>
  <c r="K250" i="1"/>
  <c r="L250" i="1"/>
  <c r="M228" i="1"/>
  <c r="M229" i="1"/>
  <c r="M230" i="1"/>
  <c r="L244" i="1"/>
  <c r="K244" i="1"/>
  <c r="M225" i="1"/>
  <c r="M226" i="1"/>
  <c r="M227" i="1"/>
  <c r="M224" i="1"/>
  <c r="M209" i="1"/>
  <c r="N171" i="1"/>
  <c r="N194" i="1"/>
  <c r="M175" i="1"/>
  <c r="N175" i="1"/>
  <c r="O175" i="1"/>
  <c r="M172" i="1"/>
  <c r="M173" i="1"/>
  <c r="M174" i="1"/>
  <c r="M171" i="1"/>
  <c r="O172" i="1"/>
  <c r="O173" i="1"/>
  <c r="O174" i="1"/>
  <c r="O171" i="1"/>
  <c r="N172" i="1"/>
  <c r="N173" i="1"/>
  <c r="N174" i="1"/>
  <c r="O281" i="1"/>
  <c r="O280" i="1"/>
  <c r="O279" i="1"/>
  <c r="O275" i="1"/>
  <c r="O276" i="1"/>
  <c r="O274" i="1"/>
  <c r="M270" i="1"/>
  <c r="N270" i="1"/>
  <c r="O270" i="1"/>
  <c r="O268" i="1"/>
  <c r="N268" i="1"/>
  <c r="M268" i="1"/>
  <c r="O269" i="1"/>
  <c r="N269" i="1"/>
  <c r="M269" i="1"/>
  <c r="M158" i="1"/>
  <c r="M109" i="1"/>
  <c r="M244" i="1" l="1"/>
  <c r="M245" i="1"/>
  <c r="R245" i="1" s="1"/>
  <c r="M247" i="1"/>
  <c r="M250" i="1"/>
  <c r="M246" i="1"/>
  <c r="M248" i="1"/>
  <c r="M249" i="1"/>
  <c r="O246" i="1"/>
  <c r="O249" i="1"/>
  <c r="O248" i="1"/>
  <c r="O247" i="1"/>
  <c r="O250" i="1"/>
  <c r="O244" i="1"/>
  <c r="O245" i="1"/>
  <c r="O180" i="1"/>
  <c r="M375" i="1"/>
  <c r="M372" i="1"/>
  <c r="M369" i="1"/>
  <c r="M366" i="1"/>
  <c r="P245" i="1" l="1"/>
  <c r="Q245" i="1"/>
  <c r="P244" i="1"/>
  <c r="Q244" i="1"/>
  <c r="R244" i="1"/>
  <c r="P249" i="1"/>
  <c r="Q249" i="1"/>
  <c r="R249" i="1"/>
  <c r="P248" i="1"/>
  <c r="Q248" i="1"/>
  <c r="R248" i="1"/>
  <c r="Q246" i="1"/>
  <c r="R246" i="1"/>
  <c r="P246" i="1"/>
  <c r="P250" i="1"/>
  <c r="Q250" i="1"/>
  <c r="R250" i="1"/>
  <c r="P247" i="1"/>
  <c r="Q247" i="1"/>
  <c r="R247" i="1"/>
  <c r="M333" i="1"/>
  <c r="M310" i="1"/>
  <c r="M324" i="1"/>
  <c r="M332" i="1"/>
  <c r="M330" i="1"/>
  <c r="M331" i="1"/>
  <c r="M322" i="1"/>
  <c r="M321" i="1"/>
  <c r="M354" i="1"/>
  <c r="M352" i="1"/>
  <c r="M308" i="1"/>
  <c r="M307" i="1"/>
  <c r="M350" i="1"/>
  <c r="O299" i="1"/>
  <c r="M157" i="1" l="1"/>
  <c r="M143" i="1"/>
  <c r="M144" i="1"/>
  <c r="M145" i="1"/>
  <c r="M142" i="1"/>
  <c r="M130" i="1"/>
  <c r="M129" i="1"/>
  <c r="M137" i="1"/>
  <c r="M136" i="1"/>
  <c r="M124" i="1"/>
  <c r="M123" i="1"/>
  <c r="M104" i="1"/>
  <c r="M343" i="1"/>
  <c r="M342" i="1"/>
  <c r="M90" i="1"/>
  <c r="M91" i="1"/>
  <c r="M89" i="1"/>
  <c r="M82" i="1"/>
  <c r="M81" i="1"/>
  <c r="M78" i="1"/>
  <c r="M77" i="1"/>
  <c r="M63" i="1"/>
  <c r="M64" i="1"/>
  <c r="M65" i="1"/>
  <c r="M66" i="1"/>
  <c r="M67" i="1"/>
  <c r="M68" i="1"/>
  <c r="M62" i="1"/>
  <c r="M47" i="1"/>
  <c r="M52" i="1"/>
  <c r="M51" i="1"/>
  <c r="M50" i="1"/>
  <c r="M49" i="1"/>
  <c r="M48" i="1"/>
  <c r="M46" i="1"/>
  <c r="K151" i="1" l="1"/>
  <c r="K149" i="1"/>
</calcChain>
</file>

<file path=xl/sharedStrings.xml><?xml version="1.0" encoding="utf-8"?>
<sst xmlns="http://schemas.openxmlformats.org/spreadsheetml/2006/main" count="364" uniqueCount="191">
  <si>
    <t>© 2017 Vertex42 LLC</t>
  </si>
  <si>
    <t>Result</t>
  </si>
  <si>
    <t>Formula:</t>
  </si>
  <si>
    <t>Start Date</t>
  </si>
  <si>
    <t>End Date</t>
  </si>
  <si>
    <t>NOTE</t>
  </si>
  <si>
    <t>REFERENCES</t>
  </si>
  <si>
    <t>ARTICLE</t>
  </si>
  <si>
    <t>By Vertex42.com</t>
  </si>
  <si>
    <t>This spreadsheet, including all worksheets and associated content is a copyrighted work under the United States and other copyright laws.</t>
  </si>
  <si>
    <t>https://www.vertex42.com/licensing/EULA_privateuse.html</t>
  </si>
  <si>
    <t>Do not submit copies or modifications of this file to any website or online template gallery.</t>
  </si>
  <si>
    <t>Please review the following license agreement to learn how you may or may not use this file. Thank you.</t>
  </si>
  <si>
    <t>https://www.vertex42.com/blog/excel-formulas/calculate-age-in-excel.html</t>
  </si>
  <si>
    <t>Calculate Age in Years</t>
  </si>
  <si>
    <t>Method 1: Use DATEDIF to return the number of whole years between two dates</t>
  </si>
  <si>
    <t>start &gt; end</t>
  </si>
  <si>
    <t>start = leap day</t>
  </si>
  <si>
    <t>birth_date</t>
  </si>
  <si>
    <t>as_of_date</t>
  </si>
  <si>
    <r>
      <t xml:space="preserve">To force an error when </t>
    </r>
    <r>
      <rPr>
        <i/>
        <sz val="11"/>
        <color theme="1"/>
        <rFont val="Arial"/>
        <family val="2"/>
        <scheme val="minor"/>
      </rPr>
      <t>start</t>
    </r>
    <r>
      <rPr>
        <sz val="11"/>
        <color theme="1"/>
        <rFont val="Arial"/>
        <family val="2"/>
        <scheme val="minor"/>
      </rPr>
      <t xml:space="preserve"> &gt; </t>
    </r>
    <r>
      <rPr>
        <i/>
        <sz val="11"/>
        <color theme="1"/>
        <rFont val="Arial"/>
        <family val="2"/>
        <scheme val="minor"/>
      </rPr>
      <t>end</t>
    </r>
    <r>
      <rPr>
        <sz val="11"/>
        <color theme="1"/>
        <rFont val="Arial"/>
        <family val="2"/>
        <scheme val="minor"/>
      </rPr>
      <t>, wrap the function with =IF(</t>
    </r>
    <r>
      <rPr>
        <i/>
        <sz val="11"/>
        <color theme="1"/>
        <rFont val="Arial"/>
        <family val="2"/>
        <scheme val="minor"/>
      </rPr>
      <t>start</t>
    </r>
    <r>
      <rPr>
        <sz val="11"/>
        <color theme="1"/>
        <rFont val="Arial"/>
        <family val="2"/>
        <scheme val="minor"/>
      </rPr>
      <t>&gt;</t>
    </r>
    <r>
      <rPr>
        <i/>
        <sz val="11"/>
        <color theme="1"/>
        <rFont val="Arial"/>
        <family val="2"/>
        <scheme val="minor"/>
      </rPr>
      <t>end</t>
    </r>
    <r>
      <rPr>
        <sz val="11"/>
        <color theme="1"/>
        <rFont val="Arial"/>
        <family val="2"/>
        <scheme val="minor"/>
      </rPr>
      <t>,NA(),</t>
    </r>
    <r>
      <rPr>
        <i/>
        <sz val="11"/>
        <color theme="1"/>
        <rFont val="Arial"/>
        <family val="2"/>
        <scheme val="minor"/>
      </rPr>
      <t>original_formula</t>
    </r>
    <r>
      <rPr>
        <sz val="11"/>
        <color theme="1"/>
        <rFont val="Arial"/>
        <family val="2"/>
        <scheme val="minor"/>
      </rPr>
      <t>). If it is important enough to count 2/29/2016 to 2/28/2017 as a whole year, you can add the following to this formula: +IF( AND(MONTH(start)=2,DAY(start)=29,MONTH(end)=2,DAY(end)=28),1,0)</t>
    </r>
  </si>
  <si>
    <t>Method 2: Calculate age in years without using DATEDIF</t>
  </si>
  <si>
    <t>Method 3: Return a decimal number of years between two dates</t>
  </si>
  <si>
    <t>start_date</t>
  </si>
  <si>
    <t>end_date</t>
  </si>
  <si>
    <t>CAUTION</t>
  </si>
  <si>
    <t>Using INT or ROUNDDOWN with this method to return the number of whole years between two dates will sometimes lead to incorrect results (e.g. 28-Feb-2013 to 28-Feb-2016). This method is not a valid substitute for DATEDIF(start,end,"y").</t>
  </si>
  <si>
    <t>Note that this formula returns an incorrect result for 31-Jul-2012 to 30-Jul-2015. Using INT or ROUNDDOWN with this method to return the number of whole years between two dates will sometimes lead to incorrect results (e.g. 28-Feb-2013 to 28-Feb-2016).</t>
  </si>
  <si>
    <r>
      <t>=</t>
    </r>
    <r>
      <rPr>
        <b/>
        <sz val="11"/>
        <rFont val="Arial"/>
        <family val="2"/>
        <scheme val="minor"/>
      </rPr>
      <t>YEARFRAC</t>
    </r>
    <r>
      <rPr>
        <sz val="11"/>
        <rFont val="Arial"/>
        <family val="2"/>
        <scheme val="minor"/>
      </rPr>
      <t>(</t>
    </r>
    <r>
      <rPr>
        <i/>
        <sz val="11"/>
        <rFont val="Arial"/>
        <family val="2"/>
        <scheme val="minor"/>
      </rPr>
      <t>start_date</t>
    </r>
    <r>
      <rPr>
        <sz val="11"/>
        <rFont val="Arial"/>
        <family val="2"/>
        <scheme val="minor"/>
      </rPr>
      <t>,</t>
    </r>
    <r>
      <rPr>
        <i/>
        <sz val="11"/>
        <rFont val="Arial"/>
        <family val="2"/>
        <scheme val="minor"/>
      </rPr>
      <t>end_date</t>
    </r>
    <r>
      <rPr>
        <sz val="11"/>
        <rFont val="Arial"/>
        <family val="2"/>
        <scheme val="minor"/>
      </rPr>
      <t>)</t>
    </r>
    <r>
      <rPr>
        <i/>
        <sz val="11"/>
        <color theme="0"/>
        <rFont val="Arial"/>
        <family val="2"/>
        <scheme val="minor"/>
      </rPr>
      <t/>
    </r>
  </si>
  <si>
    <r>
      <t>=(</t>
    </r>
    <r>
      <rPr>
        <i/>
        <sz val="11"/>
        <rFont val="Arial"/>
        <family val="2"/>
        <scheme val="minor"/>
      </rPr>
      <t>end_date</t>
    </r>
    <r>
      <rPr>
        <sz val="11"/>
        <rFont val="Arial"/>
        <family val="2"/>
        <scheme val="minor"/>
      </rPr>
      <t xml:space="preserve"> - </t>
    </r>
    <r>
      <rPr>
        <i/>
        <sz val="11"/>
        <rFont val="Arial"/>
        <family val="2"/>
        <scheme val="minor"/>
      </rPr>
      <t>start_date</t>
    </r>
    <r>
      <rPr>
        <sz val="11"/>
        <rFont val="Arial"/>
        <family val="2"/>
        <scheme val="minor"/>
      </rPr>
      <t>) / 365.25</t>
    </r>
  </si>
  <si>
    <r>
      <t>=(</t>
    </r>
    <r>
      <rPr>
        <i/>
        <sz val="11"/>
        <rFont val="Arial"/>
        <family val="2"/>
        <scheme val="minor"/>
      </rPr>
      <t>end_date</t>
    </r>
    <r>
      <rPr>
        <sz val="11"/>
        <rFont val="Arial"/>
        <family val="2"/>
        <scheme val="minor"/>
      </rPr>
      <t xml:space="preserve"> - </t>
    </r>
    <r>
      <rPr>
        <i/>
        <sz val="11"/>
        <rFont val="Arial"/>
        <family val="2"/>
        <scheme val="minor"/>
      </rPr>
      <t>start_date</t>
    </r>
    <r>
      <rPr>
        <sz val="11"/>
        <rFont val="Arial"/>
        <family val="2"/>
        <scheme val="minor"/>
      </rPr>
      <t>) / 365.2422</t>
    </r>
  </si>
  <si>
    <r>
      <t>=</t>
    </r>
    <r>
      <rPr>
        <b/>
        <sz val="11"/>
        <rFont val="Arial"/>
        <family val="2"/>
        <scheme val="minor"/>
      </rPr>
      <t>YEAR</t>
    </r>
    <r>
      <rPr>
        <sz val="11"/>
        <rFont val="Arial"/>
        <family val="2"/>
        <scheme val="minor"/>
      </rPr>
      <t>(</t>
    </r>
    <r>
      <rPr>
        <i/>
        <sz val="11"/>
        <rFont val="Arial"/>
        <family val="2"/>
        <scheme val="minor"/>
      </rPr>
      <t>end</t>
    </r>
    <r>
      <rPr>
        <sz val="11"/>
        <rFont val="Arial"/>
        <family val="2"/>
        <scheme val="minor"/>
      </rPr>
      <t>)-</t>
    </r>
    <r>
      <rPr>
        <b/>
        <sz val="11"/>
        <rFont val="Arial"/>
        <family val="2"/>
        <scheme val="minor"/>
      </rPr>
      <t>YEAR</t>
    </r>
    <r>
      <rPr>
        <sz val="11"/>
        <rFont val="Arial"/>
        <family val="2"/>
        <scheme val="minor"/>
      </rPr>
      <t>(</t>
    </r>
    <r>
      <rPr>
        <i/>
        <sz val="11"/>
        <rFont val="Arial"/>
        <family val="2"/>
        <scheme val="minor"/>
      </rPr>
      <t>start</t>
    </r>
    <r>
      <rPr>
        <sz val="11"/>
        <rFont val="Arial"/>
        <family val="2"/>
        <scheme val="minor"/>
      </rPr>
      <t xml:space="preserve">)-( </t>
    </r>
    <r>
      <rPr>
        <b/>
        <sz val="11"/>
        <rFont val="Arial"/>
        <family val="2"/>
        <scheme val="minor"/>
      </rPr>
      <t>DATE</t>
    </r>
    <r>
      <rPr>
        <sz val="11"/>
        <rFont val="Arial"/>
        <family val="2"/>
        <scheme val="minor"/>
      </rPr>
      <t>(</t>
    </r>
    <r>
      <rPr>
        <b/>
        <sz val="11"/>
        <rFont val="Arial"/>
        <family val="2"/>
        <scheme val="minor"/>
      </rPr>
      <t>YEAR</t>
    </r>
    <r>
      <rPr>
        <sz val="11"/>
        <rFont val="Arial"/>
        <family val="2"/>
        <scheme val="minor"/>
      </rPr>
      <t>(</t>
    </r>
    <r>
      <rPr>
        <i/>
        <sz val="11"/>
        <rFont val="Arial"/>
        <family val="2"/>
        <scheme val="minor"/>
      </rPr>
      <t>end</t>
    </r>
    <r>
      <rPr>
        <sz val="11"/>
        <rFont val="Arial"/>
        <family val="2"/>
        <scheme val="minor"/>
      </rPr>
      <t xml:space="preserve">), </t>
    </r>
    <r>
      <rPr>
        <b/>
        <sz val="11"/>
        <rFont val="Arial"/>
        <family val="2"/>
        <scheme val="minor"/>
      </rPr>
      <t>MONTH</t>
    </r>
    <r>
      <rPr>
        <sz val="11"/>
        <rFont val="Arial"/>
        <family val="2"/>
        <scheme val="minor"/>
      </rPr>
      <t>(</t>
    </r>
    <r>
      <rPr>
        <i/>
        <sz val="11"/>
        <rFont val="Arial"/>
        <family val="2"/>
        <scheme val="minor"/>
      </rPr>
      <t>start</t>
    </r>
    <r>
      <rPr>
        <sz val="11"/>
        <rFont val="Arial"/>
        <family val="2"/>
        <scheme val="minor"/>
      </rPr>
      <t xml:space="preserve">), </t>
    </r>
    <r>
      <rPr>
        <b/>
        <sz val="11"/>
        <rFont val="Arial"/>
        <family val="2"/>
        <scheme val="minor"/>
      </rPr>
      <t>DAY</t>
    </r>
    <r>
      <rPr>
        <sz val="11"/>
        <rFont val="Arial"/>
        <family val="2"/>
        <scheme val="minor"/>
      </rPr>
      <t>(</t>
    </r>
    <r>
      <rPr>
        <i/>
        <sz val="11"/>
        <rFont val="Arial"/>
        <family val="2"/>
        <scheme val="minor"/>
      </rPr>
      <t>start</t>
    </r>
    <r>
      <rPr>
        <sz val="11"/>
        <rFont val="Arial"/>
        <family val="2"/>
        <scheme val="minor"/>
      </rPr>
      <t>))&gt;</t>
    </r>
    <r>
      <rPr>
        <i/>
        <sz val="11"/>
        <rFont val="Arial"/>
        <family val="2"/>
        <scheme val="minor"/>
      </rPr>
      <t>end</t>
    </r>
    <r>
      <rPr>
        <sz val="11"/>
        <rFont val="Arial"/>
        <family val="2"/>
        <scheme val="minor"/>
      </rPr>
      <t xml:space="preserve"> )</t>
    </r>
  </si>
  <si>
    <r>
      <t>=</t>
    </r>
    <r>
      <rPr>
        <b/>
        <sz val="11"/>
        <rFont val="Arial"/>
        <family val="2"/>
        <scheme val="minor"/>
      </rPr>
      <t>DATEDIF</t>
    </r>
    <r>
      <rPr>
        <sz val="11"/>
        <rFont val="Arial"/>
        <family val="2"/>
        <scheme val="minor"/>
      </rPr>
      <t>(</t>
    </r>
    <r>
      <rPr>
        <i/>
        <sz val="11"/>
        <rFont val="Arial"/>
        <family val="2"/>
        <scheme val="minor"/>
      </rPr>
      <t>birth_date</t>
    </r>
    <r>
      <rPr>
        <sz val="11"/>
        <rFont val="Arial"/>
        <family val="2"/>
        <scheme val="minor"/>
      </rPr>
      <t>,</t>
    </r>
    <r>
      <rPr>
        <i/>
        <sz val="11"/>
        <rFont val="Arial"/>
        <family val="2"/>
        <scheme val="minor"/>
      </rPr>
      <t>as_of_date</t>
    </r>
    <r>
      <rPr>
        <sz val="11"/>
        <rFont val="Arial"/>
        <family val="2"/>
        <scheme val="minor"/>
      </rPr>
      <t>,"y")</t>
    </r>
  </si>
  <si>
    <t>Use DATEDIF to Calculate Age in Excel</t>
  </si>
  <si>
    <t>DATEDIF allows the start and end dates to be text. It uses the DATEVALUE function to convert the text-based dates to date values. The dates cannot be earlier than 1900.</t>
  </si>
  <si>
    <t>Calculate Age in Years, Months and Days</t>
  </si>
  <si>
    <t>years</t>
  </si>
  <si>
    <t>months</t>
  </si>
  <si>
    <r>
      <rPr>
        <b/>
        <sz val="12"/>
        <color theme="3"/>
        <rFont val="Arial"/>
        <family val="2"/>
        <scheme val="minor"/>
      </rPr>
      <t>Step 3</t>
    </r>
    <r>
      <rPr>
        <sz val="12"/>
        <color theme="3"/>
        <rFont val="Arial"/>
        <family val="2"/>
        <scheme val="minor"/>
      </rPr>
      <t xml:space="preserve">: Calculate the remaining number of </t>
    </r>
    <r>
      <rPr>
        <b/>
        <sz val="12"/>
        <color theme="3"/>
        <rFont val="Arial"/>
        <family val="2"/>
        <scheme val="minor"/>
      </rPr>
      <t>days</t>
    </r>
    <r>
      <rPr>
        <sz val="12"/>
        <color theme="3"/>
        <rFont val="Arial"/>
        <family val="2"/>
        <scheme val="minor"/>
      </rPr>
      <t xml:space="preserve"> after subtracting years and months from the end date.</t>
    </r>
  </si>
  <si>
    <r>
      <rPr>
        <b/>
        <sz val="12"/>
        <color theme="3"/>
        <rFont val="Arial"/>
        <family val="2"/>
        <scheme val="minor"/>
      </rPr>
      <t>Step 1</t>
    </r>
    <r>
      <rPr>
        <sz val="12"/>
        <color theme="3"/>
        <rFont val="Arial"/>
        <family val="2"/>
        <scheme val="minor"/>
      </rPr>
      <t xml:space="preserve">: Calculate the number of complete </t>
    </r>
    <r>
      <rPr>
        <b/>
        <sz val="12"/>
        <color theme="3"/>
        <rFont val="Arial"/>
        <family val="2"/>
        <scheme val="minor"/>
      </rPr>
      <t>years</t>
    </r>
  </si>
  <si>
    <t>WRONG:</t>
  </si>
  <si>
    <t>should be 0</t>
  </si>
  <si>
    <t>CORRECT:</t>
  </si>
  <si>
    <t>The following formula is a suggested work around on the Microsoft support site, but it is not correct.</t>
  </si>
  <si>
    <r>
      <t xml:space="preserve">The following formula correctly calculates remaining days after </t>
    </r>
    <r>
      <rPr>
        <b/>
        <sz val="11"/>
        <color theme="1"/>
        <rFont val="Arial"/>
        <family val="2"/>
        <scheme val="minor"/>
      </rPr>
      <t>Subtracting</t>
    </r>
    <r>
      <rPr>
        <sz val="11"/>
        <color theme="1"/>
        <rFont val="Arial"/>
        <family val="2"/>
        <scheme val="minor"/>
      </rPr>
      <t xml:space="preserve"> whole months from the </t>
    </r>
    <r>
      <rPr>
        <b/>
        <sz val="11"/>
        <color theme="1"/>
        <rFont val="Arial"/>
        <family val="2"/>
        <scheme val="minor"/>
      </rPr>
      <t>End Date</t>
    </r>
    <r>
      <rPr>
        <sz val="11"/>
        <color theme="1"/>
        <rFont val="Arial"/>
        <family val="2"/>
        <scheme val="minor"/>
      </rPr>
      <t>.</t>
    </r>
  </si>
  <si>
    <t>ref: https://support.office.com/en-us/article/DATEDIF-function-25dba1a4-2812-480b-84dd-8b32a451b35c</t>
  </si>
  <si>
    <r>
      <rPr>
        <b/>
        <sz val="12"/>
        <color theme="3"/>
        <rFont val="Arial"/>
        <family val="2"/>
        <scheme val="minor"/>
      </rPr>
      <t>Step 4</t>
    </r>
    <r>
      <rPr>
        <sz val="12"/>
        <color theme="3"/>
        <rFont val="Arial"/>
        <family val="2"/>
        <scheme val="minor"/>
      </rPr>
      <t>: Concatenate the results from steps 1-3</t>
    </r>
  </si>
  <si>
    <r>
      <t>=</t>
    </r>
    <r>
      <rPr>
        <b/>
        <sz val="11"/>
        <rFont val="Arial"/>
        <family val="2"/>
        <scheme val="minor"/>
      </rPr>
      <t>DATEDIF</t>
    </r>
    <r>
      <rPr>
        <sz val="11"/>
        <rFont val="Arial"/>
        <family val="2"/>
        <scheme val="minor"/>
      </rPr>
      <t>(</t>
    </r>
    <r>
      <rPr>
        <i/>
        <sz val="11"/>
        <rFont val="Arial"/>
        <family val="2"/>
        <scheme val="minor"/>
      </rPr>
      <t>start</t>
    </r>
    <r>
      <rPr>
        <sz val="11"/>
        <rFont val="Arial"/>
        <family val="2"/>
        <scheme val="minor"/>
      </rPr>
      <t xml:space="preserve">, </t>
    </r>
    <r>
      <rPr>
        <i/>
        <sz val="11"/>
        <rFont val="Arial"/>
        <family val="2"/>
        <scheme val="minor"/>
      </rPr>
      <t>end</t>
    </r>
    <r>
      <rPr>
        <sz val="11"/>
        <rFont val="Arial"/>
        <family val="2"/>
        <scheme val="minor"/>
      </rPr>
      <t xml:space="preserve">, "y") &amp; "y " &amp; </t>
    </r>
    <r>
      <rPr>
        <b/>
        <sz val="11"/>
        <rFont val="Arial"/>
        <family val="2"/>
        <scheme val="minor"/>
      </rPr>
      <t>DATEDIF</t>
    </r>
    <r>
      <rPr>
        <sz val="11"/>
        <rFont val="Arial"/>
        <family val="2"/>
        <scheme val="minor"/>
      </rPr>
      <t>(</t>
    </r>
    <r>
      <rPr>
        <i/>
        <sz val="11"/>
        <rFont val="Arial"/>
        <family val="2"/>
        <scheme val="minor"/>
      </rPr>
      <t>start</t>
    </r>
    <r>
      <rPr>
        <sz val="11"/>
        <rFont val="Arial"/>
        <family val="2"/>
        <scheme val="minor"/>
      </rPr>
      <t xml:space="preserve">, </t>
    </r>
    <r>
      <rPr>
        <i/>
        <sz val="11"/>
        <rFont val="Arial"/>
        <family val="2"/>
        <scheme val="minor"/>
      </rPr>
      <t>end</t>
    </r>
    <r>
      <rPr>
        <sz val="11"/>
        <rFont val="Arial"/>
        <family val="2"/>
        <scheme val="minor"/>
      </rPr>
      <t>, "ym") &amp; "m " &amp; (</t>
    </r>
    <r>
      <rPr>
        <b/>
        <sz val="11"/>
        <rFont val="Arial"/>
        <family val="2"/>
        <scheme val="minor"/>
      </rPr>
      <t>DATE</t>
    </r>
    <r>
      <rPr>
        <sz val="11"/>
        <rFont val="Arial"/>
        <family val="2"/>
        <scheme val="minor"/>
      </rPr>
      <t>(</t>
    </r>
    <r>
      <rPr>
        <b/>
        <sz val="11"/>
        <rFont val="Arial"/>
        <family val="2"/>
        <scheme val="minor"/>
      </rPr>
      <t>YEAR</t>
    </r>
    <r>
      <rPr>
        <sz val="11"/>
        <rFont val="Arial"/>
        <family val="2"/>
        <scheme val="minor"/>
      </rPr>
      <t>(</t>
    </r>
    <r>
      <rPr>
        <i/>
        <sz val="11"/>
        <rFont val="Arial"/>
        <family val="2"/>
        <scheme val="minor"/>
      </rPr>
      <t>end</t>
    </r>
    <r>
      <rPr>
        <sz val="11"/>
        <rFont val="Arial"/>
        <family val="2"/>
        <scheme val="minor"/>
      </rPr>
      <t xml:space="preserve">), </t>
    </r>
    <r>
      <rPr>
        <b/>
        <sz val="11"/>
        <rFont val="Arial"/>
        <family val="2"/>
        <scheme val="minor"/>
      </rPr>
      <t>MONTH</t>
    </r>
    <r>
      <rPr>
        <sz val="11"/>
        <rFont val="Arial"/>
        <family val="2"/>
        <scheme val="minor"/>
      </rPr>
      <t>(</t>
    </r>
    <r>
      <rPr>
        <i/>
        <sz val="11"/>
        <rFont val="Arial"/>
        <family val="2"/>
        <scheme val="minor"/>
      </rPr>
      <t>end</t>
    </r>
    <r>
      <rPr>
        <sz val="11"/>
        <rFont val="Arial"/>
        <family val="2"/>
        <scheme val="minor"/>
      </rPr>
      <t xml:space="preserve">) - </t>
    </r>
    <r>
      <rPr>
        <b/>
        <sz val="11"/>
        <rFont val="Arial"/>
        <family val="2"/>
        <scheme val="minor"/>
      </rPr>
      <t>DATEDIF</t>
    </r>
    <r>
      <rPr>
        <sz val="11"/>
        <rFont val="Arial"/>
        <family val="2"/>
        <scheme val="minor"/>
      </rPr>
      <t>(</t>
    </r>
    <r>
      <rPr>
        <i/>
        <sz val="11"/>
        <rFont val="Arial"/>
        <family val="2"/>
        <scheme val="minor"/>
      </rPr>
      <t>start</t>
    </r>
    <r>
      <rPr>
        <sz val="11"/>
        <rFont val="Arial"/>
        <family val="2"/>
        <scheme val="minor"/>
      </rPr>
      <t>,</t>
    </r>
    <r>
      <rPr>
        <i/>
        <sz val="11"/>
        <rFont val="Arial"/>
        <family val="2"/>
        <scheme val="minor"/>
      </rPr>
      <t>end</t>
    </r>
    <r>
      <rPr>
        <sz val="11"/>
        <rFont val="Arial"/>
        <family val="2"/>
        <scheme val="minor"/>
      </rPr>
      <t xml:space="preserve">,"m"), </t>
    </r>
    <r>
      <rPr>
        <b/>
        <sz val="11"/>
        <rFont val="Arial"/>
        <family val="2"/>
        <scheme val="minor"/>
      </rPr>
      <t>DAY</t>
    </r>
    <r>
      <rPr>
        <sz val="11"/>
        <rFont val="Arial"/>
        <family val="2"/>
        <scheme val="minor"/>
      </rPr>
      <t>(</t>
    </r>
    <r>
      <rPr>
        <i/>
        <sz val="11"/>
        <rFont val="Arial"/>
        <family val="2"/>
        <scheme val="minor"/>
      </rPr>
      <t>end</t>
    </r>
    <r>
      <rPr>
        <sz val="11"/>
        <rFont val="Arial"/>
        <family val="2"/>
        <scheme val="minor"/>
      </rPr>
      <t>))-</t>
    </r>
    <r>
      <rPr>
        <i/>
        <sz val="11"/>
        <rFont val="Arial"/>
        <family val="2"/>
        <scheme val="minor"/>
      </rPr>
      <t>start</t>
    </r>
    <r>
      <rPr>
        <sz val="11"/>
        <rFont val="Arial"/>
        <family val="2"/>
        <scheme val="minor"/>
      </rPr>
      <t>) &amp; "d"</t>
    </r>
  </si>
  <si>
    <t>Using the "md" option for DATEDIF does not always give correct results.</t>
  </si>
  <si>
    <r>
      <t xml:space="preserve">The "md" option uses the method of returning remaining days after </t>
    </r>
    <r>
      <rPr>
        <b/>
        <sz val="11"/>
        <color theme="1"/>
        <rFont val="Arial"/>
        <family val="2"/>
        <scheme val="minor"/>
      </rPr>
      <t>Adding</t>
    </r>
    <r>
      <rPr>
        <sz val="11"/>
        <color theme="1"/>
        <rFont val="Arial"/>
        <family val="2"/>
        <scheme val="minor"/>
      </rPr>
      <t xml:space="preserve"> whole months to the </t>
    </r>
    <r>
      <rPr>
        <b/>
        <sz val="11"/>
        <color theme="1"/>
        <rFont val="Arial"/>
        <family val="2"/>
        <scheme val="minor"/>
      </rPr>
      <t>Start Date</t>
    </r>
    <r>
      <rPr>
        <sz val="11"/>
        <color theme="1"/>
        <rFont val="Arial"/>
        <family val="2"/>
        <scheme val="minor"/>
      </rPr>
      <t>.</t>
    </r>
  </si>
  <si>
    <r>
      <rPr>
        <b/>
        <sz val="12"/>
        <color theme="3"/>
        <rFont val="Arial"/>
        <family val="2"/>
        <scheme val="minor"/>
      </rPr>
      <t>Step 5</t>
    </r>
    <r>
      <rPr>
        <sz val="12"/>
        <color theme="3"/>
        <rFont val="Arial"/>
        <family val="2"/>
        <scheme val="minor"/>
      </rPr>
      <t>: Substitute formulas for steps 1-3 into the formula in step 4</t>
    </r>
  </si>
  <si>
    <t>Calculate the Birthdate if you Know the Death Date and Age</t>
  </si>
  <si>
    <t>Years</t>
  </si>
  <si>
    <t>Months</t>
  </si>
  <si>
    <t>Days</t>
  </si>
  <si>
    <t>Calculate the Death Date if you Know the Birthdate and Age</t>
  </si>
  <si>
    <r>
      <t>=</t>
    </r>
    <r>
      <rPr>
        <b/>
        <sz val="11"/>
        <rFont val="Arial"/>
        <family val="2"/>
        <scheme val="minor"/>
      </rPr>
      <t>DATE</t>
    </r>
    <r>
      <rPr>
        <sz val="11"/>
        <rFont val="Arial"/>
        <family val="2"/>
        <scheme val="minor"/>
      </rPr>
      <t>(</t>
    </r>
    <r>
      <rPr>
        <b/>
        <sz val="11"/>
        <rFont val="Arial"/>
        <family val="2"/>
        <scheme val="minor"/>
      </rPr>
      <t>YEAR</t>
    </r>
    <r>
      <rPr>
        <sz val="11"/>
        <rFont val="Arial"/>
        <family val="2"/>
        <scheme val="minor"/>
      </rPr>
      <t>(</t>
    </r>
    <r>
      <rPr>
        <i/>
        <sz val="11"/>
        <rFont val="Arial"/>
        <family val="2"/>
        <scheme val="minor"/>
      </rPr>
      <t>end_date</t>
    </r>
    <r>
      <rPr>
        <sz val="11"/>
        <rFont val="Arial"/>
        <family val="2"/>
        <scheme val="minor"/>
      </rPr>
      <t>)-</t>
    </r>
    <r>
      <rPr>
        <i/>
        <sz val="11"/>
        <rFont val="Arial"/>
        <family val="2"/>
        <scheme val="minor"/>
      </rPr>
      <t>years</t>
    </r>
    <r>
      <rPr>
        <sz val="11"/>
        <rFont val="Arial"/>
        <family val="2"/>
        <scheme val="minor"/>
      </rPr>
      <t>,</t>
    </r>
    <r>
      <rPr>
        <b/>
        <sz val="11"/>
        <rFont val="Arial"/>
        <family val="2"/>
        <scheme val="minor"/>
      </rPr>
      <t>MONTH</t>
    </r>
    <r>
      <rPr>
        <sz val="11"/>
        <rFont val="Arial"/>
        <family val="2"/>
        <scheme val="minor"/>
      </rPr>
      <t>(</t>
    </r>
    <r>
      <rPr>
        <i/>
        <sz val="11"/>
        <rFont val="Arial"/>
        <family val="2"/>
        <scheme val="minor"/>
      </rPr>
      <t>end_date</t>
    </r>
    <r>
      <rPr>
        <sz val="11"/>
        <rFont val="Arial"/>
        <family val="2"/>
        <scheme val="minor"/>
      </rPr>
      <t>)-</t>
    </r>
    <r>
      <rPr>
        <i/>
        <sz val="11"/>
        <rFont val="Arial"/>
        <family val="2"/>
        <scheme val="minor"/>
      </rPr>
      <t>months</t>
    </r>
    <r>
      <rPr>
        <sz val="11"/>
        <rFont val="Arial"/>
        <family val="2"/>
        <scheme val="minor"/>
      </rPr>
      <t>,</t>
    </r>
    <r>
      <rPr>
        <b/>
        <sz val="11"/>
        <rFont val="Arial"/>
        <family val="2"/>
        <scheme val="minor"/>
      </rPr>
      <t>DAY</t>
    </r>
    <r>
      <rPr>
        <sz val="11"/>
        <rFont val="Arial"/>
        <family val="2"/>
        <scheme val="minor"/>
      </rPr>
      <t>(</t>
    </r>
    <r>
      <rPr>
        <i/>
        <sz val="11"/>
        <rFont val="Arial"/>
        <family val="2"/>
        <scheme val="minor"/>
      </rPr>
      <t>end_date</t>
    </r>
    <r>
      <rPr>
        <sz val="11"/>
        <rFont val="Arial"/>
        <family val="2"/>
        <scheme val="minor"/>
      </rPr>
      <t>)-</t>
    </r>
    <r>
      <rPr>
        <i/>
        <sz val="11"/>
        <rFont val="Arial"/>
        <family val="2"/>
        <scheme val="minor"/>
      </rPr>
      <t>days</t>
    </r>
    <r>
      <rPr>
        <sz val="11"/>
        <rFont val="Arial"/>
        <family val="2"/>
        <scheme val="minor"/>
      </rPr>
      <t>)</t>
    </r>
  </si>
  <si>
    <r>
      <t>=</t>
    </r>
    <r>
      <rPr>
        <b/>
        <sz val="11"/>
        <rFont val="Arial"/>
        <family val="2"/>
        <scheme val="minor"/>
      </rPr>
      <t>DATE</t>
    </r>
    <r>
      <rPr>
        <sz val="11"/>
        <rFont val="Arial"/>
        <family val="2"/>
        <scheme val="minor"/>
      </rPr>
      <t>(</t>
    </r>
    <r>
      <rPr>
        <b/>
        <sz val="11"/>
        <rFont val="Arial"/>
        <family val="2"/>
        <scheme val="minor"/>
      </rPr>
      <t>YEAR</t>
    </r>
    <r>
      <rPr>
        <sz val="11"/>
        <rFont val="Arial"/>
        <family val="2"/>
        <scheme val="minor"/>
      </rPr>
      <t>(</t>
    </r>
    <r>
      <rPr>
        <i/>
        <sz val="11"/>
        <rFont val="Arial"/>
        <family val="2"/>
        <scheme val="minor"/>
      </rPr>
      <t>start_date</t>
    </r>
    <r>
      <rPr>
        <sz val="11"/>
        <rFont val="Arial"/>
        <family val="2"/>
        <scheme val="minor"/>
      </rPr>
      <t>)+</t>
    </r>
    <r>
      <rPr>
        <i/>
        <sz val="11"/>
        <rFont val="Arial"/>
        <family val="2"/>
        <scheme val="minor"/>
      </rPr>
      <t>years</t>
    </r>
    <r>
      <rPr>
        <sz val="11"/>
        <rFont val="Arial"/>
        <family val="2"/>
        <scheme val="minor"/>
      </rPr>
      <t>,</t>
    </r>
    <r>
      <rPr>
        <b/>
        <sz val="11"/>
        <rFont val="Arial"/>
        <family val="2"/>
        <scheme val="minor"/>
      </rPr>
      <t>MONTH</t>
    </r>
    <r>
      <rPr>
        <sz val="11"/>
        <rFont val="Arial"/>
        <family val="2"/>
        <scheme val="minor"/>
      </rPr>
      <t>(</t>
    </r>
    <r>
      <rPr>
        <i/>
        <sz val="11"/>
        <rFont val="Arial"/>
        <family val="2"/>
        <scheme val="minor"/>
      </rPr>
      <t>start_date</t>
    </r>
    <r>
      <rPr>
        <sz val="11"/>
        <rFont val="Arial"/>
        <family val="2"/>
        <scheme val="minor"/>
      </rPr>
      <t>)+</t>
    </r>
    <r>
      <rPr>
        <i/>
        <sz val="11"/>
        <rFont val="Arial"/>
        <family val="2"/>
        <scheme val="minor"/>
      </rPr>
      <t>months</t>
    </r>
    <r>
      <rPr>
        <sz val="11"/>
        <rFont val="Arial"/>
        <family val="2"/>
        <scheme val="minor"/>
      </rPr>
      <t>,</t>
    </r>
    <r>
      <rPr>
        <b/>
        <sz val="11"/>
        <rFont val="Arial"/>
        <family val="2"/>
        <scheme val="minor"/>
      </rPr>
      <t>DAY</t>
    </r>
    <r>
      <rPr>
        <sz val="11"/>
        <rFont val="Arial"/>
        <family val="2"/>
        <scheme val="minor"/>
      </rPr>
      <t>(</t>
    </r>
    <r>
      <rPr>
        <i/>
        <sz val="11"/>
        <rFont val="Arial"/>
        <family val="2"/>
        <scheme val="minor"/>
      </rPr>
      <t>start_date</t>
    </r>
    <r>
      <rPr>
        <sz val="11"/>
        <rFont val="Arial"/>
        <family val="2"/>
        <scheme val="minor"/>
      </rPr>
      <t>)+</t>
    </r>
    <r>
      <rPr>
        <i/>
        <sz val="11"/>
        <rFont val="Arial"/>
        <family val="2"/>
        <scheme val="minor"/>
      </rPr>
      <t>days</t>
    </r>
    <r>
      <rPr>
        <sz val="11"/>
        <rFont val="Arial"/>
        <family val="2"/>
        <scheme val="minor"/>
      </rPr>
      <t>)</t>
    </r>
  </si>
  <si>
    <r>
      <t>=(</t>
    </r>
    <r>
      <rPr>
        <i/>
        <sz val="11"/>
        <rFont val="Arial"/>
        <family val="2"/>
        <scheme val="minor"/>
      </rPr>
      <t>end_date</t>
    </r>
    <r>
      <rPr>
        <sz val="11"/>
        <rFont val="Arial"/>
        <family val="2"/>
        <scheme val="minor"/>
      </rPr>
      <t xml:space="preserve"> - </t>
    </r>
    <r>
      <rPr>
        <i/>
        <sz val="11"/>
        <rFont val="Arial"/>
        <family val="2"/>
        <scheme val="minor"/>
      </rPr>
      <t>start_date</t>
    </r>
    <r>
      <rPr>
        <sz val="11"/>
        <rFont val="Arial"/>
        <family val="2"/>
        <scheme val="minor"/>
      </rPr>
      <t>)</t>
    </r>
  </si>
  <si>
    <t>Weeks</t>
  </si>
  <si>
    <r>
      <t>=</t>
    </r>
    <r>
      <rPr>
        <b/>
        <sz val="11"/>
        <rFont val="Arial"/>
        <family val="2"/>
        <scheme val="minor"/>
      </rPr>
      <t>DATEDIF</t>
    </r>
    <r>
      <rPr>
        <sz val="11"/>
        <rFont val="Arial"/>
        <family val="2"/>
        <scheme val="minor"/>
      </rPr>
      <t>(</t>
    </r>
    <r>
      <rPr>
        <i/>
        <sz val="11"/>
        <rFont val="Arial"/>
        <family val="2"/>
        <scheme val="minor"/>
      </rPr>
      <t>start_date</t>
    </r>
    <r>
      <rPr>
        <sz val="11"/>
        <rFont val="Arial"/>
        <family val="2"/>
        <scheme val="minor"/>
      </rPr>
      <t>,</t>
    </r>
    <r>
      <rPr>
        <i/>
        <sz val="11"/>
        <rFont val="Arial"/>
        <family val="2"/>
        <scheme val="minor"/>
      </rPr>
      <t>end_date</t>
    </r>
    <r>
      <rPr>
        <sz val="11"/>
        <rFont val="Arial"/>
        <family val="2"/>
        <scheme val="minor"/>
      </rPr>
      <t>,"m")</t>
    </r>
  </si>
  <si>
    <r>
      <t>=</t>
    </r>
    <r>
      <rPr>
        <b/>
        <sz val="11"/>
        <rFont val="Arial"/>
        <family val="2"/>
        <scheme val="minor"/>
      </rPr>
      <t>INT</t>
    </r>
    <r>
      <rPr>
        <sz val="11"/>
        <rFont val="Arial"/>
        <family val="2"/>
        <scheme val="minor"/>
      </rPr>
      <t>( (</t>
    </r>
    <r>
      <rPr>
        <i/>
        <sz val="11"/>
        <rFont val="Arial"/>
        <family val="2"/>
        <scheme val="minor"/>
      </rPr>
      <t>end_date</t>
    </r>
    <r>
      <rPr>
        <sz val="11"/>
        <rFont val="Arial"/>
        <family val="2"/>
        <scheme val="minor"/>
      </rPr>
      <t xml:space="preserve"> - </t>
    </r>
    <r>
      <rPr>
        <i/>
        <sz val="11"/>
        <rFont val="Arial"/>
        <family val="2"/>
        <scheme val="minor"/>
      </rPr>
      <t>start_date</t>
    </r>
    <r>
      <rPr>
        <sz val="11"/>
        <rFont val="Arial"/>
        <family val="2"/>
        <scheme val="minor"/>
      </rPr>
      <t>) / 7 )</t>
    </r>
  </si>
  <si>
    <r>
      <t>=</t>
    </r>
    <r>
      <rPr>
        <b/>
        <sz val="11"/>
        <rFont val="Arial"/>
        <family val="2"/>
        <scheme val="minor"/>
      </rPr>
      <t>DATEDIF</t>
    </r>
    <r>
      <rPr>
        <sz val="11"/>
        <rFont val="Arial"/>
        <family val="2"/>
        <scheme val="minor"/>
      </rPr>
      <t>(</t>
    </r>
    <r>
      <rPr>
        <i/>
        <sz val="11"/>
        <rFont val="Arial"/>
        <family val="2"/>
        <scheme val="minor"/>
      </rPr>
      <t>start_date</t>
    </r>
    <r>
      <rPr>
        <sz val="11"/>
        <rFont val="Arial"/>
        <family val="2"/>
        <scheme val="minor"/>
      </rPr>
      <t>,</t>
    </r>
    <r>
      <rPr>
        <i/>
        <sz val="11"/>
        <rFont val="Arial"/>
        <family val="2"/>
        <scheme val="minor"/>
      </rPr>
      <t>end_date</t>
    </r>
    <r>
      <rPr>
        <sz val="11"/>
        <rFont val="Arial"/>
        <family val="2"/>
        <scheme val="minor"/>
      </rPr>
      <t>,"d")</t>
    </r>
  </si>
  <si>
    <r>
      <t>=</t>
    </r>
    <r>
      <rPr>
        <b/>
        <sz val="11"/>
        <rFont val="Arial"/>
        <family val="2"/>
        <scheme val="minor"/>
      </rPr>
      <t>DAYS</t>
    </r>
    <r>
      <rPr>
        <sz val="11"/>
        <rFont val="Arial"/>
        <family val="2"/>
        <scheme val="minor"/>
      </rPr>
      <t>(</t>
    </r>
    <r>
      <rPr>
        <i/>
        <sz val="11"/>
        <rFont val="Arial"/>
        <family val="2"/>
        <scheme val="minor"/>
      </rPr>
      <t>end_date</t>
    </r>
    <r>
      <rPr>
        <sz val="11"/>
        <rFont val="Arial"/>
        <family val="2"/>
        <scheme val="minor"/>
      </rPr>
      <t>,</t>
    </r>
    <r>
      <rPr>
        <i/>
        <sz val="11"/>
        <rFont val="Arial"/>
        <family val="2"/>
        <scheme val="minor"/>
      </rPr>
      <t>start_date</t>
    </r>
    <r>
      <rPr>
        <sz val="11"/>
        <rFont val="Arial"/>
        <family val="2"/>
        <scheme val="minor"/>
      </rPr>
      <t>)</t>
    </r>
  </si>
  <si>
    <r>
      <t>=12*(</t>
    </r>
    <r>
      <rPr>
        <b/>
        <sz val="11"/>
        <rFont val="Arial"/>
        <family val="2"/>
        <scheme val="minor"/>
      </rPr>
      <t>YEAR</t>
    </r>
    <r>
      <rPr>
        <sz val="11"/>
        <rFont val="Arial"/>
        <family val="2"/>
        <scheme val="minor"/>
      </rPr>
      <t>(</t>
    </r>
    <r>
      <rPr>
        <i/>
        <sz val="11"/>
        <rFont val="Arial"/>
        <family val="2"/>
        <scheme val="minor"/>
      </rPr>
      <t>end</t>
    </r>
    <r>
      <rPr>
        <sz val="11"/>
        <rFont val="Arial"/>
        <family val="2"/>
        <scheme val="minor"/>
      </rPr>
      <t xml:space="preserve">) - </t>
    </r>
    <r>
      <rPr>
        <b/>
        <sz val="11"/>
        <rFont val="Arial"/>
        <family val="2"/>
        <scheme val="minor"/>
      </rPr>
      <t>YEAR</t>
    </r>
    <r>
      <rPr>
        <sz val="11"/>
        <rFont val="Arial"/>
        <family val="2"/>
        <scheme val="minor"/>
      </rPr>
      <t>(</t>
    </r>
    <r>
      <rPr>
        <i/>
        <sz val="11"/>
        <rFont val="Arial"/>
        <family val="2"/>
        <scheme val="minor"/>
      </rPr>
      <t>start</t>
    </r>
    <r>
      <rPr>
        <sz val="11"/>
        <rFont val="Arial"/>
        <family val="2"/>
        <scheme val="minor"/>
      </rPr>
      <t xml:space="preserve">)) + </t>
    </r>
    <r>
      <rPr>
        <b/>
        <sz val="11"/>
        <rFont val="Arial"/>
        <family val="2"/>
        <scheme val="minor"/>
      </rPr>
      <t>MONTH</t>
    </r>
    <r>
      <rPr>
        <sz val="11"/>
        <rFont val="Arial"/>
        <family val="2"/>
        <scheme val="minor"/>
      </rPr>
      <t>(</t>
    </r>
    <r>
      <rPr>
        <i/>
        <sz val="11"/>
        <rFont val="Arial"/>
        <family val="2"/>
        <scheme val="minor"/>
      </rPr>
      <t>end</t>
    </r>
    <r>
      <rPr>
        <sz val="11"/>
        <rFont val="Arial"/>
        <family val="2"/>
        <scheme val="minor"/>
      </rPr>
      <t>)-</t>
    </r>
    <r>
      <rPr>
        <b/>
        <sz val="11"/>
        <rFont val="Arial"/>
        <family val="2"/>
        <scheme val="minor"/>
      </rPr>
      <t>MONTH</t>
    </r>
    <r>
      <rPr>
        <sz val="11"/>
        <rFont val="Arial"/>
        <family val="2"/>
        <scheme val="minor"/>
      </rPr>
      <t>(</t>
    </r>
    <r>
      <rPr>
        <i/>
        <sz val="11"/>
        <rFont val="Arial"/>
        <family val="2"/>
        <scheme val="minor"/>
      </rPr>
      <t>start</t>
    </r>
    <r>
      <rPr>
        <sz val="11"/>
        <rFont val="Arial"/>
        <family val="2"/>
        <scheme val="minor"/>
      </rPr>
      <t>) - (</t>
    </r>
    <r>
      <rPr>
        <b/>
        <sz val="11"/>
        <rFont val="Arial"/>
        <family val="2"/>
        <scheme val="minor"/>
      </rPr>
      <t>DAY</t>
    </r>
    <r>
      <rPr>
        <sz val="11"/>
        <rFont val="Arial"/>
        <family val="2"/>
        <scheme val="minor"/>
      </rPr>
      <t>(</t>
    </r>
    <r>
      <rPr>
        <i/>
        <sz val="11"/>
        <rFont val="Arial"/>
        <family val="2"/>
        <scheme val="minor"/>
      </rPr>
      <t>end</t>
    </r>
    <r>
      <rPr>
        <sz val="11"/>
        <rFont val="Arial"/>
        <family val="2"/>
        <scheme val="minor"/>
      </rPr>
      <t xml:space="preserve">) &lt; </t>
    </r>
    <r>
      <rPr>
        <b/>
        <sz val="11"/>
        <rFont val="Arial"/>
        <family val="2"/>
        <scheme val="minor"/>
      </rPr>
      <t>DAY</t>
    </r>
    <r>
      <rPr>
        <sz val="11"/>
        <rFont val="Arial"/>
        <family val="2"/>
        <scheme val="minor"/>
      </rPr>
      <t>(</t>
    </r>
    <r>
      <rPr>
        <i/>
        <sz val="11"/>
        <rFont val="Arial"/>
        <family val="2"/>
        <scheme val="minor"/>
      </rPr>
      <t>start</t>
    </r>
    <r>
      <rPr>
        <sz val="11"/>
        <rFont val="Arial"/>
        <family val="2"/>
        <scheme val="minor"/>
      </rPr>
      <t>))</t>
    </r>
  </si>
  <si>
    <t>start</t>
  </si>
  <si>
    <t>end</t>
  </si>
  <si>
    <t>Method 2: Alternative to DATEDIF</t>
  </si>
  <si>
    <t>Method 1: Using DATEDIF(start,end,"m")</t>
  </si>
  <si>
    <t>Calculate Number of Months Between Two Dates</t>
  </si>
  <si>
    <t>Calculate Number of Weeks Between Two Dates</t>
  </si>
  <si>
    <t>Calculate Number of Days Between Two Dates</t>
  </si>
  <si>
    <t>If both dates are the end of the month, then you may want to treat the difference between them as whole months. This formula handles that situation. This formula may be useful in situations involving bills or payments or pay periods that are always at the end of the month.</t>
  </si>
  <si>
    <r>
      <t>=(</t>
    </r>
    <r>
      <rPr>
        <b/>
        <sz val="11"/>
        <rFont val="Arial"/>
        <family val="2"/>
        <scheme val="minor"/>
      </rPr>
      <t>YEAR</t>
    </r>
    <r>
      <rPr>
        <sz val="11"/>
        <rFont val="Arial"/>
        <family val="2"/>
        <scheme val="minor"/>
      </rPr>
      <t>(</t>
    </r>
    <r>
      <rPr>
        <i/>
        <sz val="11"/>
        <rFont val="Arial"/>
        <family val="2"/>
        <scheme val="minor"/>
      </rPr>
      <t>end</t>
    </r>
    <r>
      <rPr>
        <sz val="11"/>
        <rFont val="Arial"/>
        <family val="2"/>
        <scheme val="minor"/>
      </rPr>
      <t xml:space="preserve">) - </t>
    </r>
    <r>
      <rPr>
        <b/>
        <sz val="11"/>
        <rFont val="Arial"/>
        <family val="2"/>
        <scheme val="minor"/>
      </rPr>
      <t>YEAR</t>
    </r>
    <r>
      <rPr>
        <sz val="11"/>
        <rFont val="Arial"/>
        <family val="2"/>
        <scheme val="minor"/>
      </rPr>
      <t>(</t>
    </r>
    <r>
      <rPr>
        <i/>
        <sz val="11"/>
        <rFont val="Arial"/>
        <family val="2"/>
        <scheme val="minor"/>
      </rPr>
      <t>start</t>
    </r>
    <r>
      <rPr>
        <sz val="11"/>
        <rFont val="Arial"/>
        <family val="2"/>
        <scheme val="minor"/>
      </rPr>
      <t xml:space="preserve">))*12 + </t>
    </r>
    <r>
      <rPr>
        <b/>
        <sz val="11"/>
        <rFont val="Arial"/>
        <family val="2"/>
        <scheme val="minor"/>
      </rPr>
      <t>MONTH</t>
    </r>
    <r>
      <rPr>
        <sz val="11"/>
        <rFont val="Arial"/>
        <family val="2"/>
        <scheme val="minor"/>
      </rPr>
      <t>(</t>
    </r>
    <r>
      <rPr>
        <i/>
        <sz val="11"/>
        <rFont val="Arial"/>
        <family val="2"/>
        <scheme val="minor"/>
      </rPr>
      <t>end</t>
    </r>
    <r>
      <rPr>
        <sz val="11"/>
        <rFont val="Arial"/>
        <family val="2"/>
        <scheme val="minor"/>
      </rPr>
      <t>)-</t>
    </r>
    <r>
      <rPr>
        <b/>
        <sz val="11"/>
        <rFont val="Arial"/>
        <family val="2"/>
        <scheme val="minor"/>
      </rPr>
      <t>MONTH</t>
    </r>
    <r>
      <rPr>
        <sz val="11"/>
        <rFont val="Arial"/>
        <family val="2"/>
        <scheme val="minor"/>
      </rPr>
      <t>(</t>
    </r>
    <r>
      <rPr>
        <i/>
        <sz val="11"/>
        <rFont val="Arial"/>
        <family val="2"/>
        <scheme val="minor"/>
      </rPr>
      <t>start</t>
    </r>
    <r>
      <rPr>
        <sz val="11"/>
        <rFont val="Arial"/>
        <family val="2"/>
        <scheme val="minor"/>
      </rPr>
      <t xml:space="preserve">) + </t>
    </r>
    <r>
      <rPr>
        <b/>
        <sz val="11"/>
        <rFont val="Arial"/>
        <family val="2"/>
        <scheme val="minor"/>
      </rPr>
      <t>IF</t>
    </r>
    <r>
      <rPr>
        <sz val="11"/>
        <rFont val="Arial"/>
        <family val="2"/>
        <scheme val="minor"/>
      </rPr>
      <t xml:space="preserve">( </t>
    </r>
    <r>
      <rPr>
        <b/>
        <sz val="11"/>
        <rFont val="Arial"/>
        <family val="2"/>
        <scheme val="minor"/>
      </rPr>
      <t>AND</t>
    </r>
    <r>
      <rPr>
        <sz val="11"/>
        <rFont val="Arial"/>
        <family val="2"/>
        <scheme val="minor"/>
      </rPr>
      <t>(</t>
    </r>
    <r>
      <rPr>
        <i/>
        <sz val="11"/>
        <rFont val="Arial"/>
        <family val="2"/>
        <scheme val="minor"/>
      </rPr>
      <t>end</t>
    </r>
    <r>
      <rPr>
        <sz val="11"/>
        <rFont val="Arial"/>
        <family val="2"/>
        <scheme val="minor"/>
      </rPr>
      <t>=</t>
    </r>
    <r>
      <rPr>
        <b/>
        <sz val="11"/>
        <rFont val="Arial"/>
        <family val="2"/>
        <scheme val="minor"/>
      </rPr>
      <t>EOMONTH</t>
    </r>
    <r>
      <rPr>
        <sz val="11"/>
        <rFont val="Arial"/>
        <family val="2"/>
        <scheme val="minor"/>
      </rPr>
      <t>(</t>
    </r>
    <r>
      <rPr>
        <i/>
        <sz val="11"/>
        <rFont val="Arial"/>
        <family val="2"/>
        <scheme val="minor"/>
      </rPr>
      <t>end</t>
    </r>
    <r>
      <rPr>
        <sz val="11"/>
        <rFont val="Arial"/>
        <family val="2"/>
        <scheme val="minor"/>
      </rPr>
      <t xml:space="preserve">,0), </t>
    </r>
    <r>
      <rPr>
        <i/>
        <sz val="11"/>
        <rFont val="Arial"/>
        <family val="2"/>
        <scheme val="minor"/>
      </rPr>
      <t>start</t>
    </r>
    <r>
      <rPr>
        <sz val="11"/>
        <rFont val="Arial"/>
        <family val="2"/>
        <scheme val="minor"/>
      </rPr>
      <t>=</t>
    </r>
    <r>
      <rPr>
        <b/>
        <sz val="11"/>
        <rFont val="Arial"/>
        <family val="2"/>
        <scheme val="minor"/>
      </rPr>
      <t>EOMONTH</t>
    </r>
    <r>
      <rPr>
        <sz val="11"/>
        <rFont val="Arial"/>
        <family val="2"/>
        <scheme val="minor"/>
      </rPr>
      <t>(</t>
    </r>
    <r>
      <rPr>
        <i/>
        <sz val="11"/>
        <rFont val="Arial"/>
        <family val="2"/>
        <scheme val="minor"/>
      </rPr>
      <t>start</t>
    </r>
    <r>
      <rPr>
        <sz val="11"/>
        <rFont val="Arial"/>
        <family val="2"/>
        <scheme val="minor"/>
      </rPr>
      <t xml:space="preserve">,0)), 0, </t>
    </r>
    <r>
      <rPr>
        <b/>
        <sz val="11"/>
        <rFont val="Arial"/>
        <family val="2"/>
        <scheme val="minor"/>
      </rPr>
      <t>IF</t>
    </r>
    <r>
      <rPr>
        <sz val="11"/>
        <rFont val="Arial"/>
        <family val="2"/>
        <scheme val="minor"/>
      </rPr>
      <t xml:space="preserve">( </t>
    </r>
    <r>
      <rPr>
        <b/>
        <sz val="11"/>
        <rFont val="Arial"/>
        <family val="2"/>
        <scheme val="minor"/>
      </rPr>
      <t>DAY</t>
    </r>
    <r>
      <rPr>
        <sz val="11"/>
        <rFont val="Arial"/>
        <family val="2"/>
        <scheme val="minor"/>
      </rPr>
      <t>(</t>
    </r>
    <r>
      <rPr>
        <i/>
        <sz val="11"/>
        <rFont val="Arial"/>
        <family val="2"/>
        <scheme val="minor"/>
      </rPr>
      <t>end</t>
    </r>
    <r>
      <rPr>
        <sz val="11"/>
        <rFont val="Arial"/>
        <family val="2"/>
        <scheme val="minor"/>
      </rPr>
      <t xml:space="preserve">) &gt;= </t>
    </r>
    <r>
      <rPr>
        <b/>
        <sz val="11"/>
        <rFont val="Arial"/>
        <family val="2"/>
        <scheme val="minor"/>
      </rPr>
      <t>DAY</t>
    </r>
    <r>
      <rPr>
        <sz val="11"/>
        <rFont val="Arial"/>
        <family val="2"/>
        <scheme val="minor"/>
      </rPr>
      <t>(</t>
    </r>
    <r>
      <rPr>
        <i/>
        <sz val="11"/>
        <rFont val="Arial"/>
        <family val="2"/>
        <scheme val="minor"/>
      </rPr>
      <t>start</t>
    </r>
    <r>
      <rPr>
        <sz val="11"/>
        <rFont val="Arial"/>
        <family val="2"/>
        <scheme val="minor"/>
      </rPr>
      <t>),0,-1) )</t>
    </r>
  </si>
  <si>
    <r>
      <t>To return the decimal number of weeks, use =(</t>
    </r>
    <r>
      <rPr>
        <i/>
        <sz val="11"/>
        <color theme="1"/>
        <rFont val="Arial"/>
        <family val="2"/>
        <scheme val="minor"/>
      </rPr>
      <t>end_date</t>
    </r>
    <r>
      <rPr>
        <sz val="11"/>
        <color theme="1"/>
        <rFont val="Arial"/>
        <family val="2"/>
        <scheme val="minor"/>
      </rPr>
      <t>-</t>
    </r>
    <r>
      <rPr>
        <i/>
        <sz val="11"/>
        <color theme="1"/>
        <rFont val="Arial"/>
        <family val="2"/>
        <scheme val="minor"/>
      </rPr>
      <t>start_date</t>
    </r>
    <r>
      <rPr>
        <sz val="11"/>
        <color theme="1"/>
        <rFont val="Arial"/>
        <family val="2"/>
        <scheme val="minor"/>
      </rPr>
      <t>)/7.</t>
    </r>
  </si>
  <si>
    <t>Using DATEDIF or DAYS allows the start_date and end_date to be text instead of date values. The dates cannot be earlier than the year 1900.</t>
  </si>
  <si>
    <t>date_value</t>
  </si>
  <si>
    <t>Bookmarks:</t>
  </si>
  <si>
    <t>Calculate the Death Date (add years, months and days to a date)</t>
  </si>
  <si>
    <t>Calculate the Birth Date (subtract years, months and days from a date)</t>
  </si>
  <si>
    <t>Subtract or Add a Month</t>
  </si>
  <si>
    <r>
      <t xml:space="preserve">= </t>
    </r>
    <r>
      <rPr>
        <i/>
        <sz val="11"/>
        <rFont val="Arial"/>
        <family val="2"/>
        <scheme val="minor"/>
      </rPr>
      <t>date_value</t>
    </r>
    <r>
      <rPr>
        <sz val="11"/>
        <rFont val="Arial"/>
        <family val="2"/>
        <scheme val="minor"/>
      </rPr>
      <t xml:space="preserve"> + 30 * </t>
    </r>
    <r>
      <rPr>
        <i/>
        <sz val="11"/>
        <rFont val="Arial"/>
        <family val="2"/>
        <scheme val="minor"/>
      </rPr>
      <t>months</t>
    </r>
  </si>
  <si>
    <t>There are many methods for subtracting or adding months. The method you choose should depend on how you want to handle the fact that months have different numbers of days. In each of these formulas, if you choose a negative number of months, they will be subtracted from the date, while a positive number of months will be added.</t>
  </si>
  <si>
    <r>
      <t>=</t>
    </r>
    <r>
      <rPr>
        <b/>
        <sz val="11"/>
        <rFont val="Arial"/>
        <family val="2"/>
        <scheme val="minor"/>
      </rPr>
      <t>EDATE</t>
    </r>
    <r>
      <rPr>
        <sz val="11"/>
        <rFont val="Arial"/>
        <family val="2"/>
        <scheme val="minor"/>
      </rPr>
      <t>(</t>
    </r>
    <r>
      <rPr>
        <i/>
        <sz val="11"/>
        <rFont val="Arial"/>
        <family val="2"/>
        <scheme val="minor"/>
      </rPr>
      <t>date</t>
    </r>
    <r>
      <rPr>
        <sz val="11"/>
        <rFont val="Arial"/>
        <family val="2"/>
        <scheme val="minor"/>
      </rPr>
      <t xml:space="preserve">, </t>
    </r>
    <r>
      <rPr>
        <i/>
        <sz val="11"/>
        <rFont val="Arial"/>
        <family val="2"/>
        <scheme val="minor"/>
      </rPr>
      <t>months</t>
    </r>
    <r>
      <rPr>
        <sz val="11"/>
        <rFont val="Arial"/>
        <family val="2"/>
        <scheme val="minor"/>
      </rPr>
      <t>)</t>
    </r>
  </si>
  <si>
    <r>
      <t>=</t>
    </r>
    <r>
      <rPr>
        <b/>
        <sz val="11"/>
        <rFont val="Arial"/>
        <family val="2"/>
        <scheme val="minor"/>
      </rPr>
      <t>EOMONTH</t>
    </r>
    <r>
      <rPr>
        <sz val="11"/>
        <rFont val="Arial"/>
        <family val="2"/>
        <scheme val="minor"/>
      </rPr>
      <t>(</t>
    </r>
    <r>
      <rPr>
        <i/>
        <sz val="11"/>
        <rFont val="Arial"/>
        <family val="2"/>
        <scheme val="minor"/>
      </rPr>
      <t>date</t>
    </r>
    <r>
      <rPr>
        <sz val="11"/>
        <rFont val="Arial"/>
        <family val="2"/>
        <scheme val="minor"/>
      </rPr>
      <t xml:space="preserve">, </t>
    </r>
    <r>
      <rPr>
        <i/>
        <sz val="11"/>
        <rFont val="Arial"/>
        <family val="2"/>
        <scheme val="minor"/>
      </rPr>
      <t>months</t>
    </r>
    <r>
      <rPr>
        <sz val="11"/>
        <rFont val="Arial"/>
        <family val="2"/>
        <scheme val="minor"/>
      </rPr>
      <t>)</t>
    </r>
  </si>
  <si>
    <r>
      <t>=</t>
    </r>
    <r>
      <rPr>
        <b/>
        <sz val="11"/>
        <rFont val="Arial"/>
        <family val="2"/>
        <scheme val="minor"/>
      </rPr>
      <t>DATE</t>
    </r>
    <r>
      <rPr>
        <sz val="11"/>
        <rFont val="Arial"/>
        <family val="2"/>
        <scheme val="minor"/>
      </rPr>
      <t>(</t>
    </r>
    <r>
      <rPr>
        <b/>
        <sz val="11"/>
        <rFont val="Arial"/>
        <family val="2"/>
        <scheme val="minor"/>
      </rPr>
      <t>YEAR</t>
    </r>
    <r>
      <rPr>
        <sz val="11"/>
        <rFont val="Arial"/>
        <family val="2"/>
        <scheme val="minor"/>
      </rPr>
      <t>(</t>
    </r>
    <r>
      <rPr>
        <i/>
        <sz val="11"/>
        <rFont val="Arial"/>
        <family val="2"/>
        <scheme val="minor"/>
      </rPr>
      <t>date</t>
    </r>
    <r>
      <rPr>
        <sz val="11"/>
        <rFont val="Arial"/>
        <family val="2"/>
        <scheme val="minor"/>
      </rPr>
      <t xml:space="preserve">), </t>
    </r>
    <r>
      <rPr>
        <b/>
        <sz val="11"/>
        <rFont val="Arial"/>
        <family val="2"/>
        <scheme val="minor"/>
      </rPr>
      <t>MONTH</t>
    </r>
    <r>
      <rPr>
        <sz val="11"/>
        <rFont val="Arial"/>
        <family val="2"/>
        <scheme val="minor"/>
      </rPr>
      <t>(</t>
    </r>
    <r>
      <rPr>
        <i/>
        <sz val="11"/>
        <rFont val="Arial"/>
        <family val="2"/>
        <scheme val="minor"/>
      </rPr>
      <t>date</t>
    </r>
    <r>
      <rPr>
        <sz val="11"/>
        <rFont val="Arial"/>
        <family val="2"/>
        <scheme val="minor"/>
      </rPr>
      <t>)+</t>
    </r>
    <r>
      <rPr>
        <i/>
        <sz val="11"/>
        <rFont val="Arial"/>
        <family val="2"/>
        <scheme val="minor"/>
      </rPr>
      <t>months</t>
    </r>
    <r>
      <rPr>
        <sz val="11"/>
        <rFont val="Arial"/>
        <family val="2"/>
        <scheme val="minor"/>
      </rPr>
      <t xml:space="preserve">, </t>
    </r>
    <r>
      <rPr>
        <b/>
        <sz val="11"/>
        <rFont val="Arial"/>
        <family val="2"/>
        <scheme val="minor"/>
      </rPr>
      <t>DAY</t>
    </r>
    <r>
      <rPr>
        <sz val="11"/>
        <rFont val="Arial"/>
        <family val="2"/>
        <scheme val="minor"/>
      </rPr>
      <t>(</t>
    </r>
    <r>
      <rPr>
        <i/>
        <sz val="11"/>
        <rFont val="Arial"/>
        <family val="2"/>
        <scheme val="minor"/>
      </rPr>
      <t>date</t>
    </r>
    <r>
      <rPr>
        <sz val="11"/>
        <rFont val="Arial"/>
        <family val="2"/>
        <scheme val="minor"/>
      </rPr>
      <t>))</t>
    </r>
  </si>
  <si>
    <t>support.office.com : Calculate the difference between two dates</t>
  </si>
  <si>
    <t>Use DATE to add a combination of years, months and days to a start date. Whether the answer is correct depends upon the methodology used to calculate the age.</t>
  </si>
  <si>
    <t>Use DATE to subtract a combination of years, months and days from an end date. Whether the answer is correct depends upon the methodology used to calculate the age.</t>
  </si>
  <si>
    <t>TEMPLATE</t>
  </si>
  <si>
    <r>
      <t xml:space="preserve">See this formula in action: </t>
    </r>
    <r>
      <rPr>
        <b/>
        <sz val="11"/>
        <color theme="10"/>
        <rFont val="Arial"/>
        <family val="2"/>
        <scheme val="minor"/>
      </rPr>
      <t>Birth Calendar with Ages</t>
    </r>
  </si>
  <si>
    <r>
      <t xml:space="preserve">support.office.com : </t>
    </r>
    <r>
      <rPr>
        <b/>
        <u/>
        <sz val="11"/>
        <color theme="10"/>
        <rFont val="Arial"/>
        <family val="2"/>
        <scheme val="minor"/>
      </rPr>
      <t>EDATE</t>
    </r>
    <r>
      <rPr>
        <u/>
        <sz val="11"/>
        <color theme="10"/>
        <rFont val="Arial"/>
        <family val="2"/>
        <scheme val="minor"/>
      </rPr>
      <t xml:space="preserve"> Function</t>
    </r>
  </si>
  <si>
    <r>
      <t xml:space="preserve">support.office.com : </t>
    </r>
    <r>
      <rPr>
        <b/>
        <u/>
        <sz val="11"/>
        <color theme="10"/>
        <rFont val="Arial"/>
        <family val="2"/>
        <scheme val="minor"/>
      </rPr>
      <t>DATEDIF</t>
    </r>
    <r>
      <rPr>
        <u/>
        <sz val="11"/>
        <color theme="10"/>
        <rFont val="Arial"/>
        <family val="2"/>
        <scheme val="minor"/>
      </rPr>
      <t xml:space="preserve"> Function</t>
    </r>
  </si>
  <si>
    <r>
      <t xml:space="preserve">See </t>
    </r>
    <r>
      <rPr>
        <b/>
        <sz val="11"/>
        <color theme="10"/>
        <rFont val="Arial"/>
        <family val="2"/>
        <scheme val="minor"/>
      </rPr>
      <t>EDATE</t>
    </r>
    <r>
      <rPr>
        <sz val="11"/>
        <color theme="10"/>
        <rFont val="Arial"/>
        <family val="2"/>
        <scheme val="minor"/>
      </rPr>
      <t xml:space="preserve"> in action: </t>
    </r>
    <r>
      <rPr>
        <b/>
        <sz val="11"/>
        <color theme="10"/>
        <rFont val="Arial"/>
        <family val="2"/>
        <scheme val="minor"/>
      </rPr>
      <t>Fiscal Year Calendar</t>
    </r>
  </si>
  <si>
    <t>Years:</t>
  </si>
  <si>
    <t>Months:</t>
  </si>
  <si>
    <t>Days:</t>
  </si>
  <si>
    <r>
      <rPr>
        <i/>
        <sz val="11"/>
        <rFont val="Arial"/>
        <family val="2"/>
        <scheme val="minor"/>
      </rPr>
      <t>years</t>
    </r>
    <r>
      <rPr>
        <sz val="11"/>
        <rFont val="Arial"/>
        <family val="2"/>
        <scheme val="minor"/>
      </rPr>
      <t xml:space="preserve"> =</t>
    </r>
    <r>
      <rPr>
        <b/>
        <sz val="11"/>
        <rFont val="Arial"/>
        <family val="2"/>
        <scheme val="minor"/>
      </rPr>
      <t>DATEDIF</t>
    </r>
    <r>
      <rPr>
        <sz val="11"/>
        <rFont val="Arial"/>
        <family val="2"/>
        <scheme val="minor"/>
      </rPr>
      <t>(</t>
    </r>
    <r>
      <rPr>
        <i/>
        <sz val="11"/>
        <color theme="1"/>
        <rFont val="Arial"/>
        <family val="2"/>
        <scheme val="minor"/>
      </rPr>
      <t>start_date</t>
    </r>
    <r>
      <rPr>
        <sz val="11"/>
        <color theme="1"/>
        <rFont val="Arial"/>
        <family val="2"/>
        <scheme val="minor"/>
      </rPr>
      <t xml:space="preserve">, </t>
    </r>
    <r>
      <rPr>
        <i/>
        <sz val="11"/>
        <color theme="1"/>
        <rFont val="Arial"/>
        <family val="2"/>
        <scheme val="minor"/>
      </rPr>
      <t>end_date</t>
    </r>
    <r>
      <rPr>
        <sz val="11"/>
        <color theme="1"/>
        <rFont val="Arial"/>
        <family val="2"/>
        <scheme val="minor"/>
      </rPr>
      <t>, "y")</t>
    </r>
  </si>
  <si>
    <r>
      <rPr>
        <i/>
        <sz val="11"/>
        <rFont val="Arial"/>
        <family val="2"/>
        <scheme val="minor"/>
      </rPr>
      <t>months</t>
    </r>
    <r>
      <rPr>
        <sz val="11"/>
        <rFont val="Arial"/>
        <family val="2"/>
        <scheme val="minor"/>
      </rPr>
      <t xml:space="preserve"> =</t>
    </r>
    <r>
      <rPr>
        <b/>
        <sz val="11"/>
        <rFont val="Arial"/>
        <family val="2"/>
        <scheme val="minor"/>
      </rPr>
      <t>DATEDIF</t>
    </r>
    <r>
      <rPr>
        <sz val="11"/>
        <rFont val="Arial"/>
        <family val="2"/>
        <scheme val="minor"/>
      </rPr>
      <t>(</t>
    </r>
    <r>
      <rPr>
        <i/>
        <sz val="11"/>
        <color theme="1"/>
        <rFont val="Arial"/>
        <family val="2"/>
        <scheme val="minor"/>
      </rPr>
      <t>start_date</t>
    </r>
    <r>
      <rPr>
        <sz val="11"/>
        <color theme="1"/>
        <rFont val="Arial"/>
        <family val="2"/>
        <scheme val="minor"/>
      </rPr>
      <t xml:space="preserve">, </t>
    </r>
    <r>
      <rPr>
        <i/>
        <sz val="11"/>
        <color theme="1"/>
        <rFont val="Arial"/>
        <family val="2"/>
        <scheme val="minor"/>
      </rPr>
      <t>end_date</t>
    </r>
    <r>
      <rPr>
        <sz val="11"/>
        <color theme="1"/>
        <rFont val="Arial"/>
        <family val="2"/>
        <scheme val="minor"/>
      </rPr>
      <t>, "ym")</t>
    </r>
  </si>
  <si>
    <r>
      <rPr>
        <sz val="11"/>
        <rFont val="Arial"/>
        <family val="2"/>
        <scheme val="minor"/>
      </rPr>
      <t>=</t>
    </r>
    <r>
      <rPr>
        <b/>
        <sz val="11"/>
        <rFont val="Arial"/>
        <family val="2"/>
        <scheme val="minor"/>
      </rPr>
      <t>DATEDIF</t>
    </r>
    <r>
      <rPr>
        <sz val="11"/>
        <rFont val="Arial"/>
        <family val="2"/>
        <scheme val="minor"/>
      </rPr>
      <t>(</t>
    </r>
    <r>
      <rPr>
        <i/>
        <sz val="11"/>
        <color theme="1"/>
        <rFont val="Arial"/>
        <family val="2"/>
        <scheme val="minor"/>
      </rPr>
      <t>start_date</t>
    </r>
    <r>
      <rPr>
        <sz val="11"/>
        <color theme="1"/>
        <rFont val="Arial"/>
        <family val="2"/>
        <scheme val="minor"/>
      </rPr>
      <t xml:space="preserve">, </t>
    </r>
    <r>
      <rPr>
        <i/>
        <sz val="11"/>
        <color theme="1"/>
        <rFont val="Arial"/>
        <family val="2"/>
        <scheme val="minor"/>
      </rPr>
      <t>end_date</t>
    </r>
    <r>
      <rPr>
        <sz val="11"/>
        <color theme="1"/>
        <rFont val="Arial"/>
        <family val="2"/>
        <scheme val="minor"/>
      </rPr>
      <t>, "md")</t>
    </r>
  </si>
  <si>
    <r>
      <t>=</t>
    </r>
    <r>
      <rPr>
        <i/>
        <sz val="11"/>
        <rFont val="Arial"/>
        <family val="2"/>
        <scheme val="minor"/>
      </rPr>
      <t>end</t>
    </r>
    <r>
      <rPr>
        <sz val="11"/>
        <rFont val="Arial"/>
        <family val="2"/>
        <scheme val="minor"/>
      </rPr>
      <t xml:space="preserve"> - </t>
    </r>
    <r>
      <rPr>
        <b/>
        <sz val="11"/>
        <rFont val="Arial"/>
        <family val="2"/>
        <scheme val="minor"/>
      </rPr>
      <t>DATE</t>
    </r>
    <r>
      <rPr>
        <sz val="11"/>
        <rFont val="Arial"/>
        <family val="2"/>
        <scheme val="minor"/>
      </rPr>
      <t xml:space="preserve">( </t>
    </r>
    <r>
      <rPr>
        <b/>
        <sz val="11"/>
        <rFont val="Arial"/>
        <family val="2"/>
        <scheme val="minor"/>
      </rPr>
      <t>YEAR</t>
    </r>
    <r>
      <rPr>
        <sz val="11"/>
        <rFont val="Arial"/>
        <family val="2"/>
        <scheme val="minor"/>
      </rPr>
      <t>(</t>
    </r>
    <r>
      <rPr>
        <i/>
        <sz val="11"/>
        <rFont val="Arial"/>
        <family val="2"/>
        <scheme val="minor"/>
      </rPr>
      <t>start</t>
    </r>
    <r>
      <rPr>
        <sz val="11"/>
        <rFont val="Arial"/>
        <family val="2"/>
        <scheme val="minor"/>
      </rPr>
      <t xml:space="preserve">), </t>
    </r>
    <r>
      <rPr>
        <b/>
        <sz val="11"/>
        <rFont val="Arial"/>
        <family val="2"/>
        <scheme val="minor"/>
      </rPr>
      <t>MONTH</t>
    </r>
    <r>
      <rPr>
        <sz val="11"/>
        <rFont val="Arial"/>
        <family val="2"/>
        <scheme val="minor"/>
      </rPr>
      <t>(</t>
    </r>
    <r>
      <rPr>
        <i/>
        <sz val="11"/>
        <rFont val="Arial"/>
        <family val="2"/>
        <scheme val="minor"/>
      </rPr>
      <t>start</t>
    </r>
    <r>
      <rPr>
        <sz val="11"/>
        <rFont val="Arial"/>
        <family val="2"/>
        <scheme val="minor"/>
      </rPr>
      <t xml:space="preserve">) + </t>
    </r>
    <r>
      <rPr>
        <b/>
        <sz val="11"/>
        <rFont val="Arial"/>
        <family val="2"/>
        <scheme val="minor"/>
      </rPr>
      <t>DATEDIF</t>
    </r>
    <r>
      <rPr>
        <sz val="11"/>
        <rFont val="Arial"/>
        <family val="2"/>
        <scheme val="minor"/>
      </rPr>
      <t>(</t>
    </r>
    <r>
      <rPr>
        <i/>
        <sz val="11"/>
        <rFont val="Arial"/>
        <family val="2"/>
        <scheme val="minor"/>
      </rPr>
      <t>start</t>
    </r>
    <r>
      <rPr>
        <sz val="11"/>
        <rFont val="Arial"/>
        <family val="2"/>
        <scheme val="minor"/>
      </rPr>
      <t>,</t>
    </r>
    <r>
      <rPr>
        <i/>
        <sz val="11"/>
        <rFont val="Arial"/>
        <family val="2"/>
        <scheme val="minor"/>
      </rPr>
      <t>end</t>
    </r>
    <r>
      <rPr>
        <sz val="11"/>
        <rFont val="Arial"/>
        <family val="2"/>
        <scheme val="minor"/>
      </rPr>
      <t xml:space="preserve">,"m"), </t>
    </r>
    <r>
      <rPr>
        <b/>
        <sz val="11"/>
        <rFont val="Arial"/>
        <family val="2"/>
        <scheme val="minor"/>
      </rPr>
      <t>DAY</t>
    </r>
    <r>
      <rPr>
        <sz val="11"/>
        <rFont val="Arial"/>
        <family val="2"/>
        <scheme val="minor"/>
      </rPr>
      <t>(</t>
    </r>
    <r>
      <rPr>
        <i/>
        <sz val="11"/>
        <rFont val="Arial"/>
        <family val="2"/>
        <scheme val="minor"/>
      </rPr>
      <t>start</t>
    </r>
    <r>
      <rPr>
        <sz val="11"/>
        <rFont val="Arial"/>
        <family val="2"/>
        <scheme val="minor"/>
      </rPr>
      <t>))</t>
    </r>
  </si>
  <si>
    <r>
      <t>=</t>
    </r>
    <r>
      <rPr>
        <i/>
        <sz val="11"/>
        <rFont val="Arial"/>
        <family val="2"/>
        <scheme val="minor"/>
      </rPr>
      <t>end_date</t>
    </r>
    <r>
      <rPr>
        <sz val="11"/>
        <rFont val="Arial"/>
        <family val="2"/>
        <scheme val="minor"/>
      </rPr>
      <t>-</t>
    </r>
    <r>
      <rPr>
        <b/>
        <sz val="11"/>
        <rFont val="Arial"/>
        <family val="2"/>
        <scheme val="minor"/>
      </rPr>
      <t>DATE</t>
    </r>
    <r>
      <rPr>
        <sz val="11"/>
        <rFont val="Arial"/>
        <family val="2"/>
        <scheme val="minor"/>
      </rPr>
      <t xml:space="preserve">( </t>
    </r>
    <r>
      <rPr>
        <b/>
        <sz val="11"/>
        <rFont val="Arial"/>
        <family val="2"/>
        <scheme val="minor"/>
      </rPr>
      <t>YEAR</t>
    </r>
    <r>
      <rPr>
        <sz val="11"/>
        <rFont val="Arial"/>
        <family val="2"/>
        <scheme val="minor"/>
      </rPr>
      <t>(</t>
    </r>
    <r>
      <rPr>
        <i/>
        <sz val="11"/>
        <rFont val="Arial"/>
        <family val="2"/>
        <scheme val="minor"/>
      </rPr>
      <t>end_date</t>
    </r>
    <r>
      <rPr>
        <sz val="11"/>
        <rFont val="Arial"/>
        <family val="2"/>
        <scheme val="minor"/>
      </rPr>
      <t xml:space="preserve">), </t>
    </r>
    <r>
      <rPr>
        <b/>
        <sz val="11"/>
        <rFont val="Arial"/>
        <family val="2"/>
        <scheme val="minor"/>
      </rPr>
      <t>MONTH</t>
    </r>
    <r>
      <rPr>
        <sz val="11"/>
        <rFont val="Arial"/>
        <family val="2"/>
        <scheme val="minor"/>
      </rPr>
      <t>(</t>
    </r>
    <r>
      <rPr>
        <i/>
        <sz val="11"/>
        <rFont val="Arial"/>
        <family val="2"/>
        <scheme val="minor"/>
      </rPr>
      <t>end_date</t>
    </r>
    <r>
      <rPr>
        <sz val="11"/>
        <rFont val="Arial"/>
        <family val="2"/>
        <scheme val="minor"/>
      </rPr>
      <t>), 1)</t>
    </r>
  </si>
  <si>
    <t>days</t>
  </si>
  <si>
    <r>
      <rPr>
        <i/>
        <sz val="11"/>
        <rFont val="Arial"/>
        <family val="2"/>
        <scheme val="minor"/>
      </rPr>
      <t>days</t>
    </r>
    <r>
      <rPr>
        <sz val="11"/>
        <rFont val="Arial"/>
        <family val="2"/>
        <scheme val="minor"/>
      </rPr>
      <t xml:space="preserve"> =</t>
    </r>
    <r>
      <rPr>
        <b/>
        <sz val="11"/>
        <rFont val="Arial"/>
        <family val="2"/>
        <scheme val="minor"/>
      </rPr>
      <t>DATE</t>
    </r>
    <r>
      <rPr>
        <sz val="11"/>
        <rFont val="Arial"/>
        <family val="2"/>
        <scheme val="minor"/>
      </rPr>
      <t xml:space="preserve">( </t>
    </r>
    <r>
      <rPr>
        <b/>
        <sz val="11"/>
        <rFont val="Arial"/>
        <family val="2"/>
        <scheme val="minor"/>
      </rPr>
      <t>YEAR</t>
    </r>
    <r>
      <rPr>
        <sz val="11"/>
        <rFont val="Arial"/>
        <family val="2"/>
        <scheme val="minor"/>
      </rPr>
      <t>(</t>
    </r>
    <r>
      <rPr>
        <i/>
        <sz val="11"/>
        <rFont val="Arial"/>
        <family val="2"/>
        <scheme val="minor"/>
      </rPr>
      <t>end</t>
    </r>
    <r>
      <rPr>
        <sz val="11"/>
        <rFont val="Arial"/>
        <family val="2"/>
        <scheme val="minor"/>
      </rPr>
      <t xml:space="preserve">), </t>
    </r>
    <r>
      <rPr>
        <b/>
        <sz val="11"/>
        <rFont val="Arial"/>
        <family val="2"/>
        <scheme val="minor"/>
      </rPr>
      <t>MONTH</t>
    </r>
    <r>
      <rPr>
        <sz val="11"/>
        <rFont val="Arial"/>
        <family val="2"/>
        <scheme val="minor"/>
      </rPr>
      <t>(</t>
    </r>
    <r>
      <rPr>
        <i/>
        <sz val="11"/>
        <rFont val="Arial"/>
        <family val="2"/>
        <scheme val="minor"/>
      </rPr>
      <t>end</t>
    </r>
    <r>
      <rPr>
        <sz val="11"/>
        <rFont val="Arial"/>
        <family val="2"/>
        <scheme val="minor"/>
      </rPr>
      <t xml:space="preserve">) - </t>
    </r>
    <r>
      <rPr>
        <b/>
        <sz val="11"/>
        <rFont val="Arial"/>
        <family val="2"/>
        <scheme val="minor"/>
      </rPr>
      <t>DATEDIF</t>
    </r>
    <r>
      <rPr>
        <sz val="11"/>
        <rFont val="Arial"/>
        <family val="2"/>
        <scheme val="minor"/>
      </rPr>
      <t>(</t>
    </r>
    <r>
      <rPr>
        <i/>
        <sz val="11"/>
        <rFont val="Arial"/>
        <family val="2"/>
        <scheme val="minor"/>
      </rPr>
      <t>start</t>
    </r>
    <r>
      <rPr>
        <sz val="11"/>
        <rFont val="Arial"/>
        <family val="2"/>
        <scheme val="minor"/>
      </rPr>
      <t>,</t>
    </r>
    <r>
      <rPr>
        <i/>
        <sz val="11"/>
        <rFont val="Arial"/>
        <family val="2"/>
        <scheme val="minor"/>
      </rPr>
      <t>end</t>
    </r>
    <r>
      <rPr>
        <sz val="11"/>
        <rFont val="Arial"/>
        <family val="2"/>
        <scheme val="minor"/>
      </rPr>
      <t xml:space="preserve">,"m"), </t>
    </r>
    <r>
      <rPr>
        <b/>
        <sz val="11"/>
        <rFont val="Arial"/>
        <family val="2"/>
        <scheme val="minor"/>
      </rPr>
      <t>DAY</t>
    </r>
    <r>
      <rPr>
        <sz val="11"/>
        <rFont val="Arial"/>
        <family val="2"/>
        <scheme val="minor"/>
      </rPr>
      <t>(</t>
    </r>
    <r>
      <rPr>
        <i/>
        <sz val="11"/>
        <rFont val="Arial"/>
        <family val="2"/>
        <scheme val="minor"/>
      </rPr>
      <t>end</t>
    </r>
    <r>
      <rPr>
        <sz val="11"/>
        <rFont val="Arial"/>
        <family val="2"/>
        <scheme val="minor"/>
      </rPr>
      <t xml:space="preserve">)) - </t>
    </r>
    <r>
      <rPr>
        <i/>
        <sz val="11"/>
        <rFont val="Arial"/>
        <family val="2"/>
        <scheme val="minor"/>
      </rPr>
      <t>start</t>
    </r>
  </si>
  <si>
    <r>
      <t>=</t>
    </r>
    <r>
      <rPr>
        <i/>
        <sz val="11"/>
        <rFont val="Arial"/>
        <family val="2"/>
        <scheme val="minor"/>
      </rPr>
      <t>years</t>
    </r>
    <r>
      <rPr>
        <sz val="11"/>
        <color theme="1"/>
        <rFont val="Arial"/>
        <family val="2"/>
        <scheme val="minor"/>
      </rPr>
      <t>&amp;" years "&amp;</t>
    </r>
    <r>
      <rPr>
        <i/>
        <sz val="11"/>
        <color theme="1"/>
        <rFont val="Arial"/>
        <family val="2"/>
        <scheme val="minor"/>
      </rPr>
      <t>months</t>
    </r>
    <r>
      <rPr>
        <sz val="11"/>
        <color theme="1"/>
        <rFont val="Arial"/>
        <family val="2"/>
        <scheme val="minor"/>
      </rPr>
      <t>&amp;" months and "&amp;</t>
    </r>
    <r>
      <rPr>
        <i/>
        <sz val="11"/>
        <color theme="1"/>
        <rFont val="Arial"/>
        <family val="2"/>
        <scheme val="minor"/>
      </rPr>
      <t>days</t>
    </r>
    <r>
      <rPr>
        <sz val="11"/>
        <color theme="1"/>
        <rFont val="Arial"/>
        <family val="2"/>
        <scheme val="minor"/>
      </rPr>
      <t>&amp;" days"</t>
    </r>
  </si>
  <si>
    <r>
      <t>=</t>
    </r>
    <r>
      <rPr>
        <i/>
        <sz val="11"/>
        <rFont val="Arial"/>
        <family val="2"/>
        <scheme val="minor"/>
      </rPr>
      <t xml:space="preserve">years </t>
    </r>
    <r>
      <rPr>
        <sz val="11"/>
        <color theme="1"/>
        <rFont val="Arial"/>
        <family val="2"/>
        <scheme val="minor"/>
      </rPr>
      <t xml:space="preserve">&amp; "y " &amp; </t>
    </r>
    <r>
      <rPr>
        <i/>
        <sz val="11"/>
        <color theme="1"/>
        <rFont val="Arial"/>
        <family val="2"/>
        <scheme val="minor"/>
      </rPr>
      <t xml:space="preserve">months </t>
    </r>
    <r>
      <rPr>
        <sz val="11"/>
        <color theme="1"/>
        <rFont val="Arial"/>
        <family val="2"/>
        <scheme val="minor"/>
      </rPr>
      <t xml:space="preserve">&amp; "m " &amp; </t>
    </r>
    <r>
      <rPr>
        <i/>
        <sz val="11"/>
        <color theme="1"/>
        <rFont val="Arial"/>
        <family val="2"/>
        <scheme val="minor"/>
      </rPr>
      <t xml:space="preserve">days </t>
    </r>
    <r>
      <rPr>
        <sz val="11"/>
        <color theme="1"/>
        <rFont val="Arial"/>
        <family val="2"/>
        <scheme val="minor"/>
      </rPr>
      <t>&amp; "d"</t>
    </r>
  </si>
  <si>
    <r>
      <t>=</t>
    </r>
    <r>
      <rPr>
        <sz val="11"/>
        <color theme="1"/>
        <rFont val="Arial"/>
        <family val="2"/>
        <scheme val="minor"/>
      </rPr>
      <t>INT(MOD(</t>
    </r>
    <r>
      <rPr>
        <i/>
        <sz val="11"/>
        <color theme="1"/>
        <rFont val="Arial"/>
        <family val="2"/>
        <scheme val="minor"/>
      </rPr>
      <t>end</t>
    </r>
    <r>
      <rPr>
        <sz val="11"/>
        <color theme="1"/>
        <rFont val="Arial"/>
        <family val="2"/>
        <scheme val="minor"/>
      </rPr>
      <t>-</t>
    </r>
    <r>
      <rPr>
        <i/>
        <sz val="11"/>
        <color theme="1"/>
        <rFont val="Arial"/>
        <family val="2"/>
        <scheme val="minor"/>
      </rPr>
      <t>start</t>
    </r>
    <r>
      <rPr>
        <sz val="11"/>
        <color theme="1"/>
        <rFont val="Arial"/>
        <family val="2"/>
        <scheme val="minor"/>
      </rPr>
      <t>,365.2422)/30.43685)</t>
    </r>
  </si>
  <si>
    <r>
      <t>=</t>
    </r>
    <r>
      <rPr>
        <sz val="11"/>
        <color theme="1"/>
        <rFont val="Arial"/>
        <family val="2"/>
        <scheme val="minor"/>
      </rPr>
      <t>INT((</t>
    </r>
    <r>
      <rPr>
        <i/>
        <sz val="11"/>
        <color theme="1"/>
        <rFont val="Arial"/>
        <family val="2"/>
        <scheme val="minor"/>
      </rPr>
      <t>end</t>
    </r>
    <r>
      <rPr>
        <sz val="11"/>
        <color theme="1"/>
        <rFont val="Arial"/>
        <family val="2"/>
        <scheme val="minor"/>
      </rPr>
      <t>-</t>
    </r>
    <r>
      <rPr>
        <i/>
        <sz val="11"/>
        <color theme="1"/>
        <rFont val="Arial"/>
        <family val="2"/>
        <scheme val="minor"/>
      </rPr>
      <t>start</t>
    </r>
    <r>
      <rPr>
        <sz val="11"/>
        <color theme="1"/>
        <rFont val="Arial"/>
        <family val="2"/>
        <scheme val="minor"/>
      </rPr>
      <t>)/365.2422)</t>
    </r>
  </si>
  <si>
    <r>
      <t>=</t>
    </r>
    <r>
      <rPr>
        <sz val="11"/>
        <color theme="1"/>
        <rFont val="Arial"/>
        <family val="2"/>
        <scheme val="minor"/>
      </rPr>
      <t>INT(MOD(</t>
    </r>
    <r>
      <rPr>
        <i/>
        <sz val="11"/>
        <color theme="1"/>
        <rFont val="Arial"/>
        <family val="2"/>
        <scheme val="minor"/>
      </rPr>
      <t>end</t>
    </r>
    <r>
      <rPr>
        <sz val="11"/>
        <color theme="1"/>
        <rFont val="Arial"/>
        <family val="2"/>
        <scheme val="minor"/>
      </rPr>
      <t>-</t>
    </r>
    <r>
      <rPr>
        <i/>
        <sz val="11"/>
        <color theme="1"/>
        <rFont val="Arial"/>
        <family val="2"/>
        <scheme val="minor"/>
      </rPr>
      <t>start</t>
    </r>
    <r>
      <rPr>
        <sz val="11"/>
        <color theme="1"/>
        <rFont val="Arial"/>
        <family val="2"/>
        <scheme val="minor"/>
      </rPr>
      <t>,30.43685))</t>
    </r>
  </si>
  <si>
    <t>Calculate the Original Start Date</t>
  </si>
  <si>
    <t>Calculate the Original End Date</t>
  </si>
  <si>
    <r>
      <t>=</t>
    </r>
    <r>
      <rPr>
        <sz val="11"/>
        <color theme="1"/>
        <rFont val="Arial"/>
        <family val="2"/>
        <scheme val="minor"/>
      </rPr>
      <t>ROUNDUP(</t>
    </r>
    <r>
      <rPr>
        <i/>
        <sz val="11"/>
        <color theme="1"/>
        <rFont val="Arial"/>
        <family val="2"/>
        <scheme val="minor"/>
      </rPr>
      <t xml:space="preserve">start_date </t>
    </r>
    <r>
      <rPr>
        <sz val="11"/>
        <color theme="1"/>
        <rFont val="Arial"/>
        <family val="2"/>
        <scheme val="minor"/>
      </rPr>
      <t xml:space="preserve">+ </t>
    </r>
    <r>
      <rPr>
        <i/>
        <sz val="11"/>
        <color theme="1"/>
        <rFont val="Arial"/>
        <family val="2"/>
        <scheme val="minor"/>
      </rPr>
      <t>years</t>
    </r>
    <r>
      <rPr>
        <sz val="11"/>
        <color theme="1"/>
        <rFont val="Arial"/>
        <family val="2"/>
        <scheme val="minor"/>
      </rPr>
      <t xml:space="preserve">*365.2422 + </t>
    </r>
    <r>
      <rPr>
        <i/>
        <sz val="11"/>
        <color theme="1"/>
        <rFont val="Arial"/>
        <family val="2"/>
        <scheme val="minor"/>
      </rPr>
      <t>months</t>
    </r>
    <r>
      <rPr>
        <sz val="11"/>
        <color theme="1"/>
        <rFont val="Arial"/>
        <family val="2"/>
        <scheme val="minor"/>
      </rPr>
      <t xml:space="preserve">*30.43685 + </t>
    </r>
    <r>
      <rPr>
        <i/>
        <sz val="11"/>
        <color theme="1"/>
        <rFont val="Arial"/>
        <family val="2"/>
        <scheme val="minor"/>
      </rPr>
      <t>days</t>
    </r>
    <r>
      <rPr>
        <sz val="11"/>
        <color theme="1"/>
        <rFont val="Arial"/>
        <family val="2"/>
        <scheme val="minor"/>
      </rPr>
      <t>,0)</t>
    </r>
  </si>
  <si>
    <r>
      <t>=</t>
    </r>
    <r>
      <rPr>
        <sz val="11"/>
        <color theme="1"/>
        <rFont val="Arial"/>
        <family val="2"/>
        <scheme val="minor"/>
      </rPr>
      <t>ROUNDDOWN(</t>
    </r>
    <r>
      <rPr>
        <i/>
        <sz val="11"/>
        <color theme="1"/>
        <rFont val="Arial"/>
        <family val="2"/>
        <scheme val="minor"/>
      </rPr>
      <t xml:space="preserve">end_date </t>
    </r>
    <r>
      <rPr>
        <sz val="11"/>
        <color theme="1"/>
        <rFont val="Arial"/>
        <family val="2"/>
        <scheme val="minor"/>
      </rPr>
      <t xml:space="preserve">- </t>
    </r>
    <r>
      <rPr>
        <i/>
        <sz val="11"/>
        <color theme="1"/>
        <rFont val="Arial"/>
        <family val="2"/>
        <scheme val="minor"/>
      </rPr>
      <t>years</t>
    </r>
    <r>
      <rPr>
        <sz val="11"/>
        <color theme="1"/>
        <rFont val="Arial"/>
        <family val="2"/>
        <scheme val="minor"/>
      </rPr>
      <t xml:space="preserve">*365.2422 - </t>
    </r>
    <r>
      <rPr>
        <i/>
        <sz val="11"/>
        <color theme="1"/>
        <rFont val="Arial"/>
        <family val="2"/>
        <scheme val="minor"/>
      </rPr>
      <t>months</t>
    </r>
    <r>
      <rPr>
        <sz val="11"/>
        <color theme="1"/>
        <rFont val="Arial"/>
        <family val="2"/>
        <scheme val="minor"/>
      </rPr>
      <t xml:space="preserve">*30.43685 - </t>
    </r>
    <r>
      <rPr>
        <i/>
        <sz val="11"/>
        <color theme="1"/>
        <rFont val="Arial"/>
        <family val="2"/>
        <scheme val="minor"/>
      </rPr>
      <t>days</t>
    </r>
    <r>
      <rPr>
        <sz val="11"/>
        <color theme="1"/>
        <rFont val="Arial"/>
        <family val="2"/>
        <scheme val="minor"/>
      </rPr>
      <t>,0)</t>
    </r>
  </si>
  <si>
    <t>Start Date:</t>
  </si>
  <si>
    <t>End Date:</t>
  </si>
  <si>
    <t>Method 1: Using DATEDIF to calculate years then months then days</t>
  </si>
  <si>
    <t>This method calculates the years wrong about 0.15% of the time (occasionally when the day/month are the same for the start and end dates). The reason I am listing it here is only academic - because this is the only method I'm aware of that is completely reversible - meaning that BOTH the original end date and the original birth date can be calculated from the years, months and days.</t>
  </si>
  <si>
    <t>YYYY MM DD</t>
  </si>
  <si>
    <t>Start</t>
  </si>
  <si>
    <t>End</t>
  </si>
  <si>
    <t>Death</t>
  </si>
  <si>
    <t>1980 03 07</t>
  </si>
  <si>
    <t xml:space="preserve"> - Birth</t>
  </si>
  <si>
    <t>1931 05 12</t>
  </si>
  <si>
    <t xml:space="preserve"> = Age</t>
  </si>
  <si>
    <t>48 09 25</t>
  </si>
  <si>
    <r>
      <t xml:space="preserve">1980 </t>
    </r>
    <r>
      <rPr>
        <b/>
        <sz val="11"/>
        <color rgb="FFFF0000"/>
        <rFont val="Courier New"/>
        <family val="3"/>
      </rPr>
      <t>02</t>
    </r>
    <r>
      <rPr>
        <b/>
        <sz val="11"/>
        <color theme="1"/>
        <rFont val="Courier New"/>
        <family val="3"/>
      </rPr>
      <t xml:space="preserve"> </t>
    </r>
    <r>
      <rPr>
        <b/>
        <sz val="11"/>
        <color rgb="FFFF0000"/>
        <rFont val="Courier New"/>
        <family val="3"/>
      </rPr>
      <t>37</t>
    </r>
  </si>
  <si>
    <r>
      <t>19</t>
    </r>
    <r>
      <rPr>
        <b/>
        <sz val="11"/>
        <color rgb="FFFF0000"/>
        <rFont val="Courier New"/>
        <family val="3"/>
      </rPr>
      <t>79</t>
    </r>
    <r>
      <rPr>
        <b/>
        <sz val="11"/>
        <color theme="1"/>
        <rFont val="Courier New"/>
        <family val="3"/>
      </rPr>
      <t xml:space="preserve"> </t>
    </r>
    <r>
      <rPr>
        <b/>
        <sz val="11"/>
        <color rgb="FFFF0000"/>
        <rFont val="Courier New"/>
        <family val="3"/>
      </rPr>
      <t>14</t>
    </r>
    <r>
      <rPr>
        <b/>
        <sz val="11"/>
        <color theme="1"/>
        <rFont val="Courier New"/>
        <family val="3"/>
      </rPr>
      <t xml:space="preserve"> </t>
    </r>
    <r>
      <rPr>
        <b/>
        <sz val="11"/>
        <color rgb="FFFF0000"/>
        <rFont val="Courier New"/>
        <family val="3"/>
      </rPr>
      <t>37</t>
    </r>
  </si>
  <si>
    <t>09 25</t>
  </si>
  <si>
    <t>Method 2: Calculate Age Using the 30-Day Month Method</t>
  </si>
  <si>
    <t>(MM - 1, DD + 30)</t>
  </si>
  <si>
    <t xml:space="preserve"> -----</t>
  </si>
  <si>
    <t>(YYYY - 1, MM + 12)</t>
  </si>
  <si>
    <r>
      <rPr>
        <b/>
        <sz val="12"/>
        <color theme="3"/>
        <rFont val="Arial"/>
        <family val="2"/>
        <scheme val="minor"/>
      </rPr>
      <t>Step 1</t>
    </r>
    <r>
      <rPr>
        <sz val="12"/>
        <color theme="3"/>
        <rFont val="Arial"/>
        <family val="2"/>
        <scheme val="minor"/>
      </rPr>
      <t xml:space="preserve">: Subtract the </t>
    </r>
    <r>
      <rPr>
        <b/>
        <sz val="12"/>
        <color theme="3"/>
        <rFont val="Arial"/>
        <family val="2"/>
        <scheme val="minor"/>
      </rPr>
      <t>days</t>
    </r>
    <r>
      <rPr>
        <sz val="12"/>
        <color theme="3"/>
        <rFont val="Arial"/>
        <family val="2"/>
        <scheme val="minor"/>
      </rPr>
      <t xml:space="preserve"> in the DD place, borrowing 30 days from the MM place if needed.</t>
    </r>
  </si>
  <si>
    <r>
      <rPr>
        <b/>
        <sz val="12"/>
        <color theme="3"/>
        <rFont val="Arial"/>
        <family val="2"/>
        <scheme val="minor"/>
      </rPr>
      <t>Step 2</t>
    </r>
    <r>
      <rPr>
        <sz val="12"/>
        <color theme="3"/>
        <rFont val="Arial"/>
        <family val="2"/>
        <scheme val="minor"/>
      </rPr>
      <t xml:space="preserve">: Subtract the </t>
    </r>
    <r>
      <rPr>
        <b/>
        <sz val="12"/>
        <color theme="3"/>
        <rFont val="Arial"/>
        <family val="2"/>
        <scheme val="minor"/>
      </rPr>
      <t>months</t>
    </r>
    <r>
      <rPr>
        <sz val="12"/>
        <color theme="3"/>
        <rFont val="Arial"/>
        <family val="2"/>
        <scheme val="minor"/>
      </rPr>
      <t xml:space="preserve"> in the MM place, borrowing 12 months from the YY place if needed.</t>
    </r>
  </si>
  <si>
    <r>
      <rPr>
        <b/>
        <sz val="12"/>
        <color theme="3"/>
        <rFont val="Arial"/>
        <family val="2"/>
        <scheme val="minor"/>
      </rPr>
      <t>Step 3</t>
    </r>
    <r>
      <rPr>
        <sz val="12"/>
        <color theme="3"/>
        <rFont val="Arial"/>
        <family val="2"/>
        <scheme val="minor"/>
      </rPr>
      <t xml:space="preserve">: Subtract the </t>
    </r>
    <r>
      <rPr>
        <b/>
        <sz val="12"/>
        <color theme="3"/>
        <rFont val="Arial"/>
        <family val="2"/>
        <scheme val="minor"/>
      </rPr>
      <t>years</t>
    </r>
    <r>
      <rPr>
        <sz val="12"/>
        <color theme="3"/>
        <rFont val="Arial"/>
        <family val="2"/>
        <scheme val="minor"/>
      </rPr>
      <t xml:space="preserve"> in the YYYY place.</t>
    </r>
  </si>
  <si>
    <r>
      <rPr>
        <b/>
        <sz val="12"/>
        <color theme="3"/>
        <rFont val="Arial"/>
        <family val="2"/>
        <scheme val="minor"/>
      </rPr>
      <t>Step 4</t>
    </r>
    <r>
      <rPr>
        <sz val="12"/>
        <color theme="3"/>
        <rFont val="Arial"/>
        <family val="2"/>
        <scheme val="minor"/>
      </rPr>
      <t>: Concatenate the results from Steps 1-3</t>
    </r>
  </si>
  <si>
    <r>
      <rPr>
        <i/>
        <sz val="11"/>
        <color theme="1"/>
        <rFont val="Arial"/>
        <family val="2"/>
        <scheme val="minor"/>
      </rPr>
      <t>years</t>
    </r>
    <r>
      <rPr>
        <sz val="11"/>
        <color theme="1"/>
        <rFont val="Arial"/>
        <family val="2"/>
        <scheme val="minor"/>
      </rPr>
      <t xml:space="preserve"> =YEAR(</t>
    </r>
    <r>
      <rPr>
        <i/>
        <sz val="11"/>
        <color theme="1"/>
        <rFont val="Arial"/>
        <family val="2"/>
        <scheme val="minor"/>
      </rPr>
      <t>end</t>
    </r>
    <r>
      <rPr>
        <sz val="11"/>
        <color theme="1"/>
        <rFont val="Arial"/>
        <family val="2"/>
        <scheme val="minor"/>
      </rPr>
      <t>) - 1*( (MONTH(</t>
    </r>
    <r>
      <rPr>
        <i/>
        <sz val="11"/>
        <color theme="1"/>
        <rFont val="Arial"/>
        <family val="2"/>
        <scheme val="minor"/>
      </rPr>
      <t>end</t>
    </r>
    <r>
      <rPr>
        <sz val="11"/>
        <color theme="1"/>
        <rFont val="Arial"/>
        <family val="2"/>
        <scheme val="minor"/>
      </rPr>
      <t>)-1*(DAY(</t>
    </r>
    <r>
      <rPr>
        <i/>
        <sz val="11"/>
        <color theme="1"/>
        <rFont val="Arial"/>
        <family val="2"/>
        <scheme val="minor"/>
      </rPr>
      <t>end</t>
    </r>
    <r>
      <rPr>
        <sz val="11"/>
        <color theme="1"/>
        <rFont val="Arial"/>
        <family val="2"/>
        <scheme val="minor"/>
      </rPr>
      <t>)&lt;DAY(</t>
    </r>
    <r>
      <rPr>
        <i/>
        <sz val="11"/>
        <color theme="1"/>
        <rFont val="Arial"/>
        <family val="2"/>
        <scheme val="minor"/>
      </rPr>
      <t>start</t>
    </r>
    <r>
      <rPr>
        <sz val="11"/>
        <color theme="1"/>
        <rFont val="Arial"/>
        <family val="2"/>
        <scheme val="minor"/>
      </rPr>
      <t>))) &lt; MONTH(</t>
    </r>
    <r>
      <rPr>
        <i/>
        <sz val="11"/>
        <color theme="1"/>
        <rFont val="Arial"/>
        <family val="2"/>
        <scheme val="minor"/>
      </rPr>
      <t>start</t>
    </r>
    <r>
      <rPr>
        <sz val="11"/>
        <color theme="1"/>
        <rFont val="Arial"/>
        <family val="2"/>
        <scheme val="minor"/>
      </rPr>
      <t>) ) - YEAR(</t>
    </r>
    <r>
      <rPr>
        <i/>
        <sz val="11"/>
        <color theme="1"/>
        <rFont val="Arial"/>
        <family val="2"/>
        <scheme val="minor"/>
      </rPr>
      <t>start</t>
    </r>
    <r>
      <rPr>
        <sz val="11"/>
        <color theme="1"/>
        <rFont val="Arial"/>
        <family val="2"/>
        <scheme val="minor"/>
      </rPr>
      <t>)</t>
    </r>
  </si>
  <si>
    <r>
      <rPr>
        <i/>
        <sz val="11"/>
        <color theme="1"/>
        <rFont val="Arial"/>
        <family val="2"/>
        <scheme val="minor"/>
      </rPr>
      <t xml:space="preserve">months </t>
    </r>
    <r>
      <rPr>
        <sz val="11"/>
        <color theme="1"/>
        <rFont val="Arial"/>
        <family val="2"/>
        <scheme val="minor"/>
      </rPr>
      <t>=MONTH(</t>
    </r>
    <r>
      <rPr>
        <i/>
        <sz val="11"/>
        <color theme="1"/>
        <rFont val="Arial"/>
        <family val="2"/>
        <scheme val="minor"/>
      </rPr>
      <t>end</t>
    </r>
    <r>
      <rPr>
        <sz val="11"/>
        <color theme="1"/>
        <rFont val="Arial"/>
        <family val="2"/>
        <scheme val="minor"/>
      </rPr>
      <t>) - MONTH(</t>
    </r>
    <r>
      <rPr>
        <i/>
        <sz val="11"/>
        <color theme="1"/>
        <rFont val="Arial"/>
        <family val="2"/>
        <scheme val="minor"/>
      </rPr>
      <t>start</t>
    </r>
    <r>
      <rPr>
        <sz val="11"/>
        <color theme="1"/>
        <rFont val="Arial"/>
        <family val="2"/>
        <scheme val="minor"/>
      </rPr>
      <t>) - 1*(DAY(</t>
    </r>
    <r>
      <rPr>
        <i/>
        <sz val="11"/>
        <color theme="1"/>
        <rFont val="Arial"/>
        <family val="2"/>
        <scheme val="minor"/>
      </rPr>
      <t>end</t>
    </r>
    <r>
      <rPr>
        <sz val="11"/>
        <color theme="1"/>
        <rFont val="Arial"/>
        <family val="2"/>
        <scheme val="minor"/>
      </rPr>
      <t>)&lt;DAY(</t>
    </r>
    <r>
      <rPr>
        <i/>
        <sz val="11"/>
        <color theme="1"/>
        <rFont val="Arial"/>
        <family val="2"/>
        <scheme val="minor"/>
      </rPr>
      <t>start</t>
    </r>
    <r>
      <rPr>
        <sz val="11"/>
        <color theme="1"/>
        <rFont val="Arial"/>
        <family val="2"/>
        <scheme val="minor"/>
      </rPr>
      <t>)) + 12*((MONTH(</t>
    </r>
    <r>
      <rPr>
        <i/>
        <sz val="11"/>
        <color theme="1"/>
        <rFont val="Arial"/>
        <family val="2"/>
        <scheme val="minor"/>
      </rPr>
      <t>end</t>
    </r>
    <r>
      <rPr>
        <sz val="11"/>
        <color theme="1"/>
        <rFont val="Arial"/>
        <family val="2"/>
        <scheme val="minor"/>
      </rPr>
      <t>) - 1*(DAY(</t>
    </r>
    <r>
      <rPr>
        <i/>
        <sz val="11"/>
        <color theme="1"/>
        <rFont val="Arial"/>
        <family val="2"/>
        <scheme val="minor"/>
      </rPr>
      <t>end</t>
    </r>
    <r>
      <rPr>
        <sz val="11"/>
        <color theme="1"/>
        <rFont val="Arial"/>
        <family val="2"/>
        <scheme val="minor"/>
      </rPr>
      <t>)&lt;DAY(</t>
    </r>
    <r>
      <rPr>
        <i/>
        <sz val="11"/>
        <color theme="1"/>
        <rFont val="Arial"/>
        <family val="2"/>
        <scheme val="minor"/>
      </rPr>
      <t>start</t>
    </r>
    <r>
      <rPr>
        <sz val="11"/>
        <color theme="1"/>
        <rFont val="Arial"/>
        <family val="2"/>
        <scheme val="minor"/>
      </rPr>
      <t>)))&lt;MONTH(</t>
    </r>
    <r>
      <rPr>
        <i/>
        <sz val="11"/>
        <color theme="1"/>
        <rFont val="Arial"/>
        <family val="2"/>
        <scheme val="minor"/>
      </rPr>
      <t>start</t>
    </r>
    <r>
      <rPr>
        <sz val="11"/>
        <color theme="1"/>
        <rFont val="Arial"/>
        <family val="2"/>
        <scheme val="minor"/>
      </rPr>
      <t>))</t>
    </r>
  </si>
  <si>
    <r>
      <rPr>
        <i/>
        <sz val="11"/>
        <color theme="1"/>
        <rFont val="Arial"/>
        <family val="2"/>
        <scheme val="minor"/>
      </rPr>
      <t>days</t>
    </r>
    <r>
      <rPr>
        <sz val="11"/>
        <color theme="1"/>
        <rFont val="Arial"/>
        <family val="2"/>
        <scheme val="minor"/>
      </rPr>
      <t xml:space="preserve"> =DAY(</t>
    </r>
    <r>
      <rPr>
        <i/>
        <sz val="11"/>
        <color theme="1"/>
        <rFont val="Arial"/>
        <family val="2"/>
        <scheme val="minor"/>
      </rPr>
      <t>end</t>
    </r>
    <r>
      <rPr>
        <sz val="11"/>
        <color theme="1"/>
        <rFont val="Arial"/>
        <family val="2"/>
        <scheme val="minor"/>
      </rPr>
      <t>)+30*(DAY(</t>
    </r>
    <r>
      <rPr>
        <i/>
        <sz val="11"/>
        <color theme="1"/>
        <rFont val="Arial"/>
        <family val="2"/>
        <scheme val="minor"/>
      </rPr>
      <t>end</t>
    </r>
    <r>
      <rPr>
        <sz val="11"/>
        <color theme="1"/>
        <rFont val="Arial"/>
        <family val="2"/>
        <scheme val="minor"/>
      </rPr>
      <t>)&lt;DAY(</t>
    </r>
    <r>
      <rPr>
        <i/>
        <sz val="11"/>
        <color theme="1"/>
        <rFont val="Arial"/>
        <family val="2"/>
        <scheme val="minor"/>
      </rPr>
      <t>start</t>
    </r>
    <r>
      <rPr>
        <sz val="11"/>
        <color theme="1"/>
        <rFont val="Arial"/>
        <family val="2"/>
        <scheme val="minor"/>
      </rPr>
      <t>))-DAY(</t>
    </r>
    <r>
      <rPr>
        <i/>
        <sz val="11"/>
        <color theme="1"/>
        <rFont val="Arial"/>
        <family val="2"/>
        <scheme val="minor"/>
      </rPr>
      <t>start</t>
    </r>
    <r>
      <rPr>
        <sz val="11"/>
        <color theme="1"/>
        <rFont val="Arial"/>
        <family val="2"/>
        <scheme val="minor"/>
      </rPr>
      <t>)</t>
    </r>
  </si>
  <si>
    <t>=YEAR(end) - 1*( (MONTH(end)-1*(DAY(end)&lt;DAY(start))) &lt; MONTH(start) ) - YEAR(start) &amp; "y " &amp; MONTH(end) - MONTH(start) - 1*(DAY(end)&lt;DAY(start)) + 12*((MONTH(end) - 1*(DAY(end)&lt;DAY(start)))&lt;MONTH(start)) &amp; "m " &amp; DAY(end)+30*(DAY(end)&lt;DAY(start))-DAY(start) &amp; "d"</t>
  </si>
  <si>
    <r>
      <t xml:space="preserve">Although the result is a monster formula, it is possible to return the age in </t>
    </r>
    <r>
      <rPr>
        <b/>
        <sz val="11"/>
        <color theme="1"/>
        <rFont val="Arial"/>
        <family val="2"/>
        <scheme val="minor"/>
      </rPr>
      <t>48y 9m 25d</t>
    </r>
    <r>
      <rPr>
        <sz val="11"/>
        <color theme="1"/>
        <rFont val="Arial"/>
        <family val="2"/>
        <scheme val="minor"/>
      </rPr>
      <t xml:space="preserve"> within a single formula.</t>
    </r>
  </si>
  <si>
    <t>To convert a date value (&gt;1900) to a YYYYMMDD value, use =VALUE(YEAR(date)&amp;TEXT(MONTH(date),"00")&amp;TEXT(DAY(date),"00"))</t>
  </si>
  <si>
    <r>
      <t>=</t>
    </r>
    <r>
      <rPr>
        <i/>
        <sz val="11"/>
        <color theme="1"/>
        <rFont val="Arial"/>
        <family val="2"/>
        <scheme val="minor"/>
      </rPr>
      <t>end</t>
    </r>
    <r>
      <rPr>
        <sz val="11"/>
        <color theme="1"/>
        <rFont val="Arial"/>
        <family val="2"/>
        <scheme val="minor"/>
      </rPr>
      <t xml:space="preserve"> - </t>
    </r>
    <r>
      <rPr>
        <i/>
        <sz val="11"/>
        <color theme="1"/>
        <rFont val="Arial"/>
        <family val="2"/>
        <scheme val="minor"/>
      </rPr>
      <t>start</t>
    </r>
    <r>
      <rPr>
        <sz val="11"/>
        <color theme="1"/>
        <rFont val="Arial"/>
        <family val="2"/>
        <scheme val="minor"/>
      </rPr>
      <t xml:space="preserve"> - IF(VALUE(RIGHT(</t>
    </r>
    <r>
      <rPr>
        <i/>
        <sz val="11"/>
        <color theme="1"/>
        <rFont val="Arial"/>
        <family val="2"/>
        <scheme val="minor"/>
      </rPr>
      <t>end</t>
    </r>
    <r>
      <rPr>
        <sz val="11"/>
        <color theme="1"/>
        <rFont val="Arial"/>
        <family val="2"/>
        <scheme val="minor"/>
      </rPr>
      <t>-</t>
    </r>
    <r>
      <rPr>
        <i/>
        <sz val="11"/>
        <color theme="1"/>
        <rFont val="Arial"/>
        <family val="2"/>
        <scheme val="minor"/>
      </rPr>
      <t>start</t>
    </r>
    <r>
      <rPr>
        <sz val="11"/>
        <color theme="1"/>
        <rFont val="Arial"/>
        <family val="2"/>
        <scheme val="minor"/>
      </rPr>
      <t>,2))&gt;31,70) - IF(VALUE(RIGHT(INT((</t>
    </r>
    <r>
      <rPr>
        <i/>
        <sz val="11"/>
        <color theme="1"/>
        <rFont val="Arial"/>
        <family val="2"/>
        <scheme val="minor"/>
      </rPr>
      <t>end</t>
    </r>
    <r>
      <rPr>
        <sz val="11"/>
        <color theme="1"/>
        <rFont val="Arial"/>
        <family val="2"/>
        <scheme val="minor"/>
      </rPr>
      <t>-</t>
    </r>
    <r>
      <rPr>
        <i/>
        <sz val="11"/>
        <color theme="1"/>
        <rFont val="Arial"/>
        <family val="2"/>
        <scheme val="minor"/>
      </rPr>
      <t>start</t>
    </r>
    <r>
      <rPr>
        <sz val="11"/>
        <color theme="1"/>
        <rFont val="Arial"/>
        <family val="2"/>
        <scheme val="minor"/>
      </rPr>
      <t>)/100),2))&gt;12,8800)</t>
    </r>
  </si>
  <si>
    <t>start-end</t>
  </si>
  <si>
    <t>Age</t>
  </si>
  <si>
    <r>
      <t xml:space="preserve">Use the following custom number format for YYYYMMDD age values to only display the years and months if they are not zero: </t>
    </r>
    <r>
      <rPr>
        <b/>
        <sz val="11"/>
        <color theme="1"/>
        <rFont val="Arial"/>
        <family val="2"/>
        <scheme val="minor"/>
      </rPr>
      <t>[&gt;9999]0"y "00"m "00"d";[&gt;99]0"m "00"d";0"d"</t>
    </r>
  </si>
  <si>
    <r>
      <t>For an age stored as a YYYYMMDD value, use =VALUE(RIGHT(</t>
    </r>
    <r>
      <rPr>
        <i/>
        <sz val="11"/>
        <color theme="1"/>
        <rFont val="Arial"/>
        <family val="2"/>
        <scheme val="minor"/>
      </rPr>
      <t>yyyymmdd</t>
    </r>
    <r>
      <rPr>
        <sz val="11"/>
        <color theme="1"/>
        <rFont val="Arial"/>
        <family val="2"/>
        <scheme val="minor"/>
      </rPr>
      <t>,2)) to return the days, use =VALUE(RIGHT(INT(</t>
    </r>
    <r>
      <rPr>
        <i/>
        <sz val="11"/>
        <color theme="1"/>
        <rFont val="Arial"/>
        <family val="2"/>
        <scheme val="minor"/>
      </rPr>
      <t>yyyymmdd</t>
    </r>
    <r>
      <rPr>
        <sz val="11"/>
        <color theme="1"/>
        <rFont val="Arial"/>
        <family val="2"/>
        <scheme val="minor"/>
      </rPr>
      <t>/100),2)) to return the months and use =INT(</t>
    </r>
    <r>
      <rPr>
        <i/>
        <sz val="11"/>
        <color theme="1"/>
        <rFont val="Arial"/>
        <family val="2"/>
        <scheme val="minor"/>
      </rPr>
      <t>yyyymmdd</t>
    </r>
    <r>
      <rPr>
        <sz val="11"/>
        <color theme="1"/>
        <rFont val="Arial"/>
        <family val="2"/>
        <scheme val="minor"/>
      </rPr>
      <t>/10000) to return the years.</t>
    </r>
  </si>
  <si>
    <r>
      <t xml:space="preserve">If you enter dates as numeric values in the format YYYYMMDD, then you can use the 30-day method (also known as the 8870 technique) to subtract the dates and the result will be the age in YYYYMMDD format. After subtracting the start date from the end date, if DD &gt; 31, then subtract 70, and if MM &gt; 12, subtract 8800. You can then use a custom number format of </t>
    </r>
    <r>
      <rPr>
        <b/>
        <sz val="11"/>
        <color theme="1"/>
        <rFont val="Arial"/>
        <family val="2"/>
        <scheme val="minor"/>
      </rPr>
      <t>0"y "00"m "00"d"</t>
    </r>
    <r>
      <rPr>
        <sz val="11"/>
        <color theme="1"/>
        <rFont val="Arial"/>
        <family val="2"/>
        <scheme val="minor"/>
      </rPr>
      <t xml:space="preserve"> to display the age. In this example, I've used the number format that does not display years or months if they are zero.</t>
    </r>
  </si>
  <si>
    <t>This method is based on the procedure of subtracting dates and ages by hand using the technique of writing dates and ages as YYYY MM DD. In elementary school, you learned when subtracting how to borrow from the tens or hundreds place when needed. Here, if we need to borrow from the MM place, we subtract one from MM and then add 30 days to DD. If we need to borrow from the YYYY place, we subtract one from the YYYY place and add 12 to MM.</t>
  </si>
  <si>
    <t>Start with the day of the end date, then add 30 days if you need to borrow, then subtract the day of the start date. Excel may try to convert the result to a date, so change the number format back to General.</t>
  </si>
  <si>
    <t>Start with the month of the end date, then subtract 1 if you had to borrow 30 days, then add 12 months if you need to borrow from the years, then subtract the month of the start date.</t>
  </si>
  <si>
    <t>Start with the year of the end date, then subtract 1 if you had to borrow 12 months, then subtract the year of the start date.</t>
  </si>
  <si>
    <t>Method 3: Calculate Age Using the 30-Day Month Method and YYYYMMDD Date Values</t>
  </si>
  <si>
    <t>Method 4: Use the fact that one year = 365.2422 days and one month = 30.43685 days</t>
  </si>
  <si>
    <t>Syntax:</t>
  </si>
  <si>
    <r>
      <t>=</t>
    </r>
    <r>
      <rPr>
        <b/>
        <sz val="11"/>
        <color theme="0"/>
        <rFont val="Arial"/>
        <family val="2"/>
        <scheme val="minor"/>
      </rPr>
      <t>DATEDIF</t>
    </r>
    <r>
      <rPr>
        <sz val="11"/>
        <color theme="0"/>
        <rFont val="Arial"/>
        <family val="2"/>
        <scheme val="minor"/>
      </rPr>
      <t>(</t>
    </r>
    <r>
      <rPr>
        <i/>
        <sz val="11"/>
        <color theme="0"/>
        <rFont val="Arial"/>
        <family val="2"/>
        <scheme val="minor"/>
      </rPr>
      <t>start_date</t>
    </r>
    <r>
      <rPr>
        <sz val="11"/>
        <color theme="0"/>
        <rFont val="Arial"/>
        <family val="2"/>
        <scheme val="minor"/>
      </rPr>
      <t xml:space="preserve">, </t>
    </r>
    <r>
      <rPr>
        <i/>
        <sz val="11"/>
        <color theme="0"/>
        <rFont val="Arial"/>
        <family val="2"/>
        <scheme val="minor"/>
      </rPr>
      <t>end_date</t>
    </r>
    <r>
      <rPr>
        <sz val="11"/>
        <color theme="0"/>
        <rFont val="Arial"/>
        <family val="2"/>
        <scheme val="minor"/>
      </rPr>
      <t xml:space="preserve">, </t>
    </r>
    <r>
      <rPr>
        <i/>
        <sz val="11"/>
        <color theme="0"/>
        <rFont val="Arial"/>
        <family val="2"/>
        <scheme val="minor"/>
      </rPr>
      <t>interval</t>
    </r>
    <r>
      <rPr>
        <sz val="11"/>
        <color theme="0"/>
        <rFont val="Arial"/>
        <family val="2"/>
        <scheme val="minor"/>
      </rPr>
      <t>)</t>
    </r>
  </si>
  <si>
    <t>Returns</t>
  </si>
  <si>
    <t>"y"</t>
  </si>
  <si>
    <t>"m"</t>
  </si>
  <si>
    <t>Number of whole months between two dates</t>
  </si>
  <si>
    <t>"d"</t>
  </si>
  <si>
    <t>Number of days between two dates</t>
  </si>
  <si>
    <t>"ym"</t>
  </si>
  <si>
    <t>"yd"</t>
  </si>
  <si>
    <t>"md"</t>
  </si>
  <si>
    <t>Interval</t>
  </si>
  <si>
    <t>Number of whole years between two dates</t>
  </si>
  <si>
    <t>EXAMPLE FORMULAS</t>
  </si>
  <si>
    <t>DATEDIF Quick Reference</t>
  </si>
  <si>
    <t>Method 3: Return Whole Months, Counting End-of-Month to End-of-Month as a Whole Month</t>
  </si>
  <si>
    <r>
      <t>Whole months and years are only counted if DAY(</t>
    </r>
    <r>
      <rPr>
        <i/>
        <sz val="11"/>
        <color theme="1"/>
        <rFont val="Arial"/>
        <family val="2"/>
        <scheme val="minor"/>
      </rPr>
      <t>end_date</t>
    </r>
    <r>
      <rPr>
        <sz val="11"/>
        <color theme="1"/>
        <rFont val="Arial"/>
        <family val="2"/>
        <scheme val="minor"/>
      </rPr>
      <t>) is greater than or equal to DAY(</t>
    </r>
    <r>
      <rPr>
        <i/>
        <sz val="11"/>
        <color theme="1"/>
        <rFont val="Arial"/>
        <family val="2"/>
        <scheme val="minor"/>
      </rPr>
      <t>start_date</t>
    </r>
    <r>
      <rPr>
        <sz val="11"/>
        <color theme="1"/>
        <rFont val="Arial"/>
        <family val="2"/>
        <scheme val="minor"/>
      </rPr>
      <t>) for the following month or year. This means that DATEDIF returns 0 months between 1/31/2016 and 2/28/2016 and 11 months between 2/29/2016 and 2/28/2017, even though all these dates are the end of the month. DATEDIF returns 0 months between 1/1/2000 and 1/31/2000 because the dates are in the same month.</t>
    </r>
  </si>
  <si>
    <t>Remaining number of days after adding complete years and months to the start date</t>
  </si>
  <si>
    <t>Alternative:</t>
  </si>
  <si>
    <r>
      <rPr>
        <i/>
        <sz val="11"/>
        <rFont val="Arial"/>
        <family val="2"/>
        <scheme val="minor"/>
      </rPr>
      <t>months</t>
    </r>
    <r>
      <rPr>
        <sz val="11"/>
        <rFont val="Arial"/>
        <family val="2"/>
        <scheme val="minor"/>
      </rPr>
      <t xml:space="preserve"> =</t>
    </r>
    <r>
      <rPr>
        <b/>
        <sz val="11"/>
        <rFont val="Arial"/>
        <family val="2"/>
        <scheme val="minor"/>
      </rPr>
      <t>DATEDIF</t>
    </r>
    <r>
      <rPr>
        <sz val="11"/>
        <rFont val="Arial"/>
        <family val="2"/>
        <scheme val="minor"/>
      </rPr>
      <t>(</t>
    </r>
    <r>
      <rPr>
        <i/>
        <sz val="11"/>
        <color theme="1"/>
        <rFont val="Arial"/>
        <family val="2"/>
        <scheme val="minor"/>
      </rPr>
      <t>start_date</t>
    </r>
    <r>
      <rPr>
        <sz val="11"/>
        <color theme="1"/>
        <rFont val="Arial"/>
        <family val="2"/>
        <scheme val="minor"/>
      </rPr>
      <t xml:space="preserve">, </t>
    </r>
    <r>
      <rPr>
        <i/>
        <sz val="11"/>
        <color theme="1"/>
        <rFont val="Arial"/>
        <family val="2"/>
        <scheme val="minor"/>
      </rPr>
      <t>end_date</t>
    </r>
    <r>
      <rPr>
        <sz val="11"/>
        <color theme="1"/>
        <rFont val="Arial"/>
        <family val="2"/>
        <scheme val="minor"/>
      </rPr>
      <t>, "m") - 12*</t>
    </r>
    <r>
      <rPr>
        <b/>
        <sz val="11"/>
        <color theme="1"/>
        <rFont val="Arial"/>
        <family val="2"/>
        <scheme val="minor"/>
      </rPr>
      <t>DATEDIF</t>
    </r>
    <r>
      <rPr>
        <sz val="11"/>
        <color theme="1"/>
        <rFont val="Arial"/>
        <family val="2"/>
        <scheme val="minor"/>
      </rPr>
      <t>(</t>
    </r>
    <r>
      <rPr>
        <i/>
        <sz val="11"/>
        <color theme="1"/>
        <rFont val="Arial"/>
        <family val="2"/>
        <scheme val="minor"/>
      </rPr>
      <t>start_date</t>
    </r>
    <r>
      <rPr>
        <sz val="11"/>
        <color theme="1"/>
        <rFont val="Arial"/>
        <family val="2"/>
        <scheme val="minor"/>
      </rPr>
      <t xml:space="preserve">, </t>
    </r>
    <r>
      <rPr>
        <i/>
        <sz val="11"/>
        <color theme="1"/>
        <rFont val="Arial"/>
        <family val="2"/>
        <scheme val="minor"/>
      </rPr>
      <t>end_date</t>
    </r>
    <r>
      <rPr>
        <sz val="11"/>
        <color theme="1"/>
        <rFont val="Arial"/>
        <family val="2"/>
        <scheme val="minor"/>
      </rPr>
      <t>, "y")</t>
    </r>
  </si>
  <si>
    <r>
      <rPr>
        <b/>
        <sz val="12"/>
        <color theme="3"/>
        <rFont val="Arial"/>
        <family val="2"/>
        <scheme val="minor"/>
      </rPr>
      <t>Step 2</t>
    </r>
    <r>
      <rPr>
        <sz val="12"/>
        <color theme="3"/>
        <rFont val="Arial"/>
        <family val="2"/>
        <scheme val="minor"/>
      </rPr>
      <t xml:space="preserve">: Calculate the remaining number of complete </t>
    </r>
    <r>
      <rPr>
        <b/>
        <sz val="12"/>
        <color theme="3"/>
        <rFont val="Arial"/>
        <family val="2"/>
        <scheme val="minor"/>
      </rPr>
      <t>months</t>
    </r>
  </si>
  <si>
    <r>
      <rPr>
        <i/>
        <sz val="11"/>
        <rFont val="Arial"/>
        <family val="2"/>
        <scheme val="minor"/>
      </rPr>
      <t>months</t>
    </r>
    <r>
      <rPr>
        <sz val="11"/>
        <rFont val="Arial"/>
        <family val="2"/>
        <scheme val="minor"/>
      </rPr>
      <t xml:space="preserve"> =DATEDIF(</t>
    </r>
    <r>
      <rPr>
        <i/>
        <sz val="11"/>
        <rFont val="Arial"/>
        <family val="2"/>
        <scheme val="minor"/>
      </rPr>
      <t>start</t>
    </r>
    <r>
      <rPr>
        <sz val="11"/>
        <rFont val="Arial"/>
        <family val="2"/>
        <scheme val="minor"/>
      </rPr>
      <t>,DATE( YEAR(</t>
    </r>
    <r>
      <rPr>
        <i/>
        <sz val="11"/>
        <rFont val="Arial"/>
        <family val="2"/>
        <scheme val="minor"/>
      </rPr>
      <t>end</t>
    </r>
    <r>
      <rPr>
        <sz val="11"/>
        <rFont val="Arial"/>
        <family val="2"/>
        <scheme val="minor"/>
      </rPr>
      <t>) - DATEDIF(</t>
    </r>
    <r>
      <rPr>
        <i/>
        <sz val="11"/>
        <rFont val="Arial"/>
        <family val="2"/>
        <scheme val="minor"/>
      </rPr>
      <t>start</t>
    </r>
    <r>
      <rPr>
        <sz val="11"/>
        <rFont val="Arial"/>
        <family val="2"/>
        <scheme val="minor"/>
      </rPr>
      <t>,</t>
    </r>
    <r>
      <rPr>
        <i/>
        <sz val="11"/>
        <rFont val="Arial"/>
        <family val="2"/>
        <scheme val="minor"/>
      </rPr>
      <t>end</t>
    </r>
    <r>
      <rPr>
        <sz val="11"/>
        <rFont val="Arial"/>
        <family val="2"/>
        <scheme val="minor"/>
      </rPr>
      <t>,"y"), MONTH(</t>
    </r>
    <r>
      <rPr>
        <i/>
        <sz val="11"/>
        <rFont val="Arial"/>
        <family val="2"/>
        <scheme val="minor"/>
      </rPr>
      <t>end</t>
    </r>
    <r>
      <rPr>
        <sz val="11"/>
        <rFont val="Arial"/>
        <family val="2"/>
        <scheme val="minor"/>
      </rPr>
      <t>), DAY(</t>
    </r>
    <r>
      <rPr>
        <i/>
        <sz val="11"/>
        <rFont val="Arial"/>
        <family val="2"/>
        <scheme val="minor"/>
      </rPr>
      <t>end</t>
    </r>
    <r>
      <rPr>
        <sz val="11"/>
        <rFont val="Arial"/>
        <family val="2"/>
        <scheme val="minor"/>
      </rPr>
      <t>)),"m")</t>
    </r>
  </si>
  <si>
    <t>Remaining number of whole months (derived from "y" and "m")</t>
  </si>
  <si>
    <t>Remaining number of days after ignoring complete years</t>
  </si>
  <si>
    <t>Calculate Age in Excel - Examples</t>
  </si>
  <si>
    <t>https://www.vertex42.com/blog/excel-formulas/use-datedif-to-calculate-age-in-excel.html</t>
  </si>
  <si>
    <r>
      <t xml:space="preserve">This workbook contains examples from the article "Use DATEDIF to Calculate Age in Excel," plus some extra examples not included in the article. Regarding copyright and sharing, think of this file like a book. You may use the ideas and techniques and formulas explained here, but you may not reproduce this worksheet or copy substantial portions from it, just as you would not do so with a book. Thank you. </t>
    </r>
    <r>
      <rPr>
        <i/>
        <sz val="11"/>
        <color theme="1"/>
        <rFont val="Arial"/>
        <family val="2"/>
        <scheme val="minor"/>
      </rPr>
      <t>- Jon Wittwer</t>
    </r>
  </si>
  <si>
    <r>
      <t xml:space="preserve">• Returns #NUM! if </t>
    </r>
    <r>
      <rPr>
        <i/>
        <sz val="11"/>
        <color theme="1"/>
        <rFont val="Arial"/>
        <family val="2"/>
        <scheme val="minor"/>
      </rPr>
      <t>start_date</t>
    </r>
    <r>
      <rPr>
        <sz val="11"/>
        <color theme="1"/>
        <rFont val="Arial"/>
        <family val="2"/>
        <scheme val="minor"/>
      </rPr>
      <t xml:space="preserve"> &gt; </t>
    </r>
    <r>
      <rPr>
        <i/>
        <sz val="11"/>
        <color theme="1"/>
        <rFont val="Arial"/>
        <family val="2"/>
        <scheme val="minor"/>
      </rPr>
      <t>end_date</t>
    </r>
    <r>
      <rPr>
        <sz val="11"/>
        <color theme="1"/>
        <rFont val="Arial"/>
        <family val="2"/>
        <scheme val="minor"/>
      </rPr>
      <t xml:space="preserve"> or the </t>
    </r>
    <r>
      <rPr>
        <i/>
        <sz val="11"/>
        <color theme="1"/>
        <rFont val="Arial"/>
        <family val="2"/>
        <scheme val="minor"/>
      </rPr>
      <t>interval</t>
    </r>
    <r>
      <rPr>
        <sz val="11"/>
        <color theme="1"/>
        <rFont val="Arial"/>
        <family val="2"/>
        <scheme val="minor"/>
      </rPr>
      <t xml:space="preserve"> is not in this list.</t>
    </r>
  </si>
  <si>
    <r>
      <t xml:space="preserve">• The </t>
    </r>
    <r>
      <rPr>
        <i/>
        <sz val="11"/>
        <color theme="1"/>
        <rFont val="Arial"/>
        <family val="2"/>
        <scheme val="minor"/>
      </rPr>
      <t>start_date</t>
    </r>
    <r>
      <rPr>
        <sz val="11"/>
        <color theme="1"/>
        <rFont val="Arial"/>
        <family val="2"/>
        <scheme val="minor"/>
      </rPr>
      <t xml:space="preserve"> and </t>
    </r>
    <r>
      <rPr>
        <i/>
        <sz val="11"/>
        <color theme="1"/>
        <rFont val="Arial"/>
        <family val="2"/>
        <scheme val="minor"/>
      </rPr>
      <t>end_date</t>
    </r>
    <r>
      <rPr>
        <sz val="11"/>
        <color theme="1"/>
        <rFont val="Arial"/>
        <family val="2"/>
        <scheme val="minor"/>
      </rPr>
      <t xml:space="preserve"> arguments can be text. DATEDIF uses DATEVALUE to convert text-based dates.</t>
    </r>
  </si>
  <si>
    <r>
      <t>• DATEDIF(</t>
    </r>
    <r>
      <rPr>
        <i/>
        <sz val="11"/>
        <color theme="1"/>
        <rFont val="Arial"/>
        <family val="2"/>
        <scheme val="minor"/>
      </rPr>
      <t>start</t>
    </r>
    <r>
      <rPr>
        <sz val="11"/>
        <color theme="1"/>
        <rFont val="Arial"/>
        <family val="2"/>
        <scheme val="minor"/>
      </rPr>
      <t>,</t>
    </r>
    <r>
      <rPr>
        <i/>
        <sz val="11"/>
        <color theme="1"/>
        <rFont val="Arial"/>
        <family val="2"/>
        <scheme val="minor"/>
      </rPr>
      <t>end</t>
    </r>
    <r>
      <rPr>
        <sz val="11"/>
        <color theme="1"/>
        <rFont val="Arial"/>
        <family val="2"/>
        <scheme val="minor"/>
      </rPr>
      <t>,"ym") is derived from DATEDIF(</t>
    </r>
    <r>
      <rPr>
        <i/>
        <sz val="11"/>
        <color theme="1"/>
        <rFont val="Arial"/>
        <family val="2"/>
        <scheme val="minor"/>
      </rPr>
      <t>start</t>
    </r>
    <r>
      <rPr>
        <sz val="11"/>
        <color theme="1"/>
        <rFont val="Arial"/>
        <family val="2"/>
        <scheme val="minor"/>
      </rPr>
      <t>,</t>
    </r>
    <r>
      <rPr>
        <i/>
        <sz val="11"/>
        <color theme="1"/>
        <rFont val="Arial"/>
        <family val="2"/>
        <scheme val="minor"/>
      </rPr>
      <t>end</t>
    </r>
    <r>
      <rPr>
        <sz val="11"/>
        <color theme="1"/>
        <rFont val="Arial"/>
        <family val="2"/>
        <scheme val="minor"/>
      </rPr>
      <t>,"m")-12*DATEDIF(</t>
    </r>
    <r>
      <rPr>
        <i/>
        <sz val="11"/>
        <color theme="1"/>
        <rFont val="Arial"/>
        <family val="2"/>
        <scheme val="minor"/>
      </rPr>
      <t>start</t>
    </r>
    <r>
      <rPr>
        <sz val="11"/>
        <color theme="1"/>
        <rFont val="Arial"/>
        <family val="2"/>
        <scheme val="minor"/>
      </rPr>
      <t>,</t>
    </r>
    <r>
      <rPr>
        <i/>
        <sz val="11"/>
        <color theme="1"/>
        <rFont val="Arial"/>
        <family val="2"/>
        <scheme val="minor"/>
      </rPr>
      <t>end</t>
    </r>
    <r>
      <rPr>
        <sz val="11"/>
        <color theme="1"/>
        <rFont val="Arial"/>
        <family val="2"/>
        <scheme val="minor"/>
      </rPr>
      <t>,"y")</t>
    </r>
  </si>
  <si>
    <t>• Using the "md" interval sometimes results in negative values, so it should be avoided.</t>
  </si>
  <si>
    <t>• Dates cannot be pre-1900.</t>
  </si>
  <si>
    <t>If you discover any typos or errors in this document, please contact me via the email listed on my website. Thank you.</t>
  </si>
  <si>
    <t>This formula is a valid alternative to DATEDIF(start,end,"y").</t>
  </si>
  <si>
    <t>This formula is a valid alternative to DATEDIF(start,end,"ym").</t>
  </si>
  <si>
    <t>Method 2 results in a different age than Method 1 about 32% of the time, but only by 2 days at most. Turns out that both methods return the exact same number of years and months. It is only the number of days that may be different.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</si>
</sst>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yy;@"/>
    <numFmt numFmtId="165" formatCode="yyyy\-mm\-dd"/>
    <numFmt numFmtId="166" formatCode="[&gt;9999]0&quot;y &quot;00&quot;m &quot;00&quot;d&quot;;[&gt;99]0&quot;m &quot;00&quot;d&quot;;0&quot;d&quot;"/>
  </numFmts>
  <fonts count="33" x14ac:knownFonts="1">
    <font>
      <sz val="11"/>
      <color theme="1"/>
      <name val="Arial"/>
      <family val="2"/>
      <scheme val="minor"/>
    </font>
    <font>
      <sz val="11"/>
      <color theme="1"/>
      <name val="Arial"/>
      <family val="2"/>
      <scheme val="minor"/>
    </font>
    <font>
      <b/>
      <sz val="11"/>
      <color theme="1"/>
      <name val="Arial"/>
      <family val="2"/>
      <scheme val="minor"/>
    </font>
    <font>
      <sz val="11"/>
      <color theme="0"/>
      <name val="Arial"/>
      <family val="2"/>
      <scheme val="minor"/>
    </font>
    <font>
      <u/>
      <sz val="11"/>
      <color theme="10"/>
      <name val="Arial"/>
      <family val="2"/>
      <scheme val="minor"/>
    </font>
    <font>
      <sz val="18"/>
      <color theme="0"/>
      <name val="Arial"/>
      <family val="1"/>
      <scheme val="major"/>
    </font>
    <font>
      <sz val="11"/>
      <color theme="1" tint="0.499984740745262"/>
      <name val="Arial"/>
      <family val="2"/>
      <scheme val="minor"/>
    </font>
    <font>
      <b/>
      <sz val="12"/>
      <color theme="0"/>
      <name val="Arial"/>
      <family val="2"/>
      <scheme val="minor"/>
    </font>
    <font>
      <i/>
      <sz val="11"/>
      <color theme="0"/>
      <name val="Arial"/>
      <family val="2"/>
      <scheme val="minor"/>
    </font>
    <font>
      <i/>
      <sz val="11"/>
      <color theme="1"/>
      <name val="Arial"/>
      <family val="2"/>
      <scheme val="minor"/>
    </font>
    <font>
      <b/>
      <sz val="9"/>
      <color theme="1" tint="0.34998626667073579"/>
      <name val="Arial"/>
      <family val="2"/>
      <scheme val="minor"/>
    </font>
    <font>
      <sz val="10"/>
      <name val="Arial"/>
      <family val="2"/>
    </font>
    <font>
      <sz val="11"/>
      <name val="Arial"/>
      <family val="2"/>
    </font>
    <font>
      <sz val="12"/>
      <name val="Arial"/>
      <family val="2"/>
    </font>
    <font>
      <b/>
      <sz val="12"/>
      <name val="Arial"/>
      <family val="2"/>
    </font>
    <font>
      <u/>
      <sz val="12"/>
      <color indexed="12"/>
      <name val="Arial"/>
      <family val="2"/>
    </font>
    <font>
      <sz val="11"/>
      <color rgb="FFFF0000"/>
      <name val="Arial"/>
      <family val="2"/>
      <scheme val="minor"/>
    </font>
    <font>
      <sz val="16"/>
      <color theme="3"/>
      <name val="Arial"/>
      <family val="2"/>
      <scheme val="minor"/>
    </font>
    <font>
      <b/>
      <sz val="9"/>
      <color theme="0"/>
      <name val="Arial"/>
      <family val="2"/>
      <scheme val="minor"/>
    </font>
    <font>
      <sz val="11"/>
      <color theme="7"/>
      <name val="Arial"/>
      <family val="2"/>
      <scheme val="minor"/>
    </font>
    <font>
      <sz val="20"/>
      <color theme="3"/>
      <name val="Arial"/>
      <family val="2"/>
      <scheme val="minor"/>
    </font>
    <font>
      <sz val="11"/>
      <name val="Arial"/>
      <family val="2"/>
      <scheme val="minor"/>
    </font>
    <font>
      <b/>
      <sz val="11"/>
      <name val="Arial"/>
      <family val="2"/>
      <scheme val="minor"/>
    </font>
    <font>
      <i/>
      <sz val="11"/>
      <name val="Arial"/>
      <family val="2"/>
      <scheme val="minor"/>
    </font>
    <font>
      <sz val="12"/>
      <color theme="3"/>
      <name val="Arial"/>
      <family val="2"/>
      <scheme val="minor"/>
    </font>
    <font>
      <b/>
      <sz val="12"/>
      <color theme="3"/>
      <name val="Arial"/>
      <family val="2"/>
      <scheme val="minor"/>
    </font>
    <font>
      <b/>
      <u/>
      <sz val="11"/>
      <color theme="10"/>
      <name val="Arial"/>
      <family val="2"/>
      <scheme val="minor"/>
    </font>
    <font>
      <sz val="11"/>
      <color theme="10"/>
      <name val="Arial"/>
      <family val="2"/>
      <scheme val="minor"/>
    </font>
    <font>
      <b/>
      <sz val="11"/>
      <color theme="10"/>
      <name val="Arial"/>
      <family val="2"/>
      <scheme val="minor"/>
    </font>
    <font>
      <b/>
      <sz val="11"/>
      <color theme="1"/>
      <name val="Courier New"/>
      <family val="3"/>
    </font>
    <font>
      <b/>
      <sz val="11"/>
      <color rgb="FFFF0000"/>
      <name val="Courier New"/>
      <family val="3"/>
    </font>
    <font>
      <b/>
      <sz val="9"/>
      <color rgb="FFFF0000"/>
      <name val="Arial"/>
      <family val="2"/>
      <scheme val="minor"/>
    </font>
    <font>
      <b/>
      <sz val="11"/>
      <color theme="0"/>
      <name val="Arial"/>
      <family val="2"/>
      <scheme val="minor"/>
    </font>
  </fonts>
  <fills count="9">
    <fill>
      <patternFill patternType="none"/>
    </fill>
    <fill>
      <patternFill patternType="gray125"/>
    </fill>
    <fill>
      <patternFill patternType="solid">
        <fgColor theme="4" tint="0.39997558519241921"/>
        <bgColor indexed="65"/>
      </patternFill>
    </fill>
    <fill>
      <patternFill patternType="solid">
        <fgColor theme="4" tint="-0.249977111117893"/>
        <bgColor indexed="64"/>
      </patternFill>
    </fill>
    <fill>
      <patternFill patternType="solid">
        <fgColor theme="4" tint="-0.24994659260841701"/>
        <bgColor indexed="64"/>
      </patternFill>
    </fill>
    <fill>
      <patternFill patternType="solid">
        <fgColor theme="4"/>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bgColor indexed="64"/>
      </patternFill>
    </fill>
  </fills>
  <borders count="21">
    <border>
      <left/>
      <right/>
      <top/>
      <bottom/>
      <diagonal/>
    </border>
    <border>
      <left/>
      <right/>
      <top/>
      <bottom style="thin">
        <color theme="4" tint="-0.24994659260841701"/>
      </bottom>
      <diagonal/>
    </border>
    <border>
      <left style="thin">
        <color theme="4"/>
      </left>
      <right/>
      <top style="thin">
        <color theme="4"/>
      </top>
      <bottom style="thin">
        <color theme="0" tint="-0.24994659260841701"/>
      </bottom>
      <diagonal/>
    </border>
    <border>
      <left/>
      <right style="thin">
        <color theme="4"/>
      </right>
      <top style="thin">
        <color theme="4"/>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4"/>
      </top>
      <bottom style="thin">
        <color theme="0" tint="-0.24994659260841701"/>
      </bottom>
      <diagonal/>
    </border>
    <border>
      <left/>
      <right/>
      <top style="thin">
        <color theme="0" tint="-0.24994659260841701"/>
      </top>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right/>
      <top/>
      <bottom style="thin">
        <color indexed="64"/>
      </bottom>
      <diagonal/>
    </border>
    <border>
      <left style="medium">
        <color theme="4" tint="-0.24994659260841701"/>
      </left>
      <right/>
      <top style="medium">
        <color theme="4" tint="-0.24994659260841701"/>
      </top>
      <bottom style="medium">
        <color theme="4" tint="-0.24994659260841701"/>
      </bottom>
      <diagonal/>
    </border>
    <border>
      <left/>
      <right/>
      <top style="medium">
        <color theme="4" tint="-0.24994659260841701"/>
      </top>
      <bottom style="medium">
        <color theme="4" tint="-0.24994659260841701"/>
      </bottom>
      <diagonal/>
    </border>
    <border>
      <left/>
      <right style="medium">
        <color theme="4" tint="-0.24994659260841701"/>
      </right>
      <top style="medium">
        <color theme="4" tint="-0.24994659260841701"/>
      </top>
      <bottom style="medium">
        <color theme="4" tint="-0.24994659260841701"/>
      </bottom>
      <diagonal/>
    </border>
  </borders>
  <cellStyleXfs count="12">
    <xf numFmtId="0" fontId="0" fillId="0" borderId="0"/>
    <xf numFmtId="0" fontId="20" fillId="0" borderId="1" applyNumberFormat="0" applyFill="0" applyAlignment="0" applyProtection="0"/>
    <xf numFmtId="0" fontId="1" fillId="2" borderId="0" applyNumberFormat="0" applyBorder="0" applyAlignment="0" applyProtection="0"/>
    <xf numFmtId="0" fontId="4" fillId="0" borderId="0" applyNumberFormat="0" applyFill="0" applyBorder="0" applyAlignment="0" applyProtection="0"/>
    <xf numFmtId="0" fontId="5" fillId="3" borderId="0">
      <alignment horizontal="left" vertical="center" indent="1"/>
    </xf>
    <xf numFmtId="0" fontId="7" fillId="4" borderId="0">
      <alignment vertical="center"/>
    </xf>
    <xf numFmtId="0" fontId="1" fillId="0" borderId="7" applyNumberFormat="0" applyFont="0" applyFill="0" applyAlignment="0" applyProtection="0"/>
    <xf numFmtId="0" fontId="10" fillId="7" borderId="0">
      <alignment horizontal="center" vertical="center" shrinkToFit="1"/>
    </xf>
    <xf numFmtId="0" fontId="17" fillId="0" borderId="0" applyNumberFormat="0" applyFill="0" applyAlignment="0" applyProtection="0"/>
    <xf numFmtId="0" fontId="24" fillId="0" borderId="0" applyNumberFormat="0" applyFill="0" applyBorder="0" applyAlignment="0" applyProtection="0"/>
    <xf numFmtId="0" fontId="18" fillId="8" borderId="0">
      <alignment horizontal="center" vertical="center" shrinkToFit="1"/>
    </xf>
    <xf numFmtId="0" fontId="1" fillId="7" borderId="7">
      <alignment horizontal="center" vertical="center"/>
    </xf>
  </cellStyleXfs>
  <cellXfs count="127">
    <xf numFmtId="0" fontId="0" fillId="0" borderId="0" xfId="0"/>
    <xf numFmtId="0" fontId="5" fillId="3" borderId="0" xfId="4">
      <alignment horizontal="left" vertical="center" indent="1"/>
    </xf>
    <xf numFmtId="0" fontId="5" fillId="3" borderId="0" xfId="4" applyAlignment="1">
      <alignment horizontal="left" vertical="center"/>
    </xf>
    <xf numFmtId="0" fontId="4" fillId="0" borderId="0" xfId="3"/>
    <xf numFmtId="0" fontId="0" fillId="0" borderId="0" xfId="0" applyBorder="1"/>
    <xf numFmtId="0" fontId="0" fillId="0" borderId="0" xfId="0" applyAlignment="1">
      <alignment horizontal="left" vertical="top" wrapText="1"/>
    </xf>
    <xf numFmtId="0" fontId="7" fillId="4" borderId="0" xfId="5">
      <alignment vertical="center"/>
    </xf>
    <xf numFmtId="0" fontId="0" fillId="0" borderId="0" xfId="0" applyAlignment="1">
      <alignment vertical="center"/>
    </xf>
    <xf numFmtId="0" fontId="0" fillId="0" borderId="0" xfId="0" applyAlignment="1">
      <alignment horizontal="left" vertical="center" wrapText="1"/>
    </xf>
    <xf numFmtId="0" fontId="20" fillId="0" borderId="1" xfId="1" applyAlignment="1">
      <alignment vertical="center"/>
    </xf>
    <xf numFmtId="0" fontId="0" fillId="0" borderId="0" xfId="0" applyAlignment="1">
      <alignment horizontal="right" vertical="center"/>
    </xf>
    <xf numFmtId="0" fontId="3" fillId="5" borderId="2" xfId="2" applyFont="1" applyFill="1" applyBorder="1" applyAlignment="1">
      <alignment horizontal="center" vertical="center"/>
    </xf>
    <xf numFmtId="0" fontId="3" fillId="5" borderId="3" xfId="2" applyFont="1" applyFill="1" applyBorder="1" applyAlignment="1">
      <alignment horizontal="center" vertical="center"/>
    </xf>
    <xf numFmtId="0" fontId="0" fillId="7" borderId="7" xfId="6" applyFont="1" applyFill="1" applyAlignment="1">
      <alignment horizontal="center" vertical="center"/>
    </xf>
    <xf numFmtId="0" fontId="3" fillId="5" borderId="8" xfId="2" applyFont="1" applyFill="1" applyBorder="1" applyAlignment="1">
      <alignment horizontal="center" vertical="center"/>
    </xf>
    <xf numFmtId="164" fontId="0" fillId="0" borderId="7" xfId="6" applyNumberFormat="1" applyFont="1" applyFill="1" applyAlignment="1">
      <alignment horizontal="center" vertical="center"/>
    </xf>
    <xf numFmtId="0" fontId="10" fillId="7" borderId="0" xfId="7" applyFont="1" applyAlignment="1">
      <alignment horizontal="center" vertical="center" shrinkToFit="1"/>
    </xf>
    <xf numFmtId="0" fontId="10" fillId="7" borderId="0" xfId="7" applyAlignment="1">
      <alignment horizontal="center" vertical="center" shrinkToFit="1"/>
    </xf>
    <xf numFmtId="0" fontId="4" fillId="0" borderId="0" xfId="3" applyAlignment="1">
      <alignment horizontal="left" vertical="center" indent="1"/>
    </xf>
    <xf numFmtId="0" fontId="0" fillId="0" borderId="0" xfId="0" applyAlignment="1">
      <alignment horizontal="left" vertical="center" indent="1"/>
    </xf>
    <xf numFmtId="0" fontId="0" fillId="0" borderId="0" xfId="0" applyFill="1" applyBorder="1"/>
    <xf numFmtId="0" fontId="11" fillId="0" borderId="0" xfId="0" applyFont="1" applyFill="1" applyBorder="1" applyAlignment="1"/>
    <xf numFmtId="0" fontId="12" fillId="0" borderId="0" xfId="0" applyFont="1" applyFill="1" applyBorder="1" applyAlignment="1"/>
    <xf numFmtId="0" fontId="13" fillId="0" borderId="0" xfId="0" applyFont="1" applyFill="1" applyBorder="1" applyAlignment="1">
      <alignment horizontal="left"/>
    </xf>
    <xf numFmtId="0" fontId="14" fillId="0" borderId="0" xfId="0" applyFont="1" applyFill="1" applyBorder="1" applyAlignment="1">
      <alignment horizontal="left"/>
    </xf>
    <xf numFmtId="0" fontId="15" fillId="0" borderId="0" xfId="3" applyFont="1" applyFill="1" applyBorder="1" applyAlignment="1" applyProtection="1">
      <alignment horizontal="left"/>
    </xf>
    <xf numFmtId="0" fontId="13" fillId="0" borderId="0" xfId="0" applyFont="1" applyFill="1" applyBorder="1" applyAlignment="1">
      <alignment horizontal="left" wrapText="1"/>
    </xf>
    <xf numFmtId="0" fontId="17" fillId="0" borderId="0" xfId="8" applyAlignment="1">
      <alignment vertical="center"/>
    </xf>
    <xf numFmtId="0" fontId="8" fillId="5" borderId="2" xfId="2" applyFont="1" applyFill="1" applyBorder="1" applyAlignment="1">
      <alignment horizontal="center" vertical="center"/>
    </xf>
    <xf numFmtId="0" fontId="8" fillId="5" borderId="8" xfId="2" applyFont="1" applyFill="1" applyBorder="1" applyAlignment="1">
      <alignment horizontal="center" vertical="center"/>
    </xf>
    <xf numFmtId="164" fontId="1" fillId="0" borderId="7" xfId="6" applyNumberFormat="1" applyFont="1" applyFill="1" applyAlignment="1">
      <alignment horizontal="center" vertical="center"/>
    </xf>
    <xf numFmtId="0" fontId="18" fillId="8" borderId="0" xfId="10">
      <alignment horizontal="center" vertical="center" shrinkToFit="1"/>
    </xf>
    <xf numFmtId="0" fontId="0" fillId="7" borderId="7" xfId="6" applyNumberFormat="1" applyFont="1" applyFill="1" applyAlignment="1">
      <alignment horizontal="center" vertical="center"/>
    </xf>
    <xf numFmtId="0" fontId="0" fillId="0" borderId="0" xfId="0" applyAlignment="1">
      <alignment horizontal="right"/>
    </xf>
    <xf numFmtId="0" fontId="0" fillId="0" borderId="0" xfId="0" applyAlignment="1">
      <alignment horizontal="right" vertical="top" wrapText="1"/>
    </xf>
    <xf numFmtId="164" fontId="0" fillId="0" borderId="7" xfId="6" applyNumberFormat="1" applyFont="1" applyAlignment="1">
      <alignment horizontal="center" vertical="center" shrinkToFit="1"/>
    </xf>
    <xf numFmtId="0" fontId="24" fillId="0" borderId="0" xfId="9" applyAlignment="1">
      <alignment vertical="center"/>
    </xf>
    <xf numFmtId="0" fontId="16" fillId="0" borderId="0" xfId="0" applyFont="1" applyAlignment="1">
      <alignment horizontal="right" vertical="top" wrapText="1"/>
    </xf>
    <xf numFmtId="0" fontId="2" fillId="0" borderId="0" xfId="0" applyFont="1" applyAlignment="1">
      <alignment horizontal="right" vertical="top" wrapText="1"/>
    </xf>
    <xf numFmtId="0" fontId="3" fillId="5" borderId="0" xfId="2" applyFont="1" applyFill="1" applyBorder="1" applyAlignment="1">
      <alignment horizontal="center" vertical="center"/>
    </xf>
    <xf numFmtId="0" fontId="0" fillId="0" borderId="0" xfId="0" applyBorder="1" applyAlignment="1">
      <alignment horizontal="left" vertical="center" indent="1"/>
    </xf>
    <xf numFmtId="0" fontId="0" fillId="0" borderId="0" xfId="0" applyBorder="1" applyAlignment="1">
      <alignment horizontal="left" indent="1"/>
    </xf>
    <xf numFmtId="0" fontId="24" fillId="0" borderId="0" xfId="9" applyFont="1" applyAlignment="1">
      <alignment vertical="center"/>
    </xf>
    <xf numFmtId="0" fontId="0" fillId="0" borderId="7" xfId="6" applyNumberFormat="1" applyFont="1" applyFill="1" applyAlignment="1">
      <alignment horizontal="center" vertical="center"/>
    </xf>
    <xf numFmtId="164" fontId="0" fillId="7" borderId="7" xfId="6" applyNumberFormat="1" applyFont="1" applyFill="1" applyAlignment="1">
      <alignment horizontal="center" vertical="center"/>
    </xf>
    <xf numFmtId="164" fontId="0" fillId="0" borderId="0" xfId="0" applyNumberFormat="1" applyAlignment="1">
      <alignment vertical="center"/>
    </xf>
    <xf numFmtId="0" fontId="4" fillId="0" borderId="0" xfId="3" applyBorder="1" applyAlignment="1">
      <alignment vertical="center"/>
    </xf>
    <xf numFmtId="0" fontId="6" fillId="0" borderId="0" xfId="0" applyFont="1" applyAlignment="1">
      <alignment horizontal="right" indent="1"/>
    </xf>
    <xf numFmtId="0" fontId="1" fillId="7" borderId="7" xfId="6" applyFont="1" applyFill="1" applyAlignment="1">
      <alignment horizontal="center" vertical="center"/>
    </xf>
    <xf numFmtId="0" fontId="0" fillId="0" borderId="0" xfId="0" applyNumberFormat="1" applyAlignment="1">
      <alignment horizontal="right" vertical="center"/>
    </xf>
    <xf numFmtId="0" fontId="27" fillId="0" borderId="0" xfId="3" applyFont="1" applyAlignment="1">
      <alignment horizontal="left" vertical="center" indent="1"/>
    </xf>
    <xf numFmtId="0" fontId="0" fillId="0" borderId="0" xfId="0" applyAlignment="1">
      <alignment horizontal="left" vertical="top" wrapText="1" indent="1"/>
    </xf>
    <xf numFmtId="0" fontId="3" fillId="5" borderId="0" xfId="2" applyFont="1" applyFill="1" applyBorder="1" applyAlignment="1">
      <alignment horizontal="center" vertical="center"/>
    </xf>
    <xf numFmtId="0" fontId="8" fillId="5" borderId="3" xfId="2" applyFont="1" applyFill="1" applyBorder="1" applyAlignment="1">
      <alignment horizontal="center" vertical="center"/>
    </xf>
    <xf numFmtId="0" fontId="0" fillId="0" borderId="0" xfId="0" applyAlignment="1">
      <alignment horizontal="center"/>
    </xf>
    <xf numFmtId="0" fontId="2" fillId="0" borderId="0" xfId="0" applyFont="1"/>
    <xf numFmtId="0" fontId="29" fillId="0" borderId="0" xfId="0" applyFont="1" applyAlignment="1">
      <alignment horizontal="right"/>
    </xf>
    <xf numFmtId="165" fontId="0" fillId="0" borderId="7" xfId="6" applyNumberFormat="1" applyFont="1" applyAlignment="1">
      <alignment horizontal="center" shrinkToFit="1"/>
    </xf>
    <xf numFmtId="0" fontId="0" fillId="7" borderId="7" xfId="6" applyNumberFormat="1" applyFont="1" applyFill="1" applyAlignment="1">
      <alignment horizontal="center"/>
    </xf>
    <xf numFmtId="0" fontId="0" fillId="0" borderId="17" xfId="0" applyBorder="1"/>
    <xf numFmtId="0" fontId="29" fillId="0" borderId="17" xfId="0" applyFont="1" applyBorder="1" applyAlignment="1">
      <alignment horizontal="right"/>
    </xf>
    <xf numFmtId="0" fontId="0" fillId="0" borderId="0" xfId="0" quotePrefix="1" applyAlignment="1">
      <alignment horizontal="right"/>
    </xf>
    <xf numFmtId="0" fontId="29" fillId="0" borderId="0" xfId="0" applyFont="1" applyBorder="1" applyAlignment="1">
      <alignment horizontal="right"/>
    </xf>
    <xf numFmtId="0" fontId="24" fillId="0" borderId="0" xfId="9"/>
    <xf numFmtId="165" fontId="0" fillId="0" borderId="7" xfId="6" applyNumberFormat="1" applyFont="1" applyAlignment="1">
      <alignment horizontal="center" vertical="center" shrinkToFit="1"/>
    </xf>
    <xf numFmtId="0" fontId="16" fillId="7" borderId="7" xfId="6" applyFont="1" applyFill="1" applyAlignment="1">
      <alignment horizontal="center" vertical="center"/>
    </xf>
    <xf numFmtId="0" fontId="31" fillId="0" borderId="0" xfId="0" applyFont="1"/>
    <xf numFmtId="0" fontId="0" fillId="0" borderId="0" xfId="0" applyAlignment="1">
      <alignment vertical="top" wrapText="1"/>
    </xf>
    <xf numFmtId="0" fontId="0" fillId="0" borderId="7" xfId="6" applyNumberFormat="1" applyFont="1" applyAlignment="1">
      <alignment horizontal="center" vertical="center" shrinkToFit="1"/>
    </xf>
    <xf numFmtId="166" fontId="0" fillId="7" borderId="7" xfId="6" applyNumberFormat="1" applyFont="1" applyFill="1" applyAlignment="1">
      <alignment horizontal="center" vertical="center"/>
    </xf>
    <xf numFmtId="0" fontId="2" fillId="0" borderId="17" xfId="0" applyFont="1" applyBorder="1"/>
    <xf numFmtId="0" fontId="0" fillId="0" borderId="0" xfId="0" applyFill="1" applyBorder="1" applyAlignment="1">
      <alignment vertical="center"/>
    </xf>
    <xf numFmtId="0" fontId="0" fillId="0" borderId="0" xfId="0" applyBorder="1" applyAlignment="1">
      <alignment horizontal="right" vertical="center"/>
    </xf>
    <xf numFmtId="14" fontId="0" fillId="0" borderId="0" xfId="0" applyNumberFormat="1"/>
    <xf numFmtId="0" fontId="10" fillId="7" borderId="0" xfId="7">
      <alignment horizontal="center" vertical="center" shrinkToFit="1"/>
    </xf>
    <xf numFmtId="0" fontId="0" fillId="0" borderId="0" xfId="0" applyBorder="1" applyAlignment="1">
      <alignment vertical="center"/>
    </xf>
    <xf numFmtId="0" fontId="4" fillId="0" borderId="0" xfId="3" applyFill="1" applyBorder="1" applyAlignment="1">
      <alignment horizontal="left"/>
    </xf>
    <xf numFmtId="0" fontId="9" fillId="0" borderId="0" xfId="0" applyFont="1" applyBorder="1"/>
    <xf numFmtId="0" fontId="0" fillId="0" borderId="0" xfId="0" applyAlignment="1">
      <alignment horizontal="left" vertical="top" wrapText="1" indent="1"/>
    </xf>
    <xf numFmtId="0" fontId="0" fillId="0" borderId="0" xfId="0" applyAlignment="1">
      <alignment horizontal="left" vertical="top" indent="1"/>
    </xf>
    <xf numFmtId="0" fontId="0" fillId="0" borderId="0" xfId="0" applyAlignment="1">
      <alignment horizontal="left" vertical="top" wrapText="1" indent="1"/>
    </xf>
    <xf numFmtId="0" fontId="21" fillId="6" borderId="4" xfId="0" quotePrefix="1" applyFont="1" applyFill="1" applyBorder="1" applyAlignment="1">
      <alignment horizontal="left" vertical="center" wrapText="1" indent="1"/>
    </xf>
    <xf numFmtId="0" fontId="21" fillId="6" borderId="5" xfId="0" quotePrefix="1" applyFont="1" applyFill="1" applyBorder="1" applyAlignment="1">
      <alignment horizontal="left" vertical="center" wrapText="1" indent="1"/>
    </xf>
    <xf numFmtId="0" fontId="21" fillId="6" borderId="6" xfId="0" quotePrefix="1" applyFont="1" applyFill="1" applyBorder="1" applyAlignment="1">
      <alignment horizontal="left" vertical="center" wrapText="1" indent="1"/>
    </xf>
    <xf numFmtId="0" fontId="0" fillId="0" borderId="0" xfId="0" applyAlignment="1">
      <alignment horizontal="left" vertical="top" wrapText="1"/>
    </xf>
    <xf numFmtId="0" fontId="0" fillId="6" borderId="10" xfId="0" quotePrefix="1" applyFill="1" applyBorder="1" applyAlignment="1">
      <alignment horizontal="left" vertical="top" wrapText="1" indent="1"/>
    </xf>
    <xf numFmtId="0" fontId="0" fillId="6" borderId="9" xfId="0" quotePrefix="1" applyFill="1" applyBorder="1" applyAlignment="1">
      <alignment horizontal="left" vertical="top" wrapText="1" indent="1"/>
    </xf>
    <xf numFmtId="0" fontId="0" fillId="6" borderId="11" xfId="0" quotePrefix="1" applyFill="1" applyBorder="1" applyAlignment="1">
      <alignment horizontal="left" vertical="top" wrapText="1" indent="1"/>
    </xf>
    <xf numFmtId="0" fontId="0" fillId="6" borderId="12" xfId="0" quotePrefix="1" applyFill="1" applyBorder="1" applyAlignment="1">
      <alignment horizontal="left" vertical="top" wrapText="1" indent="1"/>
    </xf>
    <xf numFmtId="0" fontId="0" fillId="6" borderId="0" xfId="0" quotePrefix="1" applyFill="1" applyBorder="1" applyAlignment="1">
      <alignment horizontal="left" vertical="top" wrapText="1" indent="1"/>
    </xf>
    <xf numFmtId="0" fontId="0" fillId="6" borderId="13" xfId="0" quotePrefix="1" applyFill="1" applyBorder="1" applyAlignment="1">
      <alignment horizontal="left" vertical="top" wrapText="1" indent="1"/>
    </xf>
    <xf numFmtId="0" fontId="0" fillId="6" borderId="14" xfId="0" quotePrefix="1" applyFill="1" applyBorder="1" applyAlignment="1">
      <alignment horizontal="left" vertical="top" wrapText="1" indent="1"/>
    </xf>
    <xf numFmtId="0" fontId="0" fillId="6" borderId="15" xfId="0" quotePrefix="1" applyFill="1" applyBorder="1" applyAlignment="1">
      <alignment horizontal="left" vertical="top" wrapText="1" indent="1"/>
    </xf>
    <xf numFmtId="0" fontId="0" fillId="6" borderId="16" xfId="0" quotePrefix="1" applyFill="1" applyBorder="1" applyAlignment="1">
      <alignment horizontal="left" vertical="top" wrapText="1" indent="1"/>
    </xf>
    <xf numFmtId="0" fontId="21" fillId="6" borderId="10" xfId="0" quotePrefix="1" applyFont="1" applyFill="1" applyBorder="1" applyAlignment="1">
      <alignment horizontal="left" vertical="center" wrapText="1" indent="1"/>
    </xf>
    <xf numFmtId="0" fontId="21" fillId="6" borderId="9" xfId="0" quotePrefix="1" applyFont="1" applyFill="1" applyBorder="1" applyAlignment="1">
      <alignment horizontal="left" vertical="center" wrapText="1" indent="1"/>
    </xf>
    <xf numFmtId="0" fontId="21" fillId="6" borderId="11" xfId="0" quotePrefix="1" applyFont="1" applyFill="1" applyBorder="1" applyAlignment="1">
      <alignment horizontal="left" vertical="center" wrapText="1" indent="1"/>
    </xf>
    <xf numFmtId="0" fontId="21" fillId="6" borderId="14" xfId="0" quotePrefix="1" applyFont="1" applyFill="1" applyBorder="1" applyAlignment="1">
      <alignment horizontal="left" vertical="center" wrapText="1" indent="1"/>
    </xf>
    <xf numFmtId="0" fontId="21" fillId="6" borderId="15" xfId="0" quotePrefix="1" applyFont="1" applyFill="1" applyBorder="1" applyAlignment="1">
      <alignment horizontal="left" vertical="center" wrapText="1" indent="1"/>
    </xf>
    <xf numFmtId="0" fontId="21" fillId="6" borderId="16" xfId="0" quotePrefix="1" applyFont="1" applyFill="1" applyBorder="1" applyAlignment="1">
      <alignment horizontal="left" vertical="center" wrapText="1" indent="1"/>
    </xf>
    <xf numFmtId="0" fontId="21" fillId="6" borderId="0" xfId="0" quotePrefix="1" applyFont="1" applyFill="1" applyBorder="1" applyAlignment="1">
      <alignment horizontal="left" vertical="center" wrapText="1" indent="1"/>
    </xf>
    <xf numFmtId="0" fontId="3" fillId="5" borderId="0" xfId="2" applyFont="1" applyFill="1" applyBorder="1" applyAlignment="1">
      <alignment horizontal="center" vertical="center"/>
    </xf>
    <xf numFmtId="0" fontId="1" fillId="7" borderId="4" xfId="11" applyBorder="1" applyAlignment="1">
      <alignment horizontal="center" vertical="center"/>
    </xf>
    <xf numFmtId="0" fontId="1" fillId="7" borderId="6" xfId="11" applyBorder="1" applyAlignment="1">
      <alignment horizontal="center" vertical="center"/>
    </xf>
    <xf numFmtId="0" fontId="19" fillId="0" borderId="0" xfId="0" applyFont="1" applyAlignment="1">
      <alignment horizontal="left" vertical="top" wrapText="1" indent="1"/>
    </xf>
    <xf numFmtId="0" fontId="3" fillId="5" borderId="18" xfId="0" quotePrefix="1" applyFont="1" applyFill="1" applyBorder="1" applyAlignment="1">
      <alignment horizontal="left" vertical="center" indent="1"/>
    </xf>
    <xf numFmtId="0" fontId="3" fillId="5" borderId="19" xfId="0" quotePrefix="1" applyFont="1" applyFill="1" applyBorder="1" applyAlignment="1">
      <alignment horizontal="left" vertical="center" indent="1"/>
    </xf>
    <xf numFmtId="0" fontId="3" fillId="5" borderId="20" xfId="0" quotePrefix="1" applyFont="1" applyFill="1" applyBorder="1" applyAlignment="1">
      <alignment horizontal="left" vertical="center" indent="1"/>
    </xf>
    <xf numFmtId="0" fontId="21" fillId="6" borderId="10" xfId="0" quotePrefix="1" applyFont="1" applyFill="1" applyBorder="1" applyAlignment="1">
      <alignment horizontal="left" vertical="top" wrapText="1" indent="1"/>
    </xf>
    <xf numFmtId="0" fontId="21" fillId="6" borderId="9" xfId="0" quotePrefix="1" applyFont="1" applyFill="1" applyBorder="1" applyAlignment="1">
      <alignment horizontal="left" vertical="top" wrapText="1" indent="1"/>
    </xf>
    <xf numFmtId="0" fontId="21" fillId="6" borderId="11" xfId="0" quotePrefix="1" applyFont="1" applyFill="1" applyBorder="1" applyAlignment="1">
      <alignment horizontal="left" vertical="top" wrapText="1" indent="1"/>
    </xf>
    <xf numFmtId="0" fontId="21" fillId="6" borderId="14" xfId="0" quotePrefix="1" applyFont="1" applyFill="1" applyBorder="1" applyAlignment="1">
      <alignment horizontal="left" vertical="top" wrapText="1" indent="1"/>
    </xf>
    <xf numFmtId="0" fontId="21" fillId="6" borderId="15" xfId="0" quotePrefix="1" applyFont="1" applyFill="1" applyBorder="1" applyAlignment="1">
      <alignment horizontal="left" vertical="top" wrapText="1" indent="1"/>
    </xf>
    <xf numFmtId="0" fontId="21" fillId="6" borderId="16" xfId="0" quotePrefix="1" applyFont="1" applyFill="1" applyBorder="1" applyAlignment="1">
      <alignment horizontal="left" vertical="top" wrapText="1" indent="1"/>
    </xf>
    <xf numFmtId="0" fontId="21" fillId="6" borderId="10" xfId="0" quotePrefix="1" applyFont="1" applyFill="1" applyBorder="1" applyAlignment="1">
      <alignment horizontal="left" vertical="top" wrapText="1"/>
    </xf>
    <xf numFmtId="0" fontId="21" fillId="6" borderId="9" xfId="0" quotePrefix="1" applyFont="1" applyFill="1" applyBorder="1" applyAlignment="1">
      <alignment horizontal="left" vertical="top" wrapText="1"/>
    </xf>
    <xf numFmtId="0" fontId="21" fillId="6" borderId="11" xfId="0" quotePrefix="1" applyFont="1" applyFill="1" applyBorder="1" applyAlignment="1">
      <alignment horizontal="left" vertical="top" wrapText="1"/>
    </xf>
    <xf numFmtId="0" fontId="21" fillId="6" borderId="14" xfId="0" quotePrefix="1" applyFont="1" applyFill="1" applyBorder="1" applyAlignment="1">
      <alignment horizontal="left" vertical="top" wrapText="1"/>
    </xf>
    <xf numFmtId="0" fontId="21" fillId="6" borderId="15" xfId="0" quotePrefix="1" applyFont="1" applyFill="1" applyBorder="1" applyAlignment="1">
      <alignment horizontal="left" vertical="top" wrapText="1"/>
    </xf>
    <xf numFmtId="0" fontId="21" fillId="6" borderId="16" xfId="0" quotePrefix="1" applyFont="1" applyFill="1" applyBorder="1" applyAlignment="1">
      <alignment horizontal="left" vertical="top" wrapText="1"/>
    </xf>
    <xf numFmtId="0" fontId="21" fillId="6" borderId="12" xfId="0" quotePrefix="1" applyFont="1" applyFill="1" applyBorder="1" applyAlignment="1">
      <alignment horizontal="left" vertical="top" wrapText="1"/>
    </xf>
    <xf numFmtId="0" fontId="21" fillId="6" borderId="0" xfId="0" quotePrefix="1" applyFont="1" applyFill="1" applyBorder="1" applyAlignment="1">
      <alignment horizontal="left" vertical="top" wrapText="1"/>
    </xf>
    <xf numFmtId="0" fontId="21" fillId="6" borderId="13" xfId="0" quotePrefix="1" applyFont="1" applyFill="1" applyBorder="1" applyAlignment="1">
      <alignment horizontal="left" vertical="top" wrapText="1"/>
    </xf>
    <xf numFmtId="0" fontId="21" fillId="6" borderId="12" xfId="0" quotePrefix="1" applyFont="1" applyFill="1" applyBorder="1" applyAlignment="1">
      <alignment horizontal="left" vertical="center" wrapText="1" indent="1"/>
    </xf>
    <xf numFmtId="0" fontId="21" fillId="6" borderId="13" xfId="0" quotePrefix="1" applyFont="1" applyFill="1" applyBorder="1" applyAlignment="1">
      <alignment horizontal="left" vertical="center" wrapText="1" indent="1"/>
    </xf>
    <xf numFmtId="0" fontId="21" fillId="6" borderId="9" xfId="0" quotePrefix="1" applyFont="1" applyFill="1" applyBorder="1" applyAlignment="1">
      <alignment horizontal="left" vertical="center" wrapText="1"/>
    </xf>
    <xf numFmtId="0" fontId="21" fillId="6" borderId="0" xfId="0" quotePrefix="1" applyFont="1" applyFill="1" applyBorder="1" applyAlignment="1">
      <alignment horizontal="left" vertical="center" wrapText="1"/>
    </xf>
  </cellXfs>
  <cellStyles count="12">
    <cellStyle name="60% - Accent1" xfId="2" builtinId="32"/>
    <cellStyle name="Heading 2" xfId="1" builtinId="17" customBuiltin="1"/>
    <cellStyle name="Heading 3" xfId="8" builtinId="18" customBuiltin="1"/>
    <cellStyle name="Heading 4" xfId="9" builtinId="19" customBuiltin="1"/>
    <cellStyle name="Hyperlink" xfId="3" builtinId="8"/>
    <cellStyle name="Normal" xfId="0" builtinId="0"/>
    <cellStyle name="v42_caution_note" xfId="10"/>
    <cellStyle name="v42_H_Practice" xfId="5"/>
    <cellStyle name="v42_input" xfId="6"/>
    <cellStyle name="v42_refnote" xfId="7"/>
    <cellStyle name="v42_result" xfId="11"/>
    <cellStyle name="v42_Title"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36</xdr:row>
      <xdr:rowOff>114300</xdr:rowOff>
    </xdr:from>
    <xdr:to>
      <xdr:col>4</xdr:col>
      <xdr:colOff>419100</xdr:colOff>
      <xdr:row>38</xdr:row>
      <xdr:rowOff>114300</xdr:rowOff>
    </xdr:to>
    <xdr:pic>
      <xdr:nvPicPr>
        <xdr:cNvPr id="3" name="Picture 2">
          <a:extLst>
            <a:ext uri="{FF2B5EF4-FFF2-40B4-BE49-F238E27FC236}">
              <a16:creationId xmlns:a16="http://schemas.microsoft.com/office/drawing/2014/main" id="{5117491E-1971-49EA-B4CB-2F8CD008E1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1950" y="2181225"/>
          <a:ext cx="419100" cy="495300"/>
        </a:xfrm>
        <a:prstGeom prst="rect">
          <a:avLst/>
        </a:prstGeom>
        <a:solidFill>
          <a:schemeClr val="bg1"/>
        </a:solidFill>
        <a:ln w="28575">
          <a:solidFill>
            <a:schemeClr val="bg1"/>
          </a:solidFill>
        </a:ln>
      </xdr:spPr>
    </xdr:pic>
    <xdr:clientData/>
  </xdr:twoCellAnchor>
  <xdr:twoCellAnchor editAs="oneCell">
    <xdr:from>
      <xdr:col>4</xdr:col>
      <xdr:colOff>0</xdr:colOff>
      <xdr:row>380</xdr:row>
      <xdr:rowOff>104775</xdr:rowOff>
    </xdr:from>
    <xdr:to>
      <xdr:col>4</xdr:col>
      <xdr:colOff>440055</xdr:colOff>
      <xdr:row>382</xdr:row>
      <xdr:rowOff>129063</xdr:rowOff>
    </xdr:to>
    <xdr:pic>
      <xdr:nvPicPr>
        <xdr:cNvPr id="4" name="Picture 3">
          <a:extLst>
            <a:ext uri="{FF2B5EF4-FFF2-40B4-BE49-F238E27FC236}">
              <a16:creationId xmlns:a16="http://schemas.microsoft.com/office/drawing/2014/main" id="{DE7EF345-B6E7-424F-994C-8C2373261D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61950" y="11620500"/>
          <a:ext cx="440055" cy="519588"/>
        </a:xfrm>
        <a:prstGeom prst="rect">
          <a:avLst/>
        </a:prstGeom>
        <a:solidFill>
          <a:schemeClr val="bg1"/>
        </a:solidFill>
        <a:ln w="28575">
          <a:solidFill>
            <a:schemeClr val="bg1"/>
          </a:solidFill>
        </a:ln>
      </xdr:spPr>
    </xdr:pic>
    <xdr:clientData/>
  </xdr:twoCellAnchor>
  <xdr:twoCellAnchor editAs="oneCell">
    <xdr:from>
      <xdr:col>11</xdr:col>
      <xdr:colOff>304800</xdr:colOff>
      <xdr:row>0</xdr:row>
      <xdr:rowOff>0</xdr:rowOff>
    </xdr:from>
    <xdr:to>
      <xdr:col>13</xdr:col>
      <xdr:colOff>0</xdr:colOff>
      <xdr:row>0</xdr:row>
      <xdr:rowOff>433388</xdr:rowOff>
    </xdr:to>
    <xdr:pic>
      <xdr:nvPicPr>
        <xdr:cNvPr id="6" name="Picture 5">
          <a:extLst>
            <a:ext uri="{FF2B5EF4-FFF2-40B4-BE49-F238E27FC236}">
              <a16:creationId xmlns:a16="http://schemas.microsoft.com/office/drawing/2014/main" id="{132BA93A-32B7-4542-B96B-0324F9616EE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38975" y="0"/>
          <a:ext cx="1733550" cy="433388"/>
        </a:xfrm>
        <a:prstGeom prst="rect">
          <a:avLst/>
        </a:prstGeom>
      </xdr:spPr>
    </xdr:pic>
    <xdr:clientData/>
  </xdr:twoCellAnchor>
</xdr:wsDr>
</file>

<file path=xl/theme/theme1.xml><?xml version="1.0" encoding="utf-8"?>
<a:theme xmlns:a="http://schemas.openxmlformats.org/drawingml/2006/main" name="Office Theme">
  <a:themeElements>
    <a:clrScheme name="Vertex42 - PersonalPlanner">
      <a:dk1>
        <a:sysClr val="windowText" lastClr="000000"/>
      </a:dk1>
      <a:lt1>
        <a:sysClr val="window" lastClr="FFFFFF"/>
      </a:lt1>
      <a:dk2>
        <a:srgbClr val="2A5181"/>
      </a:dk2>
      <a:lt2>
        <a:srgbClr val="EEE9E2"/>
      </a:lt2>
      <a:accent1>
        <a:srgbClr val="4A81C4"/>
      </a:accent1>
      <a:accent2>
        <a:srgbClr val="704AC4"/>
      </a:accent2>
      <a:accent3>
        <a:srgbClr val="9BC44A"/>
      </a:accent3>
      <a:accent4>
        <a:srgbClr val="C44D4A"/>
      </a:accent4>
      <a:accent5>
        <a:srgbClr val="4AAAC4"/>
      </a:accent5>
      <a:accent6>
        <a:srgbClr val="C4814A"/>
      </a:accent6>
      <a:hlink>
        <a:srgbClr val="5286C6"/>
      </a:hlink>
      <a:folHlink>
        <a:srgbClr val="7F7F7F"/>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support.office.com/en-us/article/Calculate-the-difference-between-two-dates-8235e7c9-b430-44ca-9425-46100a162f38" TargetMode="External"/><Relationship Id="rId7" Type="http://schemas.openxmlformats.org/officeDocument/2006/relationships/printerSettings" Target="../printerSettings/printerSettings1.bin"/><Relationship Id="rId2" Type="http://schemas.openxmlformats.org/officeDocument/2006/relationships/hyperlink" Target="https://support.office.com/en-us/article/DATEDIF-function-25dba1a4-2812-480b-84dd-8b32a451b35c" TargetMode="External"/><Relationship Id="rId1" Type="http://schemas.openxmlformats.org/officeDocument/2006/relationships/hyperlink" Target="https://www.vertex42.com/blog/excel-formulas/calculate-age-in-excel.html" TargetMode="External"/><Relationship Id="rId6" Type="http://schemas.openxmlformats.org/officeDocument/2006/relationships/hyperlink" Target="https://www.vertex42.com/calendars/fiscal-year-calendar.html" TargetMode="External"/><Relationship Id="rId5" Type="http://schemas.openxmlformats.org/officeDocument/2006/relationships/hyperlink" Target="https://support.office.com/en-us/article/EDATE-function-3c920eb2-6e66-44e7-a1f5-753ae47ee4f5" TargetMode="External"/><Relationship Id="rId4" Type="http://schemas.openxmlformats.org/officeDocument/2006/relationships/hyperlink" Target="https://www.vertex42.com/calendars/birthday-calendar.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vertex42.com/blog/excel-formulas/use-datedif-to-calculate-age-in-excel.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D1:R388"/>
  <sheetViews>
    <sheetView showGridLines="0" tabSelected="1" topLeftCell="D1" workbookViewId="0">
      <selection activeCell="D1" sqref="D1"/>
    </sheetView>
  </sheetViews>
  <sheetFormatPr defaultRowHeight="14.25" x14ac:dyDescent="0.2"/>
  <cols>
    <col min="1" max="3" width="0" hidden="1" customWidth="1"/>
    <col min="4" max="4" width="4.75" customWidth="1"/>
    <col min="5" max="10" width="11.625" customWidth="1"/>
    <col min="11" max="12" width="13.875" customWidth="1"/>
    <col min="13" max="15" width="12.875" customWidth="1"/>
    <col min="16" max="18" width="7.625" customWidth="1"/>
  </cols>
  <sheetData>
    <row r="1" spans="4:14" ht="36.950000000000003" customHeight="1" x14ac:dyDescent="0.2">
      <c r="D1" s="1"/>
      <c r="E1" s="2" t="s">
        <v>33</v>
      </c>
      <c r="F1" s="1"/>
      <c r="G1" s="1"/>
      <c r="H1" s="1"/>
      <c r="I1" s="1"/>
      <c r="J1" s="1"/>
      <c r="K1" s="1"/>
      <c r="L1" s="1"/>
      <c r="M1" s="1"/>
    </row>
    <row r="2" spans="4:14" ht="18" customHeight="1" x14ac:dyDescent="0.2">
      <c r="E2" s="3" t="s">
        <v>13</v>
      </c>
      <c r="M2" s="47" t="s">
        <v>0</v>
      </c>
    </row>
    <row r="3" spans="4:14" ht="18" customHeight="1" x14ac:dyDescent="0.2"/>
    <row r="4" spans="4:14" ht="18" customHeight="1" x14ac:dyDescent="0.2">
      <c r="E4" s="84" t="s">
        <v>181</v>
      </c>
      <c r="F4" s="84"/>
      <c r="G4" s="84"/>
      <c r="H4" s="84"/>
      <c r="I4" s="84"/>
      <c r="J4" s="84"/>
      <c r="K4" s="84"/>
      <c r="L4" s="84"/>
      <c r="M4" s="84"/>
    </row>
    <row r="5" spans="4:14" ht="18" customHeight="1" x14ac:dyDescent="0.2">
      <c r="E5" s="84"/>
      <c r="F5" s="84"/>
      <c r="G5" s="84"/>
      <c r="H5" s="84"/>
      <c r="I5" s="84"/>
      <c r="J5" s="84"/>
      <c r="K5" s="84"/>
      <c r="L5" s="84"/>
      <c r="M5" s="84"/>
    </row>
    <row r="6" spans="4:14" ht="18" customHeight="1" x14ac:dyDescent="0.2">
      <c r="E6" s="84"/>
      <c r="F6" s="84"/>
      <c r="G6" s="84"/>
      <c r="H6" s="84"/>
      <c r="I6" s="84"/>
      <c r="J6" s="84"/>
      <c r="K6" s="84"/>
      <c r="L6" s="84"/>
      <c r="M6" s="84"/>
    </row>
    <row r="7" spans="4:14" ht="18" customHeight="1" x14ac:dyDescent="0.2">
      <c r="E7" s="84"/>
      <c r="F7" s="84"/>
      <c r="G7" s="84"/>
      <c r="H7" s="84"/>
      <c r="I7" s="84"/>
      <c r="J7" s="84"/>
      <c r="K7" s="84"/>
      <c r="L7" s="84"/>
      <c r="M7" s="84"/>
    </row>
    <row r="8" spans="4:14" ht="18" customHeight="1" x14ac:dyDescent="0.2">
      <c r="D8" s="4"/>
      <c r="E8" s="7" t="s">
        <v>77</v>
      </c>
      <c r="F8" s="46" t="s">
        <v>14</v>
      </c>
      <c r="G8" s="4"/>
      <c r="H8" s="4"/>
      <c r="I8" s="4"/>
      <c r="J8" s="4"/>
      <c r="K8" s="4"/>
      <c r="L8" s="4"/>
      <c r="M8" s="4"/>
      <c r="N8" s="4"/>
    </row>
    <row r="9" spans="4:14" ht="18" customHeight="1" x14ac:dyDescent="0.2">
      <c r="D9" s="4"/>
      <c r="E9" s="4"/>
      <c r="F9" s="46" t="s">
        <v>35</v>
      </c>
      <c r="G9" s="4"/>
      <c r="H9" s="4"/>
      <c r="I9" s="4"/>
      <c r="J9" s="4"/>
      <c r="K9" s="4"/>
      <c r="L9" s="4"/>
      <c r="M9" s="4"/>
      <c r="N9" s="4"/>
    </row>
    <row r="10" spans="4:14" ht="18" customHeight="1" x14ac:dyDescent="0.2">
      <c r="D10" s="4"/>
      <c r="E10" s="4"/>
      <c r="F10" s="46" t="s">
        <v>79</v>
      </c>
      <c r="G10" s="4"/>
      <c r="H10" s="4"/>
      <c r="I10" s="4"/>
      <c r="J10" s="4"/>
      <c r="K10" s="4"/>
      <c r="L10" s="4"/>
      <c r="M10" s="4"/>
      <c r="N10" s="4"/>
    </row>
    <row r="11" spans="4:14" ht="18" customHeight="1" x14ac:dyDescent="0.2">
      <c r="D11" s="4"/>
      <c r="E11" s="4"/>
      <c r="F11" s="46" t="s">
        <v>78</v>
      </c>
      <c r="G11" s="4"/>
      <c r="H11" s="4"/>
      <c r="I11" s="4"/>
      <c r="J11" s="4"/>
      <c r="K11" s="4"/>
      <c r="L11" s="4"/>
      <c r="M11" s="4"/>
      <c r="N11" s="4"/>
    </row>
    <row r="12" spans="4:14" ht="18" customHeight="1" x14ac:dyDescent="0.2">
      <c r="D12" s="4"/>
      <c r="E12" s="4"/>
      <c r="F12" s="46" t="s">
        <v>69</v>
      </c>
      <c r="G12" s="4"/>
      <c r="H12" s="4"/>
      <c r="I12" s="4"/>
      <c r="J12" s="4"/>
      <c r="K12" s="4"/>
      <c r="L12" s="4"/>
      <c r="M12" s="4"/>
      <c r="N12" s="4"/>
    </row>
    <row r="13" spans="4:14" ht="18" customHeight="1" x14ac:dyDescent="0.2">
      <c r="D13" s="4"/>
      <c r="E13" s="4"/>
      <c r="F13" s="46" t="s">
        <v>70</v>
      </c>
      <c r="G13" s="4"/>
      <c r="H13" s="4"/>
      <c r="I13" s="4"/>
      <c r="J13" s="4"/>
      <c r="K13" s="4"/>
      <c r="L13" s="4"/>
      <c r="M13" s="4"/>
      <c r="N13" s="4"/>
    </row>
    <row r="14" spans="4:14" ht="18" customHeight="1" x14ac:dyDescent="0.2">
      <c r="D14" s="4"/>
      <c r="E14" s="4"/>
      <c r="F14" s="46" t="s">
        <v>71</v>
      </c>
      <c r="G14" s="4"/>
      <c r="H14" s="4"/>
      <c r="I14" s="4"/>
      <c r="J14" s="4"/>
      <c r="K14" s="4"/>
      <c r="L14" s="4"/>
      <c r="M14" s="4"/>
      <c r="N14" s="4"/>
    </row>
    <row r="15" spans="4:14" ht="18" customHeight="1" x14ac:dyDescent="0.2">
      <c r="D15" s="4"/>
      <c r="E15" s="4"/>
      <c r="F15" s="46" t="s">
        <v>80</v>
      </c>
      <c r="G15" s="4"/>
      <c r="H15" s="4"/>
      <c r="I15" s="4"/>
      <c r="J15" s="4"/>
      <c r="K15" s="4"/>
      <c r="L15" s="4"/>
      <c r="M15" s="4"/>
      <c r="N15" s="4"/>
    </row>
    <row r="16" spans="4:14" ht="18" customHeight="1" x14ac:dyDescent="0.2">
      <c r="D16" s="4"/>
      <c r="E16" s="4"/>
      <c r="F16" s="4"/>
      <c r="G16" s="4"/>
      <c r="H16" s="4"/>
      <c r="I16" s="4"/>
      <c r="J16" s="4"/>
      <c r="K16" s="4"/>
      <c r="L16" s="4"/>
      <c r="M16" s="4"/>
      <c r="N16" s="4"/>
    </row>
    <row r="17" spans="4:14" ht="25.5" x14ac:dyDescent="0.2">
      <c r="D17" s="7"/>
      <c r="E17" s="9" t="s">
        <v>169</v>
      </c>
      <c r="F17" s="9"/>
      <c r="G17" s="9"/>
      <c r="H17" s="9"/>
      <c r="I17" s="9"/>
      <c r="J17" s="9"/>
      <c r="K17" s="9"/>
      <c r="L17" s="9"/>
      <c r="M17" s="9"/>
      <c r="N17" s="7"/>
    </row>
    <row r="18" spans="4:14" ht="18" customHeight="1" thickBot="1" x14ac:dyDescent="0.25">
      <c r="D18" s="4"/>
      <c r="E18" s="4"/>
      <c r="F18" s="4"/>
      <c r="G18" s="4"/>
      <c r="H18" s="4"/>
      <c r="I18" s="4"/>
      <c r="J18" s="4"/>
      <c r="K18" s="4"/>
      <c r="L18" s="4"/>
      <c r="M18" s="4"/>
      <c r="N18" s="4"/>
    </row>
    <row r="19" spans="4:14" ht="18" customHeight="1" thickBot="1" x14ac:dyDescent="0.25">
      <c r="D19" s="4"/>
      <c r="E19" s="72" t="s">
        <v>155</v>
      </c>
      <c r="F19" s="105" t="s">
        <v>156</v>
      </c>
      <c r="G19" s="106"/>
      <c r="H19" s="106"/>
      <c r="I19" s="107"/>
      <c r="J19" s="4"/>
      <c r="K19" s="4"/>
      <c r="L19" s="4"/>
      <c r="M19" s="4"/>
      <c r="N19" s="4"/>
    </row>
    <row r="20" spans="4:14" ht="18" customHeight="1" x14ac:dyDescent="0.2">
      <c r="D20" s="4"/>
      <c r="E20" s="4"/>
      <c r="F20" s="4"/>
      <c r="G20" s="4"/>
      <c r="H20" s="4"/>
      <c r="I20" s="4"/>
      <c r="J20" s="4"/>
      <c r="K20" s="4"/>
      <c r="L20" s="4"/>
      <c r="M20" s="4"/>
      <c r="N20" s="4"/>
    </row>
    <row r="21" spans="4:14" ht="18" customHeight="1" x14ac:dyDescent="0.25">
      <c r="D21" s="4"/>
      <c r="E21" s="4"/>
      <c r="F21" s="70" t="s">
        <v>166</v>
      </c>
      <c r="G21" s="70" t="s">
        <v>157</v>
      </c>
      <c r="H21" s="59"/>
      <c r="I21" s="59"/>
      <c r="J21" s="59"/>
      <c r="K21" s="59"/>
      <c r="L21" s="4"/>
      <c r="M21" s="4"/>
      <c r="N21" s="4"/>
    </row>
    <row r="22" spans="4:14" ht="18" customHeight="1" x14ac:dyDescent="0.2">
      <c r="D22" s="4"/>
      <c r="E22" s="4"/>
      <c r="F22" t="s">
        <v>158</v>
      </c>
      <c r="G22" t="s">
        <v>167</v>
      </c>
      <c r="L22" s="4"/>
      <c r="M22" s="4"/>
      <c r="N22" s="4"/>
    </row>
    <row r="23" spans="4:14" ht="18" customHeight="1" x14ac:dyDescent="0.2">
      <c r="D23" s="4"/>
      <c r="E23" s="4"/>
      <c r="F23" t="s">
        <v>159</v>
      </c>
      <c r="G23" t="s">
        <v>160</v>
      </c>
      <c r="L23" s="4"/>
      <c r="M23" s="4"/>
      <c r="N23" s="4"/>
    </row>
    <row r="24" spans="4:14" ht="18" customHeight="1" x14ac:dyDescent="0.2">
      <c r="D24" s="4"/>
      <c r="E24" s="4"/>
      <c r="F24" t="s">
        <v>161</v>
      </c>
      <c r="G24" t="s">
        <v>162</v>
      </c>
      <c r="L24" s="4"/>
      <c r="M24" s="4"/>
      <c r="N24" s="4"/>
    </row>
    <row r="25" spans="4:14" ht="18" customHeight="1" x14ac:dyDescent="0.2">
      <c r="D25" s="4"/>
      <c r="E25" s="4"/>
      <c r="F25" t="s">
        <v>163</v>
      </c>
      <c r="G25" t="s">
        <v>177</v>
      </c>
      <c r="L25" s="4"/>
      <c r="M25" s="4"/>
      <c r="N25" s="4"/>
    </row>
    <row r="26" spans="4:14" ht="18" customHeight="1" x14ac:dyDescent="0.2">
      <c r="D26" s="4"/>
      <c r="E26" s="4"/>
      <c r="F26" t="s">
        <v>164</v>
      </c>
      <c r="G26" t="s">
        <v>178</v>
      </c>
      <c r="L26" s="4"/>
      <c r="M26" s="4"/>
      <c r="N26" s="4"/>
    </row>
    <row r="27" spans="4:14" ht="18" customHeight="1" x14ac:dyDescent="0.2">
      <c r="D27" s="4"/>
      <c r="E27" s="4"/>
      <c r="F27" t="s">
        <v>165</v>
      </c>
      <c r="G27" t="s">
        <v>172</v>
      </c>
      <c r="L27" s="4"/>
      <c r="M27" s="4"/>
      <c r="N27" s="4"/>
    </row>
    <row r="28" spans="4:14" ht="18" customHeight="1" x14ac:dyDescent="0.2">
      <c r="D28" s="4"/>
      <c r="E28" s="4"/>
      <c r="F28" s="4"/>
      <c r="G28" s="4"/>
      <c r="H28" s="4"/>
      <c r="I28" s="4"/>
      <c r="J28" s="4"/>
      <c r="K28" s="4"/>
      <c r="L28" s="4"/>
      <c r="M28" s="4"/>
      <c r="N28" s="4"/>
    </row>
    <row r="29" spans="4:14" ht="18" customHeight="1" x14ac:dyDescent="0.2">
      <c r="D29" s="4"/>
      <c r="E29" s="4"/>
      <c r="F29" s="71" t="s">
        <v>182</v>
      </c>
      <c r="G29" s="4"/>
      <c r="H29" s="4"/>
      <c r="I29" s="4"/>
      <c r="J29" s="4"/>
      <c r="K29" s="4"/>
      <c r="L29" s="4"/>
      <c r="M29" s="4"/>
      <c r="N29" s="4"/>
    </row>
    <row r="30" spans="4:14" ht="18" customHeight="1" x14ac:dyDescent="0.2">
      <c r="D30" s="4"/>
      <c r="E30" s="4"/>
      <c r="F30" s="71" t="s">
        <v>183</v>
      </c>
      <c r="G30" s="4"/>
      <c r="H30" s="4"/>
      <c r="I30" s="4"/>
      <c r="J30" s="4"/>
      <c r="K30" s="4"/>
      <c r="L30" s="4"/>
      <c r="M30" s="4"/>
      <c r="N30" s="4"/>
    </row>
    <row r="31" spans="4:14" ht="18" customHeight="1" x14ac:dyDescent="0.2">
      <c r="D31" s="4"/>
      <c r="E31" s="4"/>
      <c r="F31" s="71" t="s">
        <v>186</v>
      </c>
      <c r="G31" s="4"/>
      <c r="H31" s="4"/>
      <c r="I31" s="4"/>
      <c r="J31" s="4"/>
      <c r="K31" s="4"/>
      <c r="L31" s="4"/>
      <c r="M31" s="4"/>
      <c r="N31" s="4"/>
    </row>
    <row r="32" spans="4:14" ht="18" customHeight="1" x14ac:dyDescent="0.2">
      <c r="D32" s="4"/>
      <c r="E32" s="4"/>
      <c r="F32" s="71" t="s">
        <v>184</v>
      </c>
      <c r="G32" s="4"/>
      <c r="H32" s="4"/>
      <c r="I32" s="4"/>
      <c r="J32" s="4"/>
      <c r="K32" s="4"/>
      <c r="L32" s="4"/>
      <c r="M32" s="4"/>
      <c r="N32" s="4"/>
    </row>
    <row r="33" spans="4:14" s="4" customFormat="1" ht="18" customHeight="1" x14ac:dyDescent="0.2">
      <c r="F33" s="71" t="s">
        <v>185</v>
      </c>
    </row>
    <row r="34" spans="4:14" ht="18" customHeight="1" x14ac:dyDescent="0.2">
      <c r="D34" s="4"/>
      <c r="E34" s="4"/>
      <c r="F34" s="4"/>
      <c r="G34" s="4"/>
      <c r="H34" s="4"/>
      <c r="I34" s="4"/>
      <c r="J34" s="4"/>
      <c r="K34" s="4"/>
      <c r="L34" s="4"/>
      <c r="M34" s="4"/>
      <c r="N34" s="4"/>
    </row>
    <row r="35" spans="4:14" ht="18" customHeight="1" x14ac:dyDescent="0.2">
      <c r="D35" s="4"/>
      <c r="E35" s="77" t="s">
        <v>187</v>
      </c>
      <c r="F35" s="4"/>
      <c r="G35" s="4"/>
      <c r="H35" s="4"/>
      <c r="I35" s="4"/>
      <c r="J35" s="4"/>
      <c r="K35" s="4"/>
      <c r="L35" s="4"/>
      <c r="M35" s="4"/>
      <c r="N35" s="4"/>
    </row>
    <row r="36" spans="4:14" ht="18" customHeight="1" x14ac:dyDescent="0.2">
      <c r="D36" s="4"/>
      <c r="E36" s="4"/>
      <c r="F36" s="4"/>
      <c r="G36" s="4"/>
      <c r="H36" s="4"/>
      <c r="I36" s="4"/>
      <c r="J36" s="4"/>
      <c r="K36" s="4"/>
      <c r="L36" s="4"/>
      <c r="M36" s="4"/>
      <c r="N36" s="4"/>
    </row>
    <row r="37" spans="4:14" ht="18" customHeight="1" x14ac:dyDescent="0.2">
      <c r="E37" s="5"/>
      <c r="F37" s="5"/>
      <c r="G37" s="5"/>
      <c r="H37" s="5"/>
      <c r="I37" s="5"/>
      <c r="J37" s="5"/>
    </row>
    <row r="38" spans="4:14" ht="21" customHeight="1" x14ac:dyDescent="0.2">
      <c r="D38" s="6"/>
      <c r="E38" s="6"/>
      <c r="F38" s="6" t="s">
        <v>168</v>
      </c>
      <c r="G38" s="6"/>
      <c r="H38" s="6"/>
      <c r="I38" s="6"/>
      <c r="J38" s="6"/>
      <c r="K38" s="6"/>
      <c r="L38" s="6"/>
      <c r="M38" s="6"/>
    </row>
    <row r="39" spans="4:14" ht="18" customHeight="1" x14ac:dyDescent="0.2">
      <c r="D39" s="7"/>
      <c r="E39" s="8"/>
      <c r="F39" s="8"/>
      <c r="G39" s="8"/>
      <c r="H39" s="8"/>
      <c r="I39" s="8"/>
      <c r="J39" s="8"/>
      <c r="K39" s="7"/>
      <c r="L39" s="7"/>
      <c r="M39" s="7"/>
      <c r="N39" s="7"/>
    </row>
    <row r="40" spans="4:14" ht="18" customHeight="1" x14ac:dyDescent="0.2">
      <c r="D40" s="7"/>
      <c r="E40" s="8"/>
      <c r="F40" s="8"/>
      <c r="G40" s="8"/>
      <c r="H40" s="8"/>
      <c r="I40" s="8"/>
      <c r="J40" s="8"/>
      <c r="K40" s="7"/>
      <c r="L40" s="7"/>
      <c r="M40" s="7"/>
      <c r="N40" s="7"/>
    </row>
    <row r="41" spans="4:14" ht="25.5" x14ac:dyDescent="0.2">
      <c r="D41" s="7"/>
      <c r="E41" s="9" t="s">
        <v>14</v>
      </c>
      <c r="F41" s="9"/>
      <c r="G41" s="9"/>
      <c r="H41" s="9"/>
      <c r="I41" s="9"/>
      <c r="J41" s="9"/>
      <c r="K41" s="9"/>
      <c r="L41" s="9"/>
      <c r="M41" s="9"/>
      <c r="N41" s="7"/>
    </row>
    <row r="42" spans="4:14" ht="18" customHeight="1" x14ac:dyDescent="0.2">
      <c r="D42" s="7"/>
      <c r="E42" s="7"/>
      <c r="F42" s="7"/>
      <c r="G42" s="7"/>
      <c r="H42" s="7"/>
      <c r="I42" s="7"/>
      <c r="J42" s="7"/>
      <c r="K42" s="7"/>
      <c r="L42" s="7"/>
      <c r="M42" s="7"/>
      <c r="N42" s="7"/>
    </row>
    <row r="43" spans="4:14" ht="18" customHeight="1" x14ac:dyDescent="0.2">
      <c r="D43" s="7"/>
      <c r="E43" s="27" t="s">
        <v>15</v>
      </c>
      <c r="F43" s="7"/>
      <c r="G43" s="7"/>
      <c r="H43" s="7"/>
      <c r="I43" s="7"/>
      <c r="J43" s="7"/>
      <c r="K43" s="7"/>
      <c r="L43" s="7"/>
      <c r="M43" s="7"/>
      <c r="N43" s="7"/>
    </row>
    <row r="44" spans="4:14" ht="18" customHeight="1" x14ac:dyDescent="0.2">
      <c r="D44" s="7"/>
      <c r="E44" s="7"/>
      <c r="F44" s="7"/>
      <c r="G44" s="7"/>
      <c r="H44" s="7"/>
      <c r="I44" s="7"/>
      <c r="J44" s="7"/>
      <c r="K44" s="7"/>
      <c r="L44" s="7"/>
      <c r="M44" s="7"/>
      <c r="N44" s="7"/>
    </row>
    <row r="45" spans="4:14" ht="18" customHeight="1" x14ac:dyDescent="0.2">
      <c r="D45" s="7"/>
      <c r="E45" s="10" t="s">
        <v>2</v>
      </c>
      <c r="F45" s="81" t="s">
        <v>32</v>
      </c>
      <c r="G45" s="82"/>
      <c r="H45" s="82"/>
      <c r="I45" s="83"/>
      <c r="J45" s="7"/>
      <c r="K45" s="28" t="s">
        <v>18</v>
      </c>
      <c r="L45" s="29" t="s">
        <v>19</v>
      </c>
      <c r="M45" s="12" t="s">
        <v>1</v>
      </c>
      <c r="N45" s="7"/>
    </row>
    <row r="46" spans="4:14" ht="18" customHeight="1" x14ac:dyDescent="0.2">
      <c r="D46" s="7"/>
      <c r="E46" s="7"/>
      <c r="F46" s="7"/>
      <c r="G46" s="7"/>
      <c r="H46" s="7"/>
      <c r="I46" s="7"/>
      <c r="J46" s="7"/>
      <c r="K46" s="30">
        <v>25067</v>
      </c>
      <c r="L46" s="30">
        <v>42964</v>
      </c>
      <c r="M46" s="48">
        <f>DATEDIF(K46,L46,"y")</f>
        <v>49</v>
      </c>
      <c r="N46" s="7"/>
    </row>
    <row r="47" spans="4:14" ht="18" customHeight="1" x14ac:dyDescent="0.2">
      <c r="D47" s="7"/>
      <c r="E47" s="7"/>
      <c r="F47" s="7"/>
      <c r="G47" s="7"/>
      <c r="H47" s="7"/>
      <c r="I47" s="7"/>
      <c r="J47" s="7"/>
      <c r="K47" s="30">
        <v>42964</v>
      </c>
      <c r="L47" s="30">
        <v>25067</v>
      </c>
      <c r="M47" s="48" t="e">
        <f>DATEDIF(K47,L47,"y")</f>
        <v>#NUM!</v>
      </c>
      <c r="N47" s="7" t="s">
        <v>16</v>
      </c>
    </row>
    <row r="48" spans="4:14" ht="18" customHeight="1" x14ac:dyDescent="0.2">
      <c r="D48" s="7"/>
      <c r="E48" s="7"/>
      <c r="F48" s="7"/>
      <c r="G48" s="7"/>
      <c r="H48" s="7"/>
      <c r="I48" s="7"/>
      <c r="J48" s="7"/>
      <c r="K48" s="30">
        <v>42429</v>
      </c>
      <c r="L48" s="30">
        <v>42794</v>
      </c>
      <c r="M48" s="48">
        <f t="shared" ref="M48:M50" si="0">DATEDIF(K48,L48,"y")</f>
        <v>0</v>
      </c>
      <c r="N48" s="7" t="s">
        <v>17</v>
      </c>
    </row>
    <row r="49" spans="4:14" ht="18" customHeight="1" x14ac:dyDescent="0.2">
      <c r="D49" s="7"/>
      <c r="E49" s="7"/>
      <c r="F49" s="7"/>
      <c r="G49" s="7"/>
      <c r="H49" s="7"/>
      <c r="I49" s="7"/>
      <c r="J49" s="7"/>
      <c r="K49" s="30">
        <v>36526</v>
      </c>
      <c r="L49" s="30">
        <v>36891</v>
      </c>
      <c r="M49" s="48">
        <f t="shared" si="0"/>
        <v>0</v>
      </c>
      <c r="N49" s="7"/>
    </row>
    <row r="50" spans="4:14" ht="18" customHeight="1" x14ac:dyDescent="0.2">
      <c r="D50" s="7"/>
      <c r="E50" s="7"/>
      <c r="F50" s="7"/>
      <c r="G50" s="7"/>
      <c r="H50" s="7"/>
      <c r="I50" s="7"/>
      <c r="J50" s="7"/>
      <c r="K50" s="30">
        <v>25021</v>
      </c>
      <c r="L50" s="30">
        <v>42187</v>
      </c>
      <c r="M50" s="48">
        <f t="shared" si="0"/>
        <v>47</v>
      </c>
      <c r="N50" s="7"/>
    </row>
    <row r="51" spans="4:14" ht="18" customHeight="1" x14ac:dyDescent="0.2">
      <c r="D51" s="7"/>
      <c r="E51" s="7"/>
      <c r="F51" s="7"/>
      <c r="G51" s="7"/>
      <c r="H51" s="7"/>
      <c r="I51" s="7"/>
      <c r="J51" s="7"/>
      <c r="K51" s="30">
        <v>41333</v>
      </c>
      <c r="L51" s="30">
        <v>42428</v>
      </c>
      <c r="M51" s="48">
        <f>DATEDIF(K51,L51,"y")</f>
        <v>3</v>
      </c>
      <c r="N51" s="7"/>
    </row>
    <row r="52" spans="4:14" ht="18" customHeight="1" x14ac:dyDescent="0.2">
      <c r="D52" s="7"/>
      <c r="E52" s="7"/>
      <c r="F52" s="7"/>
      <c r="G52" s="7"/>
      <c r="H52" s="7"/>
      <c r="I52" s="7"/>
      <c r="J52" s="7"/>
      <c r="K52" s="30">
        <v>41121</v>
      </c>
      <c r="L52" s="30">
        <v>42215</v>
      </c>
      <c r="M52" s="48">
        <f>DATEDIF(K52,L52,"y")</f>
        <v>2</v>
      </c>
      <c r="N52" s="7"/>
    </row>
    <row r="53" spans="4:14" ht="18" customHeight="1" x14ac:dyDescent="0.2">
      <c r="D53" s="7"/>
      <c r="E53" s="7"/>
      <c r="F53" s="7"/>
      <c r="G53" s="7"/>
      <c r="H53" s="7"/>
      <c r="I53" s="7"/>
      <c r="J53" s="7"/>
      <c r="K53" s="7"/>
      <c r="L53" s="7"/>
      <c r="M53" s="7"/>
      <c r="N53" s="7"/>
    </row>
    <row r="54" spans="4:14" ht="18" customHeight="1" x14ac:dyDescent="0.2">
      <c r="D54" s="7"/>
      <c r="E54" s="16" t="s">
        <v>5</v>
      </c>
      <c r="F54" s="80" t="s">
        <v>34</v>
      </c>
      <c r="G54" s="80"/>
      <c r="H54" s="80"/>
      <c r="I54" s="80"/>
      <c r="J54" s="80"/>
      <c r="K54" s="80"/>
      <c r="L54" s="80"/>
      <c r="M54" s="80"/>
      <c r="N54" s="7"/>
    </row>
    <row r="55" spans="4:14" ht="18" customHeight="1" x14ac:dyDescent="0.2">
      <c r="D55" s="7"/>
      <c r="E55" s="7"/>
      <c r="F55" s="80"/>
      <c r="G55" s="80"/>
      <c r="H55" s="80"/>
      <c r="I55" s="80"/>
      <c r="J55" s="80"/>
      <c r="K55" s="80"/>
      <c r="L55" s="80"/>
      <c r="M55" s="80"/>
      <c r="N55" s="7"/>
    </row>
    <row r="56" spans="4:14" ht="18" customHeight="1" x14ac:dyDescent="0.2">
      <c r="D56" s="7"/>
      <c r="E56" s="7"/>
      <c r="F56" s="7"/>
      <c r="G56" s="7"/>
      <c r="H56" s="7"/>
      <c r="I56" s="7"/>
      <c r="J56" s="7"/>
      <c r="K56" s="7"/>
      <c r="L56" s="7"/>
      <c r="M56" s="7"/>
      <c r="N56" s="7"/>
    </row>
    <row r="57" spans="4:14" ht="18" customHeight="1" x14ac:dyDescent="0.2">
      <c r="D57" s="7"/>
      <c r="E57" s="17" t="s">
        <v>89</v>
      </c>
      <c r="F57" s="50" t="s">
        <v>90</v>
      </c>
    </row>
    <row r="58" spans="4:14" ht="18" customHeight="1" x14ac:dyDescent="0.2">
      <c r="D58" s="7"/>
      <c r="E58" s="7"/>
      <c r="F58" s="19"/>
      <c r="G58" s="7"/>
      <c r="H58" s="7"/>
      <c r="I58" s="7"/>
      <c r="J58" s="7"/>
      <c r="K58" s="7"/>
      <c r="L58" s="7"/>
      <c r="M58" s="7"/>
      <c r="N58" s="7"/>
    </row>
    <row r="59" spans="4:14" ht="18" customHeight="1" x14ac:dyDescent="0.2">
      <c r="D59" s="7"/>
      <c r="E59" s="27" t="s">
        <v>21</v>
      </c>
      <c r="F59" s="7"/>
      <c r="G59" s="7"/>
      <c r="H59" s="7"/>
      <c r="I59" s="7"/>
      <c r="J59" s="7"/>
      <c r="K59" s="7"/>
      <c r="L59" s="7"/>
      <c r="M59" s="7"/>
      <c r="N59" s="7"/>
    </row>
    <row r="60" spans="4:14" ht="18" customHeight="1" x14ac:dyDescent="0.2">
      <c r="D60" s="7"/>
      <c r="E60" s="7"/>
      <c r="F60" s="7"/>
      <c r="G60" s="7"/>
      <c r="H60" s="7"/>
      <c r="I60" s="7"/>
      <c r="J60" s="7"/>
      <c r="K60" s="7"/>
      <c r="L60" s="7"/>
      <c r="M60" s="7"/>
      <c r="N60" s="7"/>
    </row>
    <row r="61" spans="4:14" ht="18" customHeight="1" x14ac:dyDescent="0.2">
      <c r="D61" s="7"/>
      <c r="E61" s="10" t="s">
        <v>2</v>
      </c>
      <c r="F61" s="94" t="s">
        <v>31</v>
      </c>
      <c r="G61" s="95"/>
      <c r="H61" s="95"/>
      <c r="I61" s="96"/>
      <c r="J61" s="7"/>
      <c r="K61" s="28" t="s">
        <v>18</v>
      </c>
      <c r="L61" s="29" t="s">
        <v>19</v>
      </c>
      <c r="M61" s="12" t="s">
        <v>1</v>
      </c>
      <c r="N61" s="7"/>
    </row>
    <row r="62" spans="4:14" ht="18" customHeight="1" x14ac:dyDescent="0.2">
      <c r="D62" s="7"/>
      <c r="E62" s="7"/>
      <c r="F62" s="97"/>
      <c r="G62" s="98"/>
      <c r="H62" s="98"/>
      <c r="I62" s="99"/>
      <c r="J62" s="7"/>
      <c r="K62" s="15">
        <v>25067</v>
      </c>
      <c r="L62" s="15">
        <v>42964</v>
      </c>
      <c r="M62" s="13">
        <f>YEAR(L62)-YEAR(K62)-(DATE(YEAR(L62),MONTH(K62),DAY(K62))&gt;L62)</f>
        <v>49</v>
      </c>
      <c r="N62" s="7"/>
    </row>
    <row r="63" spans="4:14" ht="18" customHeight="1" x14ac:dyDescent="0.2">
      <c r="D63" s="7"/>
      <c r="E63" s="7"/>
      <c r="F63" s="7"/>
      <c r="G63" s="7"/>
      <c r="H63" s="7"/>
      <c r="I63" s="7"/>
      <c r="J63" s="7"/>
      <c r="K63" s="30">
        <v>42964</v>
      </c>
      <c r="L63" s="30">
        <v>25067</v>
      </c>
      <c r="M63" s="13">
        <f t="shared" ref="M63:M68" si="1">YEAR(L63)-YEAR(K63)-(DATE(YEAR(L63),MONTH(K63),DAY(K63))&gt;L63)</f>
        <v>-49</v>
      </c>
      <c r="N63" s="7" t="s">
        <v>16</v>
      </c>
    </row>
    <row r="64" spans="4:14" ht="18" customHeight="1" x14ac:dyDescent="0.2">
      <c r="D64" s="7"/>
      <c r="E64" s="7"/>
      <c r="F64" s="7"/>
      <c r="G64" s="7"/>
      <c r="H64" s="7"/>
      <c r="I64" s="7"/>
      <c r="J64" s="7"/>
      <c r="K64" s="30">
        <v>42429</v>
      </c>
      <c r="L64" s="30">
        <v>42794</v>
      </c>
      <c r="M64" s="13">
        <f t="shared" si="1"/>
        <v>0</v>
      </c>
      <c r="N64" s="7" t="s">
        <v>17</v>
      </c>
    </row>
    <row r="65" spans="4:14" ht="18" customHeight="1" x14ac:dyDescent="0.2">
      <c r="D65" s="7"/>
      <c r="E65" s="7"/>
      <c r="F65" s="7"/>
      <c r="G65" s="7"/>
      <c r="H65" s="7"/>
      <c r="I65" s="7"/>
      <c r="J65" s="7"/>
      <c r="K65" s="30">
        <v>36526</v>
      </c>
      <c r="L65" s="30">
        <v>36891</v>
      </c>
      <c r="M65" s="13">
        <f t="shared" si="1"/>
        <v>0</v>
      </c>
      <c r="N65" s="7"/>
    </row>
    <row r="66" spans="4:14" ht="18" customHeight="1" x14ac:dyDescent="0.2">
      <c r="D66" s="7"/>
      <c r="E66" s="7"/>
      <c r="F66" s="7"/>
      <c r="G66" s="7"/>
      <c r="H66" s="7"/>
      <c r="I66" s="7"/>
      <c r="J66" s="7"/>
      <c r="K66" s="30">
        <v>25021</v>
      </c>
      <c r="L66" s="30">
        <v>42187</v>
      </c>
      <c r="M66" s="13">
        <f t="shared" si="1"/>
        <v>47</v>
      </c>
      <c r="N66" s="7"/>
    </row>
    <row r="67" spans="4:14" ht="18" customHeight="1" x14ac:dyDescent="0.2">
      <c r="D67" s="7"/>
      <c r="E67" s="7"/>
      <c r="F67" s="7"/>
      <c r="G67" s="7"/>
      <c r="H67" s="7"/>
      <c r="I67" s="7"/>
      <c r="J67" s="7"/>
      <c r="K67" s="30">
        <v>41333</v>
      </c>
      <c r="L67" s="30">
        <v>42428</v>
      </c>
      <c r="M67" s="13">
        <f t="shared" si="1"/>
        <v>3</v>
      </c>
      <c r="N67" s="7"/>
    </row>
    <row r="68" spans="4:14" ht="18" customHeight="1" x14ac:dyDescent="0.2">
      <c r="D68" s="7"/>
      <c r="E68" s="7"/>
      <c r="F68" s="7"/>
      <c r="G68" s="7"/>
      <c r="H68" s="7"/>
      <c r="I68" s="7"/>
      <c r="J68" s="7"/>
      <c r="K68" s="30">
        <v>41121</v>
      </c>
      <c r="L68" s="30">
        <v>42215</v>
      </c>
      <c r="M68" s="13">
        <f t="shared" si="1"/>
        <v>2</v>
      </c>
      <c r="N68" s="7"/>
    </row>
    <row r="69" spans="4:14" ht="18" customHeight="1" x14ac:dyDescent="0.2">
      <c r="D69" s="7"/>
      <c r="E69" s="7"/>
      <c r="F69" s="7"/>
      <c r="G69" s="7"/>
      <c r="H69" s="7"/>
      <c r="I69" s="7"/>
      <c r="J69" s="7"/>
      <c r="K69" s="7"/>
      <c r="L69" s="7"/>
      <c r="M69" s="7"/>
      <c r="N69" s="7"/>
    </row>
    <row r="70" spans="4:14" ht="18" customHeight="1" x14ac:dyDescent="0.2">
      <c r="D70" s="7"/>
      <c r="E70" s="16" t="s">
        <v>5</v>
      </c>
      <c r="F70" s="80" t="s">
        <v>20</v>
      </c>
      <c r="G70" s="80"/>
      <c r="H70" s="80"/>
      <c r="I70" s="80"/>
      <c r="J70" s="80"/>
      <c r="K70" s="80"/>
      <c r="L70" s="80"/>
      <c r="M70" s="80"/>
      <c r="N70" s="7"/>
    </row>
    <row r="71" spans="4:14" ht="18" customHeight="1" x14ac:dyDescent="0.2">
      <c r="D71" s="7"/>
      <c r="E71" s="7"/>
      <c r="F71" s="80"/>
      <c r="G71" s="80"/>
      <c r="H71" s="80"/>
      <c r="I71" s="80"/>
      <c r="J71" s="80"/>
      <c r="K71" s="80"/>
      <c r="L71" s="80"/>
      <c r="M71" s="80"/>
      <c r="N71" s="7"/>
    </row>
    <row r="72" spans="4:14" ht="18" customHeight="1" x14ac:dyDescent="0.2">
      <c r="D72" s="7"/>
      <c r="E72" s="7"/>
      <c r="F72" s="80"/>
      <c r="G72" s="80"/>
      <c r="H72" s="80"/>
      <c r="I72" s="80"/>
      <c r="J72" s="80"/>
      <c r="K72" s="80"/>
      <c r="L72" s="80"/>
      <c r="M72" s="80"/>
      <c r="N72" s="7"/>
    </row>
    <row r="73" spans="4:14" ht="18" customHeight="1" x14ac:dyDescent="0.2">
      <c r="D73" s="7"/>
      <c r="E73" s="7"/>
      <c r="F73" s="7"/>
      <c r="G73" s="7"/>
      <c r="H73" s="7"/>
      <c r="I73" s="7"/>
      <c r="J73" s="7"/>
      <c r="K73" s="7"/>
      <c r="L73" s="7"/>
      <c r="M73" s="7"/>
      <c r="N73" s="7"/>
    </row>
    <row r="74" spans="4:14" ht="18" customHeight="1" x14ac:dyDescent="0.2">
      <c r="D74" s="7"/>
      <c r="E74" s="27" t="s">
        <v>22</v>
      </c>
      <c r="F74" s="7"/>
      <c r="G74" s="7"/>
      <c r="H74" s="7"/>
      <c r="I74" s="7"/>
      <c r="J74" s="7"/>
      <c r="K74" s="7"/>
      <c r="L74" s="7"/>
      <c r="M74" s="7"/>
      <c r="N74" s="7"/>
    </row>
    <row r="75" spans="4:14" ht="18" customHeight="1" x14ac:dyDescent="0.2">
      <c r="D75" s="7"/>
      <c r="E75" s="7"/>
      <c r="F75" s="7"/>
      <c r="G75" s="7"/>
      <c r="H75" s="7"/>
      <c r="I75" s="7"/>
      <c r="J75" s="7"/>
      <c r="K75" s="7"/>
      <c r="L75" s="7"/>
      <c r="M75" s="7"/>
      <c r="N75" s="7"/>
    </row>
    <row r="76" spans="4:14" ht="18" customHeight="1" x14ac:dyDescent="0.2">
      <c r="D76" s="7"/>
      <c r="E76" s="10" t="s">
        <v>2</v>
      </c>
      <c r="F76" s="81" t="s">
        <v>30</v>
      </c>
      <c r="G76" s="82"/>
      <c r="H76" s="82"/>
      <c r="I76" s="83"/>
      <c r="J76" s="7"/>
      <c r="K76" s="28" t="s">
        <v>23</v>
      </c>
      <c r="L76" s="29" t="s">
        <v>24</v>
      </c>
      <c r="M76" s="12" t="s">
        <v>1</v>
      </c>
      <c r="N76" s="7"/>
    </row>
    <row r="77" spans="4:14" ht="18" customHeight="1" x14ac:dyDescent="0.2">
      <c r="D77" s="7"/>
      <c r="E77" s="7"/>
      <c r="F77" s="7"/>
      <c r="G77" s="7"/>
      <c r="H77" s="7"/>
      <c r="I77" s="7"/>
      <c r="J77" s="7"/>
      <c r="K77" s="15">
        <v>41333</v>
      </c>
      <c r="L77" s="15">
        <v>42428</v>
      </c>
      <c r="M77" s="13">
        <f>(L77-K77)/365.2422</f>
        <v>2.9980106351347131</v>
      </c>
      <c r="N77" s="7"/>
    </row>
    <row r="78" spans="4:14" ht="18" customHeight="1" x14ac:dyDescent="0.2">
      <c r="D78" s="7"/>
      <c r="E78" s="7"/>
      <c r="F78" s="7"/>
      <c r="G78" s="7"/>
      <c r="H78" s="7"/>
      <c r="I78" s="7"/>
      <c r="J78" s="7"/>
      <c r="K78" s="15">
        <v>25021</v>
      </c>
      <c r="L78" s="15">
        <v>42187</v>
      </c>
      <c r="M78" s="13">
        <f>(L78-K78)/365.2422</f>
        <v>46.998950285591313</v>
      </c>
      <c r="N78" s="7"/>
    </row>
    <row r="79" spans="4:14" ht="18" customHeight="1" x14ac:dyDescent="0.2">
      <c r="D79" s="7"/>
      <c r="E79" s="7"/>
      <c r="F79" s="7"/>
      <c r="G79" s="7"/>
      <c r="H79" s="7"/>
      <c r="I79" s="7"/>
      <c r="J79" s="7"/>
      <c r="K79" s="7"/>
      <c r="L79" s="7"/>
      <c r="M79" s="7"/>
      <c r="N79" s="7"/>
    </row>
    <row r="80" spans="4:14" ht="18" customHeight="1" x14ac:dyDescent="0.2">
      <c r="D80" s="7"/>
      <c r="E80" s="10" t="s">
        <v>2</v>
      </c>
      <c r="F80" s="81" t="s">
        <v>29</v>
      </c>
      <c r="G80" s="82"/>
      <c r="H80" s="82"/>
      <c r="I80" s="83"/>
      <c r="J80" s="7"/>
      <c r="K80" s="28" t="s">
        <v>23</v>
      </c>
      <c r="L80" s="29" t="s">
        <v>24</v>
      </c>
      <c r="M80" s="12" t="s">
        <v>1</v>
      </c>
      <c r="N80" s="7"/>
    </row>
    <row r="81" spans="4:14" ht="18" customHeight="1" x14ac:dyDescent="0.2">
      <c r="D81" s="7"/>
      <c r="E81" s="7"/>
      <c r="F81" s="7"/>
      <c r="G81" s="7"/>
      <c r="H81" s="7"/>
      <c r="I81" s="7"/>
      <c r="J81" s="7"/>
      <c r="K81" s="15">
        <v>41333</v>
      </c>
      <c r="L81" s="15">
        <v>42428</v>
      </c>
      <c r="M81" s="13">
        <f>(L81-K81)/365.25</f>
        <v>2.9979466119096507</v>
      </c>
      <c r="N81" s="7"/>
    </row>
    <row r="82" spans="4:14" ht="18" customHeight="1" x14ac:dyDescent="0.2">
      <c r="D82" s="7"/>
      <c r="E82" s="7"/>
      <c r="F82" s="7"/>
      <c r="G82" s="7"/>
      <c r="H82" s="7"/>
      <c r="I82" s="7"/>
      <c r="J82" s="7"/>
      <c r="K82" s="15">
        <v>25021</v>
      </c>
      <c r="L82" s="15">
        <v>42187</v>
      </c>
      <c r="M82" s="13">
        <f>(L82-K82)/365.25</f>
        <v>46.997946611909654</v>
      </c>
      <c r="N82" s="7"/>
    </row>
    <row r="83" spans="4:14" ht="18" customHeight="1" x14ac:dyDescent="0.2">
      <c r="D83" s="7"/>
      <c r="E83" s="7"/>
      <c r="F83" s="7"/>
      <c r="G83" s="7"/>
      <c r="H83" s="7"/>
      <c r="I83" s="7"/>
      <c r="J83" s="7"/>
      <c r="K83" s="7"/>
      <c r="L83" s="7"/>
      <c r="M83" s="7"/>
      <c r="N83" s="7"/>
    </row>
    <row r="84" spans="4:14" ht="18" customHeight="1" x14ac:dyDescent="0.2">
      <c r="D84" s="7"/>
      <c r="E84" s="31" t="s">
        <v>25</v>
      </c>
      <c r="F84" s="104" t="s">
        <v>26</v>
      </c>
      <c r="G84" s="104"/>
      <c r="H84" s="104"/>
      <c r="I84" s="104"/>
      <c r="J84" s="104"/>
      <c r="K84" s="104"/>
      <c r="L84" s="104"/>
      <c r="M84" s="104"/>
      <c r="N84" s="7"/>
    </row>
    <row r="85" spans="4:14" ht="18" customHeight="1" x14ac:dyDescent="0.2">
      <c r="D85" s="7"/>
      <c r="E85" s="7"/>
      <c r="F85" s="104"/>
      <c r="G85" s="104"/>
      <c r="H85" s="104"/>
      <c r="I85" s="104"/>
      <c r="J85" s="104"/>
      <c r="K85" s="104"/>
      <c r="L85" s="104"/>
      <c r="M85" s="104"/>
      <c r="N85" s="7"/>
    </row>
    <row r="86" spans="4:14" ht="18" customHeight="1" x14ac:dyDescent="0.2">
      <c r="D86" s="7"/>
      <c r="E86" s="7"/>
      <c r="F86" s="104"/>
      <c r="G86" s="104"/>
      <c r="H86" s="104"/>
      <c r="I86" s="104"/>
      <c r="J86" s="104"/>
      <c r="K86" s="104"/>
      <c r="L86" s="104"/>
      <c r="M86" s="104"/>
      <c r="N86" s="7"/>
    </row>
    <row r="87" spans="4:14" ht="18" customHeight="1" x14ac:dyDescent="0.2">
      <c r="D87" s="7"/>
      <c r="E87" s="7"/>
      <c r="F87" s="7"/>
      <c r="G87" s="7"/>
      <c r="H87" s="7"/>
      <c r="I87" s="7"/>
      <c r="J87" s="7"/>
      <c r="K87" s="7"/>
      <c r="L87" s="7"/>
      <c r="M87" s="7"/>
      <c r="N87" s="7"/>
    </row>
    <row r="88" spans="4:14" ht="18" customHeight="1" x14ac:dyDescent="0.2">
      <c r="D88" s="7"/>
      <c r="E88" s="10" t="s">
        <v>2</v>
      </c>
      <c r="F88" s="81" t="s">
        <v>28</v>
      </c>
      <c r="G88" s="82"/>
      <c r="H88" s="82"/>
      <c r="I88" s="83"/>
      <c r="J88" s="7"/>
      <c r="K88" s="28" t="s">
        <v>23</v>
      </c>
      <c r="L88" s="29" t="s">
        <v>24</v>
      </c>
      <c r="M88" s="12" t="s">
        <v>1</v>
      </c>
      <c r="N88" s="7"/>
    </row>
    <row r="89" spans="4:14" ht="18" customHeight="1" x14ac:dyDescent="0.2">
      <c r="D89" s="7"/>
      <c r="E89" s="7"/>
      <c r="F89" s="7"/>
      <c r="G89" s="7"/>
      <c r="H89" s="7"/>
      <c r="I89" s="7"/>
      <c r="J89" s="7"/>
      <c r="K89" s="15">
        <v>41333</v>
      </c>
      <c r="L89" s="15">
        <v>42428</v>
      </c>
      <c r="M89" s="32">
        <f>YEARFRAC(K89,L89)</f>
        <v>2.9944444444444445</v>
      </c>
      <c r="N89" s="7"/>
    </row>
    <row r="90" spans="4:14" ht="18" customHeight="1" x14ac:dyDescent="0.2">
      <c r="D90" s="7"/>
      <c r="E90" s="7"/>
      <c r="F90" s="7"/>
      <c r="G90" s="7"/>
      <c r="H90" s="7"/>
      <c r="I90" s="7"/>
      <c r="J90" s="7"/>
      <c r="K90" s="15">
        <v>25021</v>
      </c>
      <c r="L90" s="15">
        <v>42187</v>
      </c>
      <c r="M90" s="32">
        <f>YEARFRAC(K90,L90)</f>
        <v>47</v>
      </c>
      <c r="N90" s="7"/>
    </row>
    <row r="91" spans="4:14" ht="18" customHeight="1" x14ac:dyDescent="0.2">
      <c r="D91" s="7"/>
      <c r="E91" s="7"/>
      <c r="F91" s="7"/>
      <c r="G91" s="7"/>
      <c r="H91" s="7"/>
      <c r="I91" s="7"/>
      <c r="J91" s="7"/>
      <c r="K91" s="15">
        <v>41121</v>
      </c>
      <c r="L91" s="15">
        <v>42215</v>
      </c>
      <c r="M91" s="32">
        <f>YEARFRAC(K91,L91)</f>
        <v>3</v>
      </c>
      <c r="N91" s="7"/>
    </row>
    <row r="92" spans="4:14" ht="18" customHeight="1" x14ac:dyDescent="0.2">
      <c r="D92" s="7"/>
      <c r="E92" s="7"/>
      <c r="F92" s="7"/>
      <c r="G92" s="7"/>
      <c r="H92" s="7"/>
      <c r="I92" s="7"/>
      <c r="J92" s="7"/>
      <c r="K92" s="7"/>
      <c r="L92" s="7"/>
      <c r="M92" s="7"/>
      <c r="N92" s="7"/>
    </row>
    <row r="93" spans="4:14" ht="18" customHeight="1" x14ac:dyDescent="0.2">
      <c r="D93" s="7"/>
      <c r="E93" s="31" t="s">
        <v>25</v>
      </c>
      <c r="F93" s="104" t="s">
        <v>27</v>
      </c>
      <c r="G93" s="104"/>
      <c r="H93" s="104"/>
      <c r="I93" s="104"/>
      <c r="J93" s="104"/>
      <c r="K93" s="104"/>
      <c r="L93" s="104"/>
      <c r="M93" s="104"/>
      <c r="N93" s="7"/>
    </row>
    <row r="94" spans="4:14" ht="18" customHeight="1" x14ac:dyDescent="0.2">
      <c r="D94" s="7"/>
      <c r="E94" s="7"/>
      <c r="F94" s="104"/>
      <c r="G94" s="104"/>
      <c r="H94" s="104"/>
      <c r="I94" s="104"/>
      <c r="J94" s="104"/>
      <c r="K94" s="104"/>
      <c r="L94" s="104"/>
      <c r="M94" s="104"/>
      <c r="N94" s="7"/>
    </row>
    <row r="95" spans="4:14" ht="18" customHeight="1" x14ac:dyDescent="0.2">
      <c r="D95" s="7"/>
      <c r="E95" s="7"/>
      <c r="F95" s="104"/>
      <c r="G95" s="104"/>
      <c r="H95" s="104"/>
      <c r="I95" s="104"/>
      <c r="J95" s="104"/>
      <c r="K95" s="104"/>
      <c r="L95" s="104"/>
      <c r="M95" s="104"/>
      <c r="N95" s="7"/>
    </row>
    <row r="96" spans="4:14" ht="18" customHeight="1" x14ac:dyDescent="0.2">
      <c r="D96" s="7"/>
      <c r="E96" s="7"/>
      <c r="F96" s="7"/>
      <c r="G96" s="7"/>
      <c r="H96" s="7"/>
      <c r="I96" s="7"/>
      <c r="J96" s="7"/>
      <c r="K96" s="7"/>
      <c r="L96" s="7"/>
      <c r="M96" s="7"/>
      <c r="N96" s="7"/>
    </row>
    <row r="97" spans="4:14" ht="25.5" x14ac:dyDescent="0.2">
      <c r="D97" s="7"/>
      <c r="E97" s="9" t="s">
        <v>35</v>
      </c>
      <c r="F97" s="9"/>
      <c r="G97" s="9"/>
      <c r="H97" s="9"/>
      <c r="I97" s="9"/>
      <c r="J97" s="9"/>
      <c r="K97" s="9"/>
      <c r="L97" s="9"/>
      <c r="M97" s="9"/>
      <c r="N97" s="7"/>
    </row>
    <row r="98" spans="4:14" ht="18" customHeight="1" x14ac:dyDescent="0.2">
      <c r="D98" s="7"/>
      <c r="E98" s="7"/>
      <c r="F98" s="7"/>
      <c r="G98" s="7"/>
      <c r="H98" s="7"/>
      <c r="I98" s="7"/>
      <c r="J98" s="7"/>
      <c r="K98" s="7"/>
      <c r="L98" s="7"/>
      <c r="M98" s="7"/>
      <c r="N98" s="7"/>
    </row>
    <row r="99" spans="4:14" ht="18" customHeight="1" x14ac:dyDescent="0.2">
      <c r="D99" s="7"/>
      <c r="E99" s="27" t="s">
        <v>115</v>
      </c>
      <c r="F99" s="7"/>
      <c r="G99" s="7"/>
      <c r="H99" s="7"/>
      <c r="I99" s="7"/>
      <c r="J99" s="7"/>
      <c r="K99" s="7"/>
      <c r="L99" s="7"/>
      <c r="M99" s="7"/>
      <c r="N99" s="7"/>
    </row>
    <row r="100" spans="4:14" ht="18" customHeight="1" x14ac:dyDescent="0.2">
      <c r="D100" s="7"/>
      <c r="E100" s="7"/>
      <c r="F100" s="7"/>
      <c r="G100" s="7"/>
      <c r="H100" s="7"/>
      <c r="I100" s="7"/>
      <c r="J100" s="7"/>
      <c r="K100" s="7"/>
      <c r="L100" s="7"/>
      <c r="M100" s="7"/>
      <c r="N100" s="7"/>
    </row>
    <row r="101" spans="4:14" ht="18" customHeight="1" x14ac:dyDescent="0.2">
      <c r="D101" s="7"/>
      <c r="E101" s="36" t="s">
        <v>39</v>
      </c>
      <c r="F101" s="7"/>
      <c r="G101" s="7"/>
      <c r="H101" s="7"/>
      <c r="I101" s="7"/>
      <c r="J101" s="7"/>
      <c r="K101" s="7"/>
      <c r="L101" s="7"/>
      <c r="M101" s="7"/>
      <c r="N101" s="7"/>
    </row>
    <row r="102" spans="4:14" ht="18" customHeight="1" x14ac:dyDescent="0.2">
      <c r="D102" s="7"/>
      <c r="E102" s="33"/>
      <c r="N102" s="7"/>
    </row>
    <row r="103" spans="4:14" ht="18" customHeight="1" x14ac:dyDescent="0.2">
      <c r="D103" s="7"/>
      <c r="E103" s="34" t="s">
        <v>2</v>
      </c>
      <c r="F103" s="81" t="s">
        <v>97</v>
      </c>
      <c r="G103" s="82"/>
      <c r="H103" s="82"/>
      <c r="I103" s="83"/>
      <c r="K103" s="11" t="s">
        <v>3</v>
      </c>
      <c r="L103" s="14" t="s">
        <v>4</v>
      </c>
      <c r="M103" s="53" t="s">
        <v>36</v>
      </c>
      <c r="N103" s="7"/>
    </row>
    <row r="104" spans="4:14" ht="18" customHeight="1" x14ac:dyDescent="0.2">
      <c r="D104" s="7"/>
      <c r="K104" s="35">
        <v>41729</v>
      </c>
      <c r="L104" s="35">
        <v>43891</v>
      </c>
      <c r="M104" s="32">
        <f>DATEDIF(K104,L104,"y")</f>
        <v>5</v>
      </c>
      <c r="N104" s="7"/>
    </row>
    <row r="105" spans="4:14" ht="18" customHeight="1" x14ac:dyDescent="0.2">
      <c r="D105" s="7"/>
      <c r="E105" s="7"/>
      <c r="F105" s="7"/>
      <c r="G105" s="7"/>
      <c r="H105" s="7"/>
      <c r="I105" s="7"/>
      <c r="J105" s="7"/>
      <c r="K105" s="7"/>
      <c r="L105" s="7"/>
      <c r="M105" s="7"/>
      <c r="N105" s="7"/>
    </row>
    <row r="106" spans="4:14" ht="18" customHeight="1" x14ac:dyDescent="0.2">
      <c r="D106" s="7"/>
      <c r="E106" s="36" t="s">
        <v>175</v>
      </c>
      <c r="F106" s="7"/>
      <c r="G106" s="7"/>
      <c r="H106" s="7"/>
      <c r="I106" s="7"/>
      <c r="J106" s="7"/>
      <c r="K106" s="7"/>
      <c r="L106" s="7"/>
      <c r="M106" s="7"/>
      <c r="N106" s="7"/>
    </row>
    <row r="107" spans="4:14" ht="18" customHeight="1" x14ac:dyDescent="0.2">
      <c r="D107" s="7"/>
      <c r="E107" s="33"/>
      <c r="N107" s="7"/>
    </row>
    <row r="108" spans="4:14" ht="18" customHeight="1" x14ac:dyDescent="0.2">
      <c r="D108" s="7"/>
      <c r="E108" s="34" t="s">
        <v>2</v>
      </c>
      <c r="F108" s="81" t="s">
        <v>98</v>
      </c>
      <c r="G108" s="82"/>
      <c r="H108" s="82"/>
      <c r="I108" s="83"/>
      <c r="K108" s="11" t="s">
        <v>3</v>
      </c>
      <c r="L108" s="14" t="s">
        <v>4</v>
      </c>
      <c r="M108" s="53" t="s">
        <v>37</v>
      </c>
      <c r="N108" s="7"/>
    </row>
    <row r="109" spans="4:14" ht="18" customHeight="1" x14ac:dyDescent="0.2">
      <c r="D109" s="7"/>
      <c r="K109" s="35">
        <v>41729</v>
      </c>
      <c r="L109" s="35">
        <v>43891</v>
      </c>
      <c r="M109" s="32">
        <f>DATEDIF(K109,L109,"ym")</f>
        <v>11</v>
      </c>
      <c r="N109" s="7"/>
    </row>
    <row r="110" spans="4:14" ht="18" customHeight="1" x14ac:dyDescent="0.2">
      <c r="D110" s="7"/>
      <c r="E110" s="7"/>
      <c r="F110" s="7"/>
      <c r="G110" s="7"/>
      <c r="H110" s="7"/>
      <c r="I110" s="7"/>
      <c r="J110" s="7"/>
      <c r="K110" s="7"/>
      <c r="L110" s="7"/>
      <c r="M110" s="7"/>
      <c r="N110" s="7"/>
    </row>
    <row r="111" spans="4:14" ht="18" customHeight="1" x14ac:dyDescent="0.2">
      <c r="D111" s="7"/>
      <c r="E111" s="34" t="s">
        <v>173</v>
      </c>
      <c r="F111" s="108" t="s">
        <v>174</v>
      </c>
      <c r="G111" s="109"/>
      <c r="H111" s="109"/>
      <c r="I111" s="110"/>
      <c r="K111" s="11" t="s">
        <v>3</v>
      </c>
      <c r="L111" s="14" t="s">
        <v>4</v>
      </c>
      <c r="M111" s="12" t="s">
        <v>1</v>
      </c>
      <c r="N111" s="7"/>
    </row>
    <row r="112" spans="4:14" ht="18" customHeight="1" x14ac:dyDescent="0.2">
      <c r="D112" s="7"/>
      <c r="F112" s="111"/>
      <c r="G112" s="112"/>
      <c r="H112" s="112"/>
      <c r="I112" s="113"/>
      <c r="K112" s="35">
        <v>39599</v>
      </c>
      <c r="L112" s="35">
        <v>42429</v>
      </c>
      <c r="M112" s="32">
        <f>DATEDIF(K112, L112, "m") - 12*DATEDIF(K112, L112, "y")</f>
        <v>8</v>
      </c>
      <c r="N112" s="7"/>
    </row>
    <row r="113" spans="4:14" ht="18" customHeight="1" x14ac:dyDescent="0.2">
      <c r="D113" s="7"/>
      <c r="E113" s="7"/>
      <c r="F113" s="7"/>
      <c r="G113" s="7"/>
      <c r="H113" s="7"/>
      <c r="I113" s="7"/>
      <c r="J113" s="7"/>
      <c r="K113" s="7"/>
      <c r="L113" s="7"/>
      <c r="M113" s="7"/>
      <c r="N113" s="7"/>
    </row>
    <row r="114" spans="4:14" ht="18" customHeight="1" x14ac:dyDescent="0.2">
      <c r="D114" s="7"/>
      <c r="E114" s="37" t="s">
        <v>40</v>
      </c>
      <c r="F114" s="114" t="s">
        <v>176</v>
      </c>
      <c r="G114" s="115"/>
      <c r="H114" s="115"/>
      <c r="I114" s="116"/>
      <c r="K114" s="11" t="s">
        <v>3</v>
      </c>
      <c r="L114" s="14" t="s">
        <v>4</v>
      </c>
      <c r="M114" s="53" t="s">
        <v>37</v>
      </c>
      <c r="N114" s="7"/>
    </row>
    <row r="115" spans="4:14" ht="18" customHeight="1" x14ac:dyDescent="0.2">
      <c r="D115" s="7"/>
      <c r="F115" s="117"/>
      <c r="G115" s="118"/>
      <c r="H115" s="118"/>
      <c r="I115" s="119"/>
      <c r="K115" s="35">
        <v>39599</v>
      </c>
      <c r="L115" s="35">
        <v>42429</v>
      </c>
      <c r="M115" s="32">
        <f>DATEDIF(K115,DATE(YEAR(L115)-DATEDIF(K115,L115,"y"),MONTH(L115),DAY(L115)),"m")</f>
        <v>9</v>
      </c>
      <c r="N115" s="7"/>
    </row>
    <row r="116" spans="4:14" s="4" customFormat="1" ht="18" customHeight="1" x14ac:dyDescent="0.2">
      <c r="D116" s="75"/>
      <c r="E116" s="75"/>
      <c r="F116" s="75"/>
      <c r="G116" s="75"/>
      <c r="H116" s="75"/>
      <c r="I116" s="75"/>
      <c r="J116" s="75"/>
      <c r="K116" s="75"/>
      <c r="L116" s="75"/>
      <c r="M116" s="75"/>
      <c r="N116" s="75"/>
    </row>
    <row r="117" spans="4:14" ht="18" customHeight="1" x14ac:dyDescent="0.2">
      <c r="D117" s="7"/>
      <c r="E117" s="7"/>
      <c r="F117" s="7"/>
      <c r="G117" s="7"/>
      <c r="H117" s="7"/>
      <c r="I117" s="7"/>
      <c r="J117" s="7"/>
      <c r="K117" s="7"/>
      <c r="L117" s="7"/>
      <c r="M117" s="7"/>
      <c r="N117" s="7"/>
    </row>
    <row r="118" spans="4:14" ht="18" customHeight="1" x14ac:dyDescent="0.2">
      <c r="D118" s="7"/>
      <c r="E118" s="36" t="s">
        <v>38</v>
      </c>
      <c r="F118" s="7"/>
      <c r="G118" s="7"/>
      <c r="H118" s="7"/>
      <c r="I118" s="7"/>
      <c r="J118" s="7"/>
      <c r="K118" s="7"/>
      <c r="L118" s="7"/>
      <c r="M118" s="7"/>
      <c r="N118" s="7"/>
    </row>
    <row r="119" spans="4:14" ht="18" customHeight="1" x14ac:dyDescent="0.2">
      <c r="D119" s="7"/>
      <c r="E119" s="33"/>
      <c r="N119" s="7"/>
    </row>
    <row r="120" spans="4:14" ht="18" customHeight="1" x14ac:dyDescent="0.2">
      <c r="D120" s="4"/>
      <c r="E120" s="41" t="s">
        <v>48</v>
      </c>
      <c r="G120" s="4"/>
      <c r="H120" s="4"/>
      <c r="I120" s="4"/>
      <c r="J120" s="4"/>
      <c r="K120" s="4"/>
      <c r="L120" s="4"/>
      <c r="M120" s="4"/>
      <c r="N120" s="4"/>
    </row>
    <row r="121" spans="4:14" ht="18" customHeight="1" x14ac:dyDescent="0.2">
      <c r="D121" s="7"/>
      <c r="E121" s="33"/>
      <c r="N121" s="7"/>
    </row>
    <row r="122" spans="4:14" ht="18" customHeight="1" x14ac:dyDescent="0.2">
      <c r="D122" s="7"/>
      <c r="E122" s="37" t="s">
        <v>40</v>
      </c>
      <c r="F122" s="81" t="s">
        <v>99</v>
      </c>
      <c r="G122" s="82"/>
      <c r="H122" s="82"/>
      <c r="I122" s="83"/>
      <c r="K122" s="11" t="s">
        <v>3</v>
      </c>
      <c r="L122" s="14" t="s">
        <v>4</v>
      </c>
      <c r="M122" s="12" t="s">
        <v>1</v>
      </c>
      <c r="N122" s="7"/>
    </row>
    <row r="123" spans="4:14" ht="18" customHeight="1" x14ac:dyDescent="0.2">
      <c r="D123" s="7"/>
      <c r="K123" s="35">
        <v>41729</v>
      </c>
      <c r="L123" s="35">
        <v>43891</v>
      </c>
      <c r="M123" s="65">
        <f>DATEDIF(K123,L123,"md")</f>
        <v>-1</v>
      </c>
      <c r="N123" s="7"/>
    </row>
    <row r="124" spans="4:14" ht="18" customHeight="1" x14ac:dyDescent="0.2">
      <c r="D124" s="7"/>
      <c r="K124" s="35">
        <v>42766</v>
      </c>
      <c r="L124" s="35">
        <v>42795</v>
      </c>
      <c r="M124" s="65">
        <f>DATEDIF(K124,L124,"md")</f>
        <v>-2</v>
      </c>
      <c r="N124" s="7"/>
    </row>
    <row r="125" spans="4:14" ht="18" customHeight="1" x14ac:dyDescent="0.2">
      <c r="D125" s="7"/>
      <c r="E125" s="7"/>
      <c r="F125" s="7"/>
      <c r="G125" s="7"/>
      <c r="H125" s="7"/>
      <c r="I125" s="7"/>
      <c r="J125" s="7"/>
      <c r="K125" s="7"/>
      <c r="L125" s="7"/>
      <c r="M125" s="7"/>
      <c r="N125" s="7"/>
    </row>
    <row r="126" spans="4:14" ht="18" customHeight="1" x14ac:dyDescent="0.25">
      <c r="D126" s="7"/>
      <c r="E126" s="41" t="s">
        <v>49</v>
      </c>
      <c r="G126" s="7"/>
      <c r="H126" s="7"/>
      <c r="I126" s="7"/>
      <c r="J126" s="7"/>
      <c r="K126" s="7"/>
      <c r="L126" s="7"/>
      <c r="M126" s="7"/>
      <c r="N126" s="7"/>
    </row>
    <row r="127" spans="4:14" ht="18" customHeight="1" x14ac:dyDescent="0.2">
      <c r="D127" s="7"/>
      <c r="E127" s="7"/>
      <c r="F127" s="7"/>
      <c r="G127" s="7"/>
      <c r="H127" s="7"/>
      <c r="I127" s="7"/>
      <c r="J127" s="7"/>
      <c r="K127" s="7"/>
      <c r="L127" s="7"/>
      <c r="M127" s="7"/>
      <c r="N127" s="7"/>
    </row>
    <row r="128" spans="4:14" ht="18" customHeight="1" x14ac:dyDescent="0.2">
      <c r="D128" s="7"/>
      <c r="E128" s="37" t="s">
        <v>40</v>
      </c>
      <c r="F128" s="94" t="s">
        <v>100</v>
      </c>
      <c r="G128" s="95"/>
      <c r="H128" s="95"/>
      <c r="I128" s="96"/>
      <c r="K128" s="11" t="s">
        <v>3</v>
      </c>
      <c r="L128" s="14" t="s">
        <v>4</v>
      </c>
      <c r="M128" s="12" t="s">
        <v>1</v>
      </c>
      <c r="N128" s="7"/>
    </row>
    <row r="129" spans="4:14" ht="18" customHeight="1" x14ac:dyDescent="0.2">
      <c r="D129" s="7"/>
      <c r="F129" s="97"/>
      <c r="G129" s="98"/>
      <c r="H129" s="98"/>
      <c r="I129" s="99"/>
      <c r="K129" s="35">
        <v>41729</v>
      </c>
      <c r="L129" s="35">
        <v>43891</v>
      </c>
      <c r="M129" s="65">
        <f>L129 - DATE( YEAR(K129), MONTH(K129) + DATEDIF(K129,L129,"m"), DAY(K129))</f>
        <v>-1</v>
      </c>
      <c r="N129" s="7"/>
    </row>
    <row r="130" spans="4:14" ht="18" customHeight="1" x14ac:dyDescent="0.2">
      <c r="D130" s="7"/>
      <c r="E130" s="7"/>
      <c r="F130" s="7"/>
      <c r="G130" s="7"/>
      <c r="H130" s="7"/>
      <c r="I130" s="7"/>
      <c r="J130" s="7"/>
      <c r="K130" s="35">
        <v>42766</v>
      </c>
      <c r="L130" s="35">
        <v>42795</v>
      </c>
      <c r="M130" s="65">
        <f>L130 - DATE( YEAR(K130), MONTH(K130) + DATEDIF(K130,L130,"m"), DAY(K130))</f>
        <v>-2</v>
      </c>
      <c r="N130" s="7"/>
    </row>
    <row r="131" spans="4:14" ht="18" customHeight="1" x14ac:dyDescent="0.2">
      <c r="D131" s="7"/>
      <c r="E131" s="7"/>
      <c r="F131" s="7"/>
      <c r="G131" s="7"/>
      <c r="H131" s="7"/>
      <c r="I131" s="7"/>
      <c r="J131" s="7"/>
      <c r="K131" s="7"/>
      <c r="L131" s="7"/>
      <c r="M131" s="7"/>
      <c r="N131" s="7"/>
    </row>
    <row r="132" spans="4:14" ht="18" customHeight="1" x14ac:dyDescent="0.2">
      <c r="D132" s="7"/>
      <c r="E132" s="40" t="s">
        <v>43</v>
      </c>
      <c r="G132" s="7"/>
      <c r="H132" s="7"/>
      <c r="I132" s="7"/>
      <c r="J132" s="7"/>
      <c r="K132" s="7"/>
      <c r="L132" s="7"/>
      <c r="M132" s="7"/>
      <c r="N132" s="7"/>
    </row>
    <row r="133" spans="4:14" ht="18" customHeight="1" x14ac:dyDescent="0.2">
      <c r="D133" s="7"/>
      <c r="E133" s="40" t="s">
        <v>45</v>
      </c>
      <c r="G133" s="7"/>
      <c r="H133" s="7"/>
      <c r="I133" s="7"/>
      <c r="J133" s="7"/>
      <c r="K133" s="7"/>
      <c r="L133" s="7"/>
      <c r="M133" s="7"/>
      <c r="N133" s="7"/>
    </row>
    <row r="134" spans="4:14" ht="18" customHeight="1" x14ac:dyDescent="0.2">
      <c r="D134" s="7"/>
      <c r="E134" s="7"/>
      <c r="F134" s="7"/>
      <c r="G134" s="7"/>
      <c r="H134" s="7"/>
      <c r="I134" s="7"/>
      <c r="J134" s="7"/>
      <c r="K134" s="7"/>
      <c r="L134" s="7"/>
      <c r="M134" s="7"/>
      <c r="N134" s="7"/>
    </row>
    <row r="135" spans="4:14" ht="18" customHeight="1" x14ac:dyDescent="0.2">
      <c r="D135" s="7"/>
      <c r="E135" s="37" t="s">
        <v>40</v>
      </c>
      <c r="F135" s="94" t="s">
        <v>101</v>
      </c>
      <c r="G135" s="95"/>
      <c r="H135" s="95"/>
      <c r="I135" s="96"/>
      <c r="K135" s="11" t="s">
        <v>3</v>
      </c>
      <c r="L135" s="14" t="s">
        <v>4</v>
      </c>
      <c r="M135" s="12" t="s">
        <v>1</v>
      </c>
      <c r="N135" s="7"/>
    </row>
    <row r="136" spans="4:14" ht="18" customHeight="1" x14ac:dyDescent="0.2">
      <c r="D136" s="7"/>
      <c r="F136" s="97"/>
      <c r="G136" s="98"/>
      <c r="H136" s="98"/>
      <c r="I136" s="99"/>
      <c r="K136" s="35">
        <v>42400</v>
      </c>
      <c r="L136" s="35">
        <v>42766</v>
      </c>
      <c r="M136" s="65">
        <f>L136-DATE( YEAR(L136), MONTH(L136), 1)</f>
        <v>30</v>
      </c>
      <c r="N136" s="7" t="s">
        <v>41</v>
      </c>
    </row>
    <row r="137" spans="4:14" ht="18" customHeight="1" x14ac:dyDescent="0.2">
      <c r="D137" s="7"/>
      <c r="E137" s="7"/>
      <c r="F137" s="7"/>
      <c r="G137" s="7"/>
      <c r="H137" s="7"/>
      <c r="I137" s="7"/>
      <c r="J137" s="7"/>
      <c r="K137" s="35">
        <v>40347</v>
      </c>
      <c r="L137" s="35">
        <v>42508</v>
      </c>
      <c r="M137" s="65">
        <f>L137-DATE( YEAR(L137), MONTH(L137), 1)</f>
        <v>17</v>
      </c>
      <c r="N137" s="7" t="s">
        <v>41</v>
      </c>
    </row>
    <row r="138" spans="4:14" ht="18" customHeight="1" x14ac:dyDescent="0.2">
      <c r="D138" s="7"/>
      <c r="E138" s="7"/>
      <c r="F138" s="7"/>
      <c r="G138" s="7"/>
      <c r="H138" s="7"/>
      <c r="I138" s="7"/>
      <c r="J138" s="7"/>
      <c r="K138" s="7"/>
      <c r="L138" s="7"/>
      <c r="M138" s="7"/>
      <c r="N138" s="7"/>
    </row>
    <row r="139" spans="4:14" ht="18" customHeight="1" x14ac:dyDescent="0.2">
      <c r="D139" s="7"/>
      <c r="E139" s="40" t="s">
        <v>44</v>
      </c>
      <c r="G139" s="7"/>
      <c r="H139" s="7"/>
      <c r="I139" s="7"/>
      <c r="J139" s="7"/>
      <c r="K139" s="7"/>
      <c r="L139" s="7"/>
      <c r="M139" s="7"/>
      <c r="N139" s="7"/>
    </row>
    <row r="140" spans="4:14" ht="18" customHeight="1" x14ac:dyDescent="0.2">
      <c r="D140" s="7"/>
      <c r="E140" s="7"/>
      <c r="F140" s="7"/>
      <c r="G140" s="7"/>
      <c r="H140" s="7"/>
      <c r="I140" s="7"/>
      <c r="J140" s="7"/>
      <c r="K140" s="7"/>
      <c r="L140" s="7"/>
      <c r="M140" s="7"/>
      <c r="N140" s="7"/>
    </row>
    <row r="141" spans="4:14" ht="18" customHeight="1" x14ac:dyDescent="0.2">
      <c r="D141" s="7"/>
      <c r="E141" s="38" t="s">
        <v>42</v>
      </c>
      <c r="F141" s="94" t="s">
        <v>103</v>
      </c>
      <c r="G141" s="95"/>
      <c r="H141" s="95"/>
      <c r="I141" s="96"/>
      <c r="K141" s="11" t="s">
        <v>3</v>
      </c>
      <c r="L141" s="14" t="s">
        <v>4</v>
      </c>
      <c r="M141" s="53" t="s">
        <v>102</v>
      </c>
      <c r="N141" s="7"/>
    </row>
    <row r="142" spans="4:14" ht="18" customHeight="1" x14ac:dyDescent="0.2">
      <c r="D142" s="7"/>
      <c r="F142" s="97"/>
      <c r="G142" s="98"/>
      <c r="H142" s="98"/>
      <c r="I142" s="99"/>
      <c r="K142" s="35">
        <v>41729</v>
      </c>
      <c r="L142" s="35">
        <v>43891</v>
      </c>
      <c r="M142" s="32">
        <f>DATE( YEAR(L142), MONTH(L142) - DATEDIF(K142,L142,"m"), DAY(L142)) - K142</f>
        <v>1</v>
      </c>
      <c r="N142" s="7"/>
    </row>
    <row r="143" spans="4:14" ht="18" customHeight="1" x14ac:dyDescent="0.2">
      <c r="D143" s="7"/>
      <c r="E143" s="33"/>
      <c r="K143" s="35">
        <v>42766</v>
      </c>
      <c r="L143" s="35">
        <v>42795</v>
      </c>
      <c r="M143" s="32">
        <f t="shared" ref="M143:M145" si="2">DATE( YEAR(L143), MONTH(L143) - DATEDIF(K143,L143,"m"), DAY(L143)) - K143</f>
        <v>1</v>
      </c>
      <c r="N143" s="7"/>
    </row>
    <row r="144" spans="4:14" ht="18" customHeight="1" x14ac:dyDescent="0.2">
      <c r="D144" s="7"/>
      <c r="E144" s="7"/>
      <c r="F144" s="7"/>
      <c r="G144" s="7"/>
      <c r="H144" s="7"/>
      <c r="I144" s="7"/>
      <c r="J144" s="7"/>
      <c r="K144" s="35">
        <v>42400</v>
      </c>
      <c r="L144" s="35">
        <v>42766</v>
      </c>
      <c r="M144" s="32">
        <f t="shared" si="2"/>
        <v>0</v>
      </c>
      <c r="N144" s="7"/>
    </row>
    <row r="145" spans="4:14" ht="18" customHeight="1" x14ac:dyDescent="0.2">
      <c r="D145" s="7"/>
      <c r="E145" s="7"/>
      <c r="F145" s="7"/>
      <c r="G145" s="7"/>
      <c r="H145" s="7"/>
      <c r="I145" s="7"/>
      <c r="J145" s="7"/>
      <c r="K145" s="35">
        <v>40347</v>
      </c>
      <c r="L145" s="35">
        <v>42508</v>
      </c>
      <c r="M145" s="32">
        <f t="shared" si="2"/>
        <v>0</v>
      </c>
      <c r="N145" s="7"/>
    </row>
    <row r="146" spans="4:14" ht="18" customHeight="1" x14ac:dyDescent="0.2">
      <c r="D146" s="7"/>
      <c r="E146" s="7"/>
      <c r="F146" s="7"/>
      <c r="G146" s="7"/>
      <c r="H146" s="7"/>
      <c r="I146" s="7"/>
      <c r="J146" s="7"/>
      <c r="K146" s="7"/>
      <c r="L146" s="7"/>
      <c r="M146" s="7"/>
      <c r="N146" s="7"/>
    </row>
    <row r="147" spans="4:14" ht="18" customHeight="1" x14ac:dyDescent="0.2">
      <c r="D147" s="7"/>
      <c r="E147" s="36" t="s">
        <v>46</v>
      </c>
      <c r="F147" s="7"/>
      <c r="G147" s="7"/>
      <c r="H147" s="7"/>
      <c r="I147" s="7"/>
      <c r="J147" s="7"/>
      <c r="K147" s="7"/>
      <c r="L147" s="7"/>
      <c r="M147" s="7"/>
      <c r="N147" s="7"/>
    </row>
    <row r="148" spans="4:14" ht="18" customHeight="1" x14ac:dyDescent="0.2">
      <c r="D148" s="7"/>
      <c r="E148" s="33"/>
      <c r="K148" s="101" t="s">
        <v>1</v>
      </c>
      <c r="L148" s="101"/>
      <c r="N148" s="7"/>
    </row>
    <row r="149" spans="4:14" ht="18" customHeight="1" x14ac:dyDescent="0.2">
      <c r="D149" s="7"/>
      <c r="E149" s="34" t="s">
        <v>2</v>
      </c>
      <c r="F149" s="81" t="s">
        <v>105</v>
      </c>
      <c r="G149" s="82"/>
      <c r="H149" s="82"/>
      <c r="I149" s="83"/>
      <c r="K149" s="102" t="str">
        <f>M104&amp;"y "&amp;M109&amp;"m "&amp;M142&amp;"d"</f>
        <v>5y 11m 1d</v>
      </c>
      <c r="L149" s="103"/>
      <c r="N149" s="7"/>
    </row>
    <row r="150" spans="4:14" ht="18" customHeight="1" x14ac:dyDescent="0.2">
      <c r="D150" s="7"/>
      <c r="E150" s="7"/>
      <c r="F150" s="7"/>
      <c r="G150" s="7"/>
      <c r="H150" s="7"/>
      <c r="I150" s="7"/>
      <c r="J150" s="7"/>
      <c r="K150" s="7"/>
      <c r="L150" s="7"/>
      <c r="M150" s="7"/>
      <c r="N150" s="7"/>
    </row>
    <row r="151" spans="4:14" ht="18" customHeight="1" x14ac:dyDescent="0.2">
      <c r="D151" s="7"/>
      <c r="E151" s="34" t="s">
        <v>2</v>
      </c>
      <c r="F151" s="95" t="s">
        <v>104</v>
      </c>
      <c r="G151" s="95"/>
      <c r="H151" s="95"/>
      <c r="I151" s="95"/>
      <c r="K151" s="102" t="str">
        <f>M104&amp;" years "&amp;M109&amp;" months and "&amp;M142&amp;" days"</f>
        <v>5 years 11 months and 1 days</v>
      </c>
      <c r="L151" s="103"/>
      <c r="N151" s="7"/>
    </row>
    <row r="152" spans="4:14" ht="18" customHeight="1" x14ac:dyDescent="0.2">
      <c r="D152" s="7"/>
      <c r="E152" s="34"/>
      <c r="F152" s="100"/>
      <c r="G152" s="100"/>
      <c r="H152" s="100"/>
      <c r="I152" s="100"/>
      <c r="K152" s="7"/>
      <c r="L152" s="7"/>
      <c r="N152" s="7"/>
    </row>
    <row r="153" spans="4:14" ht="18" customHeight="1" x14ac:dyDescent="0.2">
      <c r="D153" s="7"/>
      <c r="K153" s="7"/>
      <c r="L153" s="7"/>
      <c r="M153" s="7"/>
      <c r="N153" s="7"/>
    </row>
    <row r="154" spans="4:14" ht="18" customHeight="1" x14ac:dyDescent="0.2">
      <c r="D154" s="7"/>
      <c r="E154" s="42" t="s">
        <v>50</v>
      </c>
      <c r="F154" s="7"/>
      <c r="G154" s="7"/>
      <c r="H154" s="7"/>
      <c r="I154" s="7"/>
      <c r="J154" s="7"/>
      <c r="K154" s="7"/>
      <c r="L154" s="7"/>
      <c r="M154" s="7"/>
      <c r="N154" s="7"/>
    </row>
    <row r="155" spans="4:14" ht="18" customHeight="1" x14ac:dyDescent="0.2">
      <c r="D155" s="7"/>
      <c r="E155" s="7"/>
      <c r="F155" s="7"/>
      <c r="G155" s="7"/>
      <c r="H155" s="7"/>
      <c r="I155" s="7"/>
      <c r="J155" s="7"/>
      <c r="K155" s="7"/>
      <c r="L155" s="7"/>
      <c r="M155" s="7"/>
      <c r="N155" s="7"/>
    </row>
    <row r="156" spans="4:14" ht="18" customHeight="1" x14ac:dyDescent="0.2">
      <c r="D156" s="7"/>
      <c r="E156" s="34" t="s">
        <v>2</v>
      </c>
      <c r="F156" s="94" t="s">
        <v>47</v>
      </c>
      <c r="G156" s="95"/>
      <c r="H156" s="95"/>
      <c r="I156" s="96"/>
      <c r="J156" s="7"/>
      <c r="K156" s="11" t="s">
        <v>3</v>
      </c>
      <c r="L156" s="14" t="s">
        <v>4</v>
      </c>
      <c r="M156" s="12" t="s">
        <v>1</v>
      </c>
      <c r="N156" s="7"/>
    </row>
    <row r="157" spans="4:14" ht="18" customHeight="1" x14ac:dyDescent="0.2">
      <c r="D157" s="7"/>
      <c r="E157" s="7"/>
      <c r="F157" s="123"/>
      <c r="G157" s="100"/>
      <c r="H157" s="100"/>
      <c r="I157" s="124"/>
      <c r="J157" s="7"/>
      <c r="K157" s="35">
        <v>41729</v>
      </c>
      <c r="L157" s="35">
        <v>43891</v>
      </c>
      <c r="M157" s="32" t="str">
        <f>DATEDIF(K157, L157, "y") &amp; "y " &amp; DATEDIF(K157, L157, "ym") &amp; "m " &amp;
(DATE(YEAR(L157), MONTH(L157) - DATEDIF(K157,L157,"m"), DAY(L157))-K157) &amp; "d"</f>
        <v>5y 11m 1d</v>
      </c>
      <c r="N157" s="45"/>
    </row>
    <row r="158" spans="4:14" ht="18" customHeight="1" x14ac:dyDescent="0.2">
      <c r="D158" s="7"/>
      <c r="E158" s="7"/>
      <c r="F158" s="123"/>
      <c r="G158" s="100"/>
      <c r="H158" s="100"/>
      <c r="I158" s="124"/>
      <c r="J158" s="7"/>
      <c r="K158" s="35">
        <v>42429</v>
      </c>
      <c r="L158" s="35">
        <v>43159</v>
      </c>
      <c r="M158" s="32" t="str">
        <f>DATEDIF(K158, L158, "y") &amp; "y " &amp; DATEDIF(K158, L158, "ym") &amp; "m " &amp;
(DATE(YEAR(L158), MONTH(L158) - DATEDIF(K158,L158,"m"), DAY(L158))-K158) &amp; "d"</f>
        <v>1y 11m 28d</v>
      </c>
      <c r="N158" s="7"/>
    </row>
    <row r="159" spans="4:14" ht="18" customHeight="1" x14ac:dyDescent="0.2">
      <c r="D159" s="7"/>
      <c r="E159" s="7"/>
      <c r="F159" s="97"/>
      <c r="G159" s="98"/>
      <c r="H159" s="98"/>
      <c r="I159" s="99"/>
      <c r="J159" s="7"/>
      <c r="K159" s="35">
        <v>37680</v>
      </c>
      <c r="L159" s="35">
        <v>38046</v>
      </c>
      <c r="M159" s="32" t="str">
        <f>DATEDIF(K159, L159, "y") &amp; "y " &amp; DATEDIF(K159, L159, "ym") &amp; "m " &amp;
(DATE(YEAR(L159), MONTH(L159) - DATEDIF(K159,L159,"m"), DAY(L159))-K159) &amp; "d"</f>
        <v>1y 0m 1d</v>
      </c>
      <c r="N159" s="7"/>
    </row>
    <row r="160" spans="4:14" ht="18" customHeight="1" x14ac:dyDescent="0.2">
      <c r="D160" s="7"/>
      <c r="E160" s="7"/>
      <c r="F160" s="7"/>
      <c r="G160" s="7"/>
      <c r="H160" s="7"/>
      <c r="I160" s="7"/>
      <c r="J160" s="7"/>
      <c r="K160" s="35">
        <v>11455</v>
      </c>
      <c r="L160" s="35">
        <v>29287</v>
      </c>
      <c r="M160" s="32" t="str">
        <f>DATEDIF(K160, L160, "y") &amp; "y " &amp; DATEDIF(K160, L160, "ym") &amp; "m " &amp;
(DATE(YEAR(L160), MONTH(L160) - DATEDIF(K160,L160,"m"), DAY(L160))-K160) &amp; "d"</f>
        <v>48y 9m 26d</v>
      </c>
      <c r="N160" s="7"/>
    </row>
    <row r="161" spans="4:15" ht="18" customHeight="1" x14ac:dyDescent="0.2">
      <c r="D161" s="7"/>
      <c r="E161" s="7"/>
      <c r="F161" s="7"/>
      <c r="G161" s="7"/>
      <c r="H161" s="7"/>
      <c r="I161" s="7"/>
      <c r="J161" s="7"/>
      <c r="K161" s="7"/>
      <c r="L161" s="7"/>
      <c r="M161" s="7"/>
      <c r="N161" s="7"/>
    </row>
    <row r="162" spans="4:15" ht="18" customHeight="1" x14ac:dyDescent="0.2">
      <c r="D162" s="7"/>
      <c r="E162" s="7"/>
      <c r="F162" s="7"/>
      <c r="G162" s="7"/>
      <c r="H162" s="7"/>
      <c r="I162" s="7"/>
      <c r="J162" s="7"/>
      <c r="K162" s="7"/>
      <c r="L162" s="7"/>
      <c r="M162" s="7"/>
      <c r="N162" s="7"/>
    </row>
    <row r="163" spans="4:15" ht="18" customHeight="1" x14ac:dyDescent="0.2">
      <c r="D163" s="7"/>
      <c r="E163" s="27" t="s">
        <v>129</v>
      </c>
      <c r="F163" s="7"/>
      <c r="G163" s="7"/>
      <c r="H163" s="7"/>
      <c r="I163" s="7"/>
      <c r="J163" s="7"/>
      <c r="K163" s="7"/>
      <c r="L163" s="7"/>
      <c r="M163" s="7"/>
      <c r="N163" s="7"/>
    </row>
    <row r="164" spans="4:15" ht="18" customHeight="1" x14ac:dyDescent="0.2">
      <c r="D164" s="7"/>
      <c r="E164" s="7"/>
      <c r="F164" s="7"/>
      <c r="G164" s="7"/>
      <c r="H164" s="7"/>
      <c r="I164" s="7"/>
      <c r="J164" s="7"/>
      <c r="K164" s="7"/>
      <c r="L164" s="7"/>
      <c r="M164" s="7"/>
      <c r="N164" s="7"/>
    </row>
    <row r="165" spans="4:15" ht="18" customHeight="1" x14ac:dyDescent="0.2">
      <c r="E165" s="84" t="s">
        <v>149</v>
      </c>
      <c r="F165" s="84"/>
      <c r="G165" s="84"/>
      <c r="H165" s="84"/>
      <c r="I165" s="84"/>
      <c r="J165" s="84"/>
      <c r="K165" s="84"/>
      <c r="L165" s="84"/>
      <c r="M165" s="84"/>
      <c r="N165" s="67"/>
    </row>
    <row r="166" spans="4:15" ht="18" customHeight="1" x14ac:dyDescent="0.2">
      <c r="E166" s="84"/>
      <c r="F166" s="84"/>
      <c r="G166" s="84"/>
      <c r="H166" s="84"/>
      <c r="I166" s="84"/>
      <c r="J166" s="84"/>
      <c r="K166" s="84"/>
      <c r="L166" s="84"/>
      <c r="M166" s="84"/>
      <c r="N166" s="67"/>
    </row>
    <row r="167" spans="4:15" ht="18" customHeight="1" x14ac:dyDescent="0.2">
      <c r="E167" s="84"/>
      <c r="F167" s="84"/>
      <c r="G167" s="84"/>
      <c r="H167" s="84"/>
      <c r="I167" s="84"/>
      <c r="J167" s="84"/>
      <c r="K167" s="84"/>
      <c r="L167" s="84"/>
      <c r="M167" s="84"/>
      <c r="N167" s="67"/>
    </row>
    <row r="168" spans="4:15" ht="18" customHeight="1" x14ac:dyDescent="0.2">
      <c r="E168" s="84"/>
      <c r="F168" s="84"/>
      <c r="G168" s="84"/>
      <c r="H168" s="84"/>
      <c r="I168" s="84"/>
      <c r="J168" s="84"/>
      <c r="K168" s="84"/>
      <c r="L168" s="84"/>
      <c r="M168" s="84"/>
      <c r="N168" s="67"/>
    </row>
    <row r="169" spans="4:15" ht="18" customHeight="1" x14ac:dyDescent="0.2">
      <c r="M169" s="54"/>
    </row>
    <row r="170" spans="4:15" ht="18" customHeight="1" x14ac:dyDescent="0.3">
      <c r="H170" s="56" t="s">
        <v>117</v>
      </c>
      <c r="K170" s="12" t="s">
        <v>118</v>
      </c>
      <c r="L170" s="11" t="s">
        <v>119</v>
      </c>
      <c r="M170" s="14" t="s">
        <v>52</v>
      </c>
      <c r="N170" s="14" t="s">
        <v>53</v>
      </c>
      <c r="O170" s="14" t="s">
        <v>54</v>
      </c>
    </row>
    <row r="171" spans="4:15" ht="18" customHeight="1" x14ac:dyDescent="0.3">
      <c r="F171" s="33" t="s">
        <v>120</v>
      </c>
      <c r="G171" s="4"/>
      <c r="H171" s="56" t="s">
        <v>121</v>
      </c>
      <c r="K171" s="57">
        <v>11455</v>
      </c>
      <c r="L171" s="57">
        <v>29287</v>
      </c>
      <c r="M171" s="58">
        <f>YEAR(L171)-YEAR(K171)-1*((MONTH(L171)-1*(DAY(L171)&lt;DAY(K171)))&lt;MONTH(K171))</f>
        <v>48</v>
      </c>
      <c r="N171" s="58">
        <f>MONTH(L171)-1*(DAY(L171)&lt;DAY(K171))-MONTH(K171)+12*((MONTH(L171)-1*(DAY(L171)&lt;DAY(K171)))&lt;MONTH(K171))</f>
        <v>9</v>
      </c>
      <c r="O171" s="58">
        <f>DAY(L171)-DAY(K171)+30*(DAY(L171)&lt;DAY(K171))</f>
        <v>25</v>
      </c>
    </row>
    <row r="172" spans="4:15" ht="18" customHeight="1" x14ac:dyDescent="0.3">
      <c r="F172" s="33" t="s">
        <v>122</v>
      </c>
      <c r="G172" s="59"/>
      <c r="H172" s="60" t="s">
        <v>123</v>
      </c>
      <c r="K172" s="57">
        <v>41729</v>
      </c>
      <c r="L172" s="57">
        <v>43891</v>
      </c>
      <c r="M172" s="58">
        <f t="shared" ref="M172:M174" si="3">YEAR(L172)-YEAR(K172)-1*((MONTH(L172)-1*(DAY(L172)&lt;DAY(K172)))&lt;MONTH(K172))</f>
        <v>5</v>
      </c>
      <c r="N172" s="58">
        <f t="shared" ref="N172:N174" si="4">MONTH(L172)-1*(DAY(L172)&lt;DAY(K172))-MONTH(K172)+12*((MONTH(L172)-1*(DAY(L172)&lt;DAY(K172)))&lt;MONTH(K172))</f>
        <v>11</v>
      </c>
      <c r="O172" s="58">
        <f t="shared" ref="O172:O174" si="5">DAY(L172)-DAY(K172)+30*(DAY(L172)&lt;DAY(K172))</f>
        <v>0</v>
      </c>
    </row>
    <row r="173" spans="4:15" ht="18" customHeight="1" x14ac:dyDescent="0.3">
      <c r="F173" s="61" t="s">
        <v>124</v>
      </c>
      <c r="H173" s="62" t="s">
        <v>125</v>
      </c>
      <c r="K173" s="57">
        <v>42429</v>
      </c>
      <c r="L173" s="57">
        <v>43159</v>
      </c>
      <c r="M173" s="58">
        <f t="shared" si="3"/>
        <v>1</v>
      </c>
      <c r="N173" s="58">
        <f t="shared" si="4"/>
        <v>11</v>
      </c>
      <c r="O173" s="58">
        <f t="shared" si="5"/>
        <v>29</v>
      </c>
    </row>
    <row r="174" spans="4:15" ht="18" customHeight="1" x14ac:dyDescent="0.2">
      <c r="K174" s="57">
        <v>37680</v>
      </c>
      <c r="L174" s="57">
        <v>38046</v>
      </c>
      <c r="M174" s="58">
        <f t="shared" si="3"/>
        <v>1</v>
      </c>
      <c r="N174" s="58">
        <f t="shared" si="4"/>
        <v>0</v>
      </c>
      <c r="O174" s="58">
        <f t="shared" si="5"/>
        <v>1</v>
      </c>
    </row>
    <row r="175" spans="4:15" ht="18" customHeight="1" x14ac:dyDescent="0.2">
      <c r="K175" s="57">
        <v>37636</v>
      </c>
      <c r="L175" s="57">
        <v>38001</v>
      </c>
      <c r="M175" s="58">
        <f t="shared" ref="M175" si="6">YEAR(L175)-YEAR(K175)-1*((MONTH(L175)-1*(DAY(L175)&lt;DAY(K175)))&lt;MONTH(K175))</f>
        <v>1</v>
      </c>
      <c r="N175" s="58">
        <f t="shared" ref="N175" si="7">MONTH(L175)-1*(DAY(L175)&lt;DAY(K175))-MONTH(K175)+12*((MONTH(L175)-1*(DAY(L175)&lt;DAY(K175)))&lt;MONTH(K175))</f>
        <v>0</v>
      </c>
      <c r="O175" s="58">
        <f t="shared" ref="O175" si="8">DAY(L175)-DAY(K175)+30*(DAY(L175)&lt;DAY(K175))</f>
        <v>0</v>
      </c>
    </row>
    <row r="176" spans="4:15" ht="18" customHeight="1" x14ac:dyDescent="0.2">
      <c r="M176" s="54"/>
    </row>
    <row r="177" spans="4:15" ht="15.75" x14ac:dyDescent="0.25">
      <c r="E177" s="63" t="s">
        <v>133</v>
      </c>
      <c r="M177" s="54"/>
    </row>
    <row r="178" spans="4:15" ht="18" customHeight="1" x14ac:dyDescent="0.2">
      <c r="E178" s="33"/>
    </row>
    <row r="179" spans="4:15" ht="18" customHeight="1" x14ac:dyDescent="0.2">
      <c r="E179" s="34" t="s">
        <v>2</v>
      </c>
      <c r="F179" s="85" t="s">
        <v>139</v>
      </c>
      <c r="G179" s="86"/>
      <c r="H179" s="86"/>
      <c r="I179" s="87"/>
      <c r="K179" s="12" t="s">
        <v>118</v>
      </c>
      <c r="L179" s="11" t="s">
        <v>119</v>
      </c>
      <c r="M179" s="14" t="s">
        <v>52</v>
      </c>
      <c r="N179" s="14" t="s">
        <v>53</v>
      </c>
      <c r="O179" s="14" t="s">
        <v>54</v>
      </c>
    </row>
    <row r="180" spans="4:15" ht="18" customHeight="1" x14ac:dyDescent="0.2">
      <c r="F180" s="91"/>
      <c r="G180" s="92"/>
      <c r="H180" s="92"/>
      <c r="I180" s="93"/>
      <c r="K180" s="64">
        <v>11455</v>
      </c>
      <c r="L180" s="64">
        <v>29287</v>
      </c>
      <c r="M180" s="32" t="s">
        <v>131</v>
      </c>
      <c r="N180" s="32" t="s">
        <v>131</v>
      </c>
      <c r="O180" s="32">
        <f>DAY(L180)+30*(DAY(L180)&lt;DAY(K180))-DAY(K180)</f>
        <v>25</v>
      </c>
    </row>
    <row r="181" spans="4:15" ht="18" customHeight="1" x14ac:dyDescent="0.2">
      <c r="E181" s="33"/>
    </row>
    <row r="182" spans="4:15" ht="18" customHeight="1" x14ac:dyDescent="0.3">
      <c r="E182" s="33"/>
      <c r="H182" s="56" t="s">
        <v>117</v>
      </c>
    </row>
    <row r="183" spans="4:15" ht="18" customHeight="1" x14ac:dyDescent="0.3">
      <c r="E183" s="33"/>
      <c r="F183" s="33" t="s">
        <v>120</v>
      </c>
      <c r="H183" s="56" t="s">
        <v>126</v>
      </c>
      <c r="I183" s="66" t="s">
        <v>130</v>
      </c>
    </row>
    <row r="184" spans="4:15" ht="18" customHeight="1" x14ac:dyDescent="0.3">
      <c r="E184" s="33"/>
      <c r="F184" s="33" t="s">
        <v>122</v>
      </c>
      <c r="G184" s="59"/>
      <c r="H184" s="60" t="s">
        <v>123</v>
      </c>
    </row>
    <row r="185" spans="4:15" ht="18" customHeight="1" x14ac:dyDescent="0.3">
      <c r="E185" s="33"/>
      <c r="F185" s="61" t="s">
        <v>124</v>
      </c>
      <c r="H185" s="62">
        <v>25</v>
      </c>
    </row>
    <row r="186" spans="4:15" ht="18" customHeight="1" x14ac:dyDescent="0.2">
      <c r="E186" s="33"/>
    </row>
    <row r="187" spans="4:15" ht="18" customHeight="1" x14ac:dyDescent="0.2">
      <c r="D187" s="7"/>
      <c r="E187" s="16" t="s">
        <v>5</v>
      </c>
      <c r="F187" s="80" t="s">
        <v>150</v>
      </c>
      <c r="G187" s="80"/>
      <c r="H187" s="80"/>
      <c r="I187" s="80"/>
      <c r="J187" s="80"/>
      <c r="K187" s="80"/>
      <c r="L187" s="80"/>
      <c r="M187" s="80"/>
      <c r="N187" s="7"/>
    </row>
    <row r="188" spans="4:15" ht="18" customHeight="1" x14ac:dyDescent="0.2">
      <c r="D188" s="7"/>
      <c r="E188" s="7"/>
      <c r="F188" s="80"/>
      <c r="G188" s="80"/>
      <c r="H188" s="80"/>
      <c r="I188" s="80"/>
      <c r="J188" s="80"/>
      <c r="K188" s="80"/>
      <c r="L188" s="80"/>
      <c r="M188" s="80"/>
      <c r="N188" s="7"/>
    </row>
    <row r="189" spans="4:15" ht="18" customHeight="1" x14ac:dyDescent="0.2">
      <c r="D189" s="7"/>
      <c r="E189" s="7"/>
      <c r="F189" s="79" t="s">
        <v>188</v>
      </c>
      <c r="G189" s="78"/>
      <c r="H189" s="78"/>
      <c r="I189" s="78"/>
      <c r="J189" s="78"/>
      <c r="K189" s="78"/>
      <c r="L189" s="78"/>
      <c r="M189" s="78"/>
      <c r="N189" s="7"/>
    </row>
    <row r="190" spans="4:15" ht="18" customHeight="1" x14ac:dyDescent="0.2">
      <c r="M190" s="54"/>
    </row>
    <row r="191" spans="4:15" ht="15.75" x14ac:dyDescent="0.25">
      <c r="E191" s="63" t="s">
        <v>134</v>
      </c>
      <c r="M191" s="54"/>
    </row>
    <row r="192" spans="4:15" ht="18" customHeight="1" x14ac:dyDescent="0.2">
      <c r="M192" s="54"/>
    </row>
    <row r="193" spans="4:15" ht="18" customHeight="1" x14ac:dyDescent="0.2">
      <c r="E193" s="34" t="s">
        <v>2</v>
      </c>
      <c r="F193" s="85" t="s">
        <v>138</v>
      </c>
      <c r="G193" s="86"/>
      <c r="H193" s="86"/>
      <c r="I193" s="87"/>
      <c r="K193" s="12" t="s">
        <v>118</v>
      </c>
      <c r="L193" s="11" t="s">
        <v>119</v>
      </c>
      <c r="M193" s="14" t="s">
        <v>52</v>
      </c>
      <c r="N193" s="14" t="s">
        <v>53</v>
      </c>
      <c r="O193" s="14" t="s">
        <v>54</v>
      </c>
    </row>
    <row r="194" spans="4:15" ht="18" customHeight="1" x14ac:dyDescent="0.2">
      <c r="F194" s="88"/>
      <c r="G194" s="89"/>
      <c r="H194" s="89"/>
      <c r="I194" s="90"/>
      <c r="K194" s="64">
        <v>11455</v>
      </c>
      <c r="L194" s="64">
        <v>29287</v>
      </c>
      <c r="M194" s="32" t="s">
        <v>131</v>
      </c>
      <c r="N194" s="32">
        <f>MONTH(L194) - MONTH(K194) - 1*(DAY(L194)&lt;DAY(K194)) + 12*((MONTH(L194) - 1*(DAY(L194)&lt;DAY(K194)))&lt;MONTH(K194))</f>
        <v>9</v>
      </c>
      <c r="O194" s="32" t="s">
        <v>131</v>
      </c>
    </row>
    <row r="195" spans="4:15" ht="18" customHeight="1" x14ac:dyDescent="0.2">
      <c r="E195" s="33"/>
      <c r="F195" s="91"/>
      <c r="G195" s="92"/>
      <c r="H195" s="92"/>
      <c r="I195" s="93"/>
    </row>
    <row r="196" spans="4:15" ht="18" customHeight="1" x14ac:dyDescent="0.2">
      <c r="E196" s="33"/>
    </row>
    <row r="197" spans="4:15" ht="18" customHeight="1" x14ac:dyDescent="0.3">
      <c r="E197" s="33"/>
      <c r="H197" s="56" t="s">
        <v>117</v>
      </c>
    </row>
    <row r="198" spans="4:15" ht="18" customHeight="1" x14ac:dyDescent="0.3">
      <c r="E198" s="33"/>
      <c r="F198" s="33" t="s">
        <v>120</v>
      </c>
      <c r="G198" s="4"/>
      <c r="H198" s="56" t="s">
        <v>127</v>
      </c>
      <c r="I198" s="66" t="s">
        <v>132</v>
      </c>
    </row>
    <row r="199" spans="4:15" ht="18" customHeight="1" x14ac:dyDescent="0.3">
      <c r="E199" s="33"/>
      <c r="F199" s="33" t="s">
        <v>122</v>
      </c>
      <c r="G199" s="59"/>
      <c r="H199" s="60" t="s">
        <v>123</v>
      </c>
    </row>
    <row r="200" spans="4:15" ht="18" customHeight="1" x14ac:dyDescent="0.3">
      <c r="E200" s="33"/>
      <c r="F200" s="61" t="s">
        <v>124</v>
      </c>
      <c r="H200" s="62" t="s">
        <v>128</v>
      </c>
    </row>
    <row r="201" spans="4:15" ht="18" customHeight="1" x14ac:dyDescent="0.2">
      <c r="E201" s="33"/>
    </row>
    <row r="202" spans="4:15" ht="18" customHeight="1" x14ac:dyDescent="0.2">
      <c r="D202" s="7"/>
      <c r="E202" s="16" t="s">
        <v>5</v>
      </c>
      <c r="F202" s="80" t="s">
        <v>151</v>
      </c>
      <c r="G202" s="80"/>
      <c r="H202" s="80"/>
      <c r="I202" s="80"/>
      <c r="J202" s="80"/>
      <c r="K202" s="80"/>
      <c r="L202" s="80"/>
      <c r="M202" s="80"/>
      <c r="N202" s="7"/>
    </row>
    <row r="203" spans="4:15" ht="18" customHeight="1" x14ac:dyDescent="0.2">
      <c r="D203" s="7"/>
      <c r="E203" s="7"/>
      <c r="F203" s="80"/>
      <c r="G203" s="80"/>
      <c r="H203" s="80"/>
      <c r="I203" s="80"/>
      <c r="J203" s="80"/>
      <c r="K203" s="80"/>
      <c r="L203" s="80"/>
      <c r="M203" s="80"/>
      <c r="N203" s="7"/>
    </row>
    <row r="204" spans="4:15" ht="18" customHeight="1" x14ac:dyDescent="0.2">
      <c r="D204" s="7"/>
      <c r="E204" s="7"/>
      <c r="F204" s="79" t="s">
        <v>189</v>
      </c>
      <c r="G204" s="78"/>
      <c r="H204" s="78"/>
      <c r="I204" s="78"/>
      <c r="J204" s="78"/>
      <c r="K204" s="78"/>
      <c r="L204" s="78"/>
      <c r="M204" s="78"/>
      <c r="N204" s="7"/>
    </row>
    <row r="205" spans="4:15" ht="18" customHeight="1" x14ac:dyDescent="0.2">
      <c r="M205" s="54"/>
    </row>
    <row r="206" spans="4:15" ht="15.75" x14ac:dyDescent="0.25">
      <c r="E206" s="63" t="s">
        <v>135</v>
      </c>
      <c r="M206" s="54"/>
    </row>
    <row r="207" spans="4:15" ht="18" customHeight="1" x14ac:dyDescent="0.2">
      <c r="M207" s="54"/>
    </row>
    <row r="208" spans="4:15" ht="18" customHeight="1" x14ac:dyDescent="0.2">
      <c r="E208" s="34" t="s">
        <v>2</v>
      </c>
      <c r="F208" s="85" t="s">
        <v>137</v>
      </c>
      <c r="G208" s="86"/>
      <c r="H208" s="86"/>
      <c r="I208" s="87"/>
      <c r="K208" s="12" t="s">
        <v>118</v>
      </c>
      <c r="L208" s="11" t="s">
        <v>119</v>
      </c>
      <c r="M208" s="14" t="s">
        <v>52</v>
      </c>
      <c r="N208" s="14" t="s">
        <v>53</v>
      </c>
      <c r="O208" s="14" t="s">
        <v>54</v>
      </c>
    </row>
    <row r="209" spans="4:15" ht="18" customHeight="1" x14ac:dyDescent="0.2">
      <c r="F209" s="88"/>
      <c r="G209" s="89"/>
      <c r="H209" s="89"/>
      <c r="I209" s="90"/>
      <c r="K209" s="64">
        <v>11455</v>
      </c>
      <c r="L209" s="64">
        <v>29287</v>
      </c>
      <c r="M209" s="32">
        <f>YEAR(L209)-YEAR(K209)-1*((MONTH(L209)-1*(DAY(L209)&lt;DAY(K209)))&lt;MONTH(K209))</f>
        <v>48</v>
      </c>
      <c r="N209" s="32" t="s">
        <v>131</v>
      </c>
      <c r="O209" s="32" t="s">
        <v>131</v>
      </c>
    </row>
    <row r="210" spans="4:15" ht="18" customHeight="1" x14ac:dyDescent="0.2">
      <c r="E210" s="33"/>
      <c r="F210" s="91"/>
      <c r="G210" s="92"/>
      <c r="H210" s="92"/>
      <c r="I210" s="93"/>
    </row>
    <row r="211" spans="4:15" ht="18" customHeight="1" x14ac:dyDescent="0.2">
      <c r="M211" s="54"/>
    </row>
    <row r="212" spans="4:15" ht="18" customHeight="1" x14ac:dyDescent="0.3">
      <c r="E212" s="33"/>
      <c r="H212" s="56" t="s">
        <v>117</v>
      </c>
    </row>
    <row r="213" spans="4:15" ht="18" customHeight="1" x14ac:dyDescent="0.3">
      <c r="E213" s="33"/>
      <c r="F213" s="33" t="s">
        <v>120</v>
      </c>
      <c r="G213" s="4"/>
      <c r="H213" s="56" t="s">
        <v>127</v>
      </c>
    </row>
    <row r="214" spans="4:15" ht="18" customHeight="1" x14ac:dyDescent="0.3">
      <c r="E214" s="33"/>
      <c r="F214" s="33" t="s">
        <v>122</v>
      </c>
      <c r="G214" s="59"/>
      <c r="H214" s="60" t="s">
        <v>123</v>
      </c>
    </row>
    <row r="215" spans="4:15" ht="18" customHeight="1" x14ac:dyDescent="0.3">
      <c r="E215" s="33"/>
      <c r="F215" s="61" t="s">
        <v>124</v>
      </c>
      <c r="H215" s="62" t="s">
        <v>125</v>
      </c>
    </row>
    <row r="216" spans="4:15" ht="18" customHeight="1" x14ac:dyDescent="0.2">
      <c r="E216" s="33"/>
    </row>
    <row r="217" spans="4:15" ht="18" customHeight="1" x14ac:dyDescent="0.2">
      <c r="D217" s="7"/>
      <c r="E217" s="16" t="s">
        <v>5</v>
      </c>
      <c r="F217" s="80" t="s">
        <v>152</v>
      </c>
      <c r="G217" s="80"/>
      <c r="H217" s="80"/>
      <c r="I217" s="80"/>
      <c r="J217" s="80"/>
      <c r="K217" s="80"/>
      <c r="L217" s="80"/>
      <c r="M217" s="80"/>
      <c r="N217" s="7"/>
    </row>
    <row r="218" spans="4:15" ht="18" customHeight="1" x14ac:dyDescent="0.2">
      <c r="D218" s="7"/>
      <c r="E218" s="7"/>
      <c r="F218" s="80"/>
      <c r="G218" s="80"/>
      <c r="H218" s="80"/>
      <c r="I218" s="80"/>
      <c r="J218" s="80"/>
      <c r="K218" s="80"/>
      <c r="L218" s="80"/>
      <c r="M218" s="80"/>
      <c r="N218" s="7"/>
    </row>
    <row r="219" spans="4:15" ht="15.75" x14ac:dyDescent="0.25">
      <c r="E219" s="63" t="s">
        <v>136</v>
      </c>
      <c r="M219" s="54"/>
    </row>
    <row r="220" spans="4:15" ht="18" customHeight="1" x14ac:dyDescent="0.2">
      <c r="M220" s="54"/>
    </row>
    <row r="221" spans="4:15" ht="18" customHeight="1" x14ac:dyDescent="0.2">
      <c r="E221" s="84" t="s">
        <v>141</v>
      </c>
      <c r="F221" s="84"/>
      <c r="G221" s="84"/>
      <c r="H221" s="84"/>
      <c r="I221" s="84"/>
      <c r="J221" s="84"/>
      <c r="K221" s="84"/>
      <c r="L221" s="84"/>
      <c r="M221" s="84"/>
      <c r="N221" s="67"/>
    </row>
    <row r="222" spans="4:15" ht="18" customHeight="1" x14ac:dyDescent="0.2">
      <c r="M222" s="54"/>
    </row>
    <row r="223" spans="4:15" ht="18" customHeight="1" x14ac:dyDescent="0.2">
      <c r="D223" s="7"/>
      <c r="E223" s="34" t="s">
        <v>2</v>
      </c>
      <c r="F223" s="85" t="s">
        <v>140</v>
      </c>
      <c r="G223" s="86"/>
      <c r="H223" s="86"/>
      <c r="I223" s="87"/>
      <c r="J223" s="51"/>
      <c r="K223" s="12" t="s">
        <v>118</v>
      </c>
      <c r="L223" s="11" t="s">
        <v>119</v>
      </c>
      <c r="M223" s="14" t="s">
        <v>52</v>
      </c>
      <c r="N223" s="7"/>
    </row>
    <row r="224" spans="4:15" ht="18" customHeight="1" x14ac:dyDescent="0.2">
      <c r="D224" s="7"/>
      <c r="F224" s="88"/>
      <c r="G224" s="89"/>
      <c r="H224" s="89"/>
      <c r="I224" s="90"/>
      <c r="J224" s="51"/>
      <c r="K224" s="64">
        <v>11455</v>
      </c>
      <c r="L224" s="64">
        <v>29287</v>
      </c>
      <c r="M224" s="32" t="str">
        <f>YEAR(L224) - 1*( (MONTH(L224)-1*(DAY(L224)&lt;DAY(K224))) &lt; MONTH(K224) ) - YEAR(K224) &amp; "y " &amp; MONTH(L224) - MONTH(K224) - 1*(DAY(L224)&lt;DAY(K224)) + 12*((MONTH(L224) - 1*(DAY(L224)&lt;DAY(K224)))&lt;MONTH(K224)) &amp; "m " &amp; DAY(L224)+30*(DAY(L224)&lt;DAY(K224))-DAY(K224) &amp; "d"</f>
        <v>48y 9m 25d</v>
      </c>
      <c r="N224" s="7"/>
    </row>
    <row r="225" spans="4:14" ht="18" customHeight="1" x14ac:dyDescent="0.2">
      <c r="D225" s="7"/>
      <c r="E225" s="33"/>
      <c r="F225" s="88"/>
      <c r="G225" s="89"/>
      <c r="H225" s="89"/>
      <c r="I225" s="90"/>
      <c r="J225" s="51"/>
      <c r="K225" s="64">
        <v>41729</v>
      </c>
      <c r="L225" s="64">
        <v>43891</v>
      </c>
      <c r="M225" s="32" t="str">
        <f t="shared" ref="M225:M230" si="9">YEAR(L225) - 1*( (MONTH(L225)-1*(DAY(L225)&lt;DAY(K225))) &lt; MONTH(K225) ) - YEAR(K225) &amp; "y " &amp; MONTH(L225) - MONTH(K225) - 1*(DAY(L225)&lt;DAY(K225)) + 12*((MONTH(L225) - 1*(DAY(L225)&lt;DAY(K225)))&lt;MONTH(K225)) &amp; "m " &amp; DAY(L225)+30*(DAY(L225)&lt;DAY(K225))-DAY(K225) &amp; "d"</f>
        <v>5y 11m 0d</v>
      </c>
      <c r="N225" s="7"/>
    </row>
    <row r="226" spans="4:14" ht="18" customHeight="1" x14ac:dyDescent="0.2">
      <c r="D226" s="7"/>
      <c r="E226" s="7"/>
      <c r="F226" s="88"/>
      <c r="G226" s="89"/>
      <c r="H226" s="89"/>
      <c r="I226" s="90"/>
      <c r="J226" s="51"/>
      <c r="K226" s="64">
        <v>42429</v>
      </c>
      <c r="L226" s="64">
        <v>43159</v>
      </c>
      <c r="M226" s="32" t="str">
        <f t="shared" si="9"/>
        <v>1y 11m 29d</v>
      </c>
      <c r="N226" s="7"/>
    </row>
    <row r="227" spans="4:14" ht="18" customHeight="1" x14ac:dyDescent="0.2">
      <c r="D227" s="7"/>
      <c r="E227" s="7"/>
      <c r="F227" s="88"/>
      <c r="G227" s="89"/>
      <c r="H227" s="89"/>
      <c r="I227" s="90"/>
      <c r="J227" s="51"/>
      <c r="K227" s="64">
        <v>37680</v>
      </c>
      <c r="L227" s="64">
        <v>38046</v>
      </c>
      <c r="M227" s="32" t="str">
        <f t="shared" si="9"/>
        <v>1y 0m 1d</v>
      </c>
      <c r="N227" s="7"/>
    </row>
    <row r="228" spans="4:14" ht="18" customHeight="1" x14ac:dyDescent="0.2">
      <c r="D228" s="7"/>
      <c r="E228" s="7"/>
      <c r="F228" s="91"/>
      <c r="G228" s="92"/>
      <c r="H228" s="92"/>
      <c r="I228" s="93"/>
      <c r="J228" s="51"/>
      <c r="K228" s="64">
        <v>37712</v>
      </c>
      <c r="L228" s="64">
        <v>38442</v>
      </c>
      <c r="M228" s="32" t="str">
        <f t="shared" si="9"/>
        <v>1y 11m 30d</v>
      </c>
      <c r="N228" s="7"/>
    </row>
    <row r="229" spans="4:14" ht="18" customHeight="1" x14ac:dyDescent="0.2">
      <c r="D229" s="7"/>
      <c r="E229" s="7"/>
      <c r="F229" s="51"/>
      <c r="G229" s="51"/>
      <c r="H229" s="51"/>
      <c r="I229" s="51"/>
      <c r="J229" s="51"/>
      <c r="K229" s="64">
        <v>38250</v>
      </c>
      <c r="L229" s="64">
        <v>38426</v>
      </c>
      <c r="M229" s="32" t="str">
        <f t="shared" si="9"/>
        <v>0y 5m 25d</v>
      </c>
      <c r="N229" s="7"/>
    </row>
    <row r="230" spans="4:14" ht="18" customHeight="1" x14ac:dyDescent="0.2">
      <c r="D230" s="7"/>
      <c r="E230" s="7"/>
      <c r="F230" s="51"/>
      <c r="G230" s="51"/>
      <c r="H230" s="51"/>
      <c r="I230" s="51"/>
      <c r="J230" s="51"/>
      <c r="K230" s="64">
        <v>38245</v>
      </c>
      <c r="L230" s="64">
        <v>38255</v>
      </c>
      <c r="M230" s="32" t="str">
        <f t="shared" si="9"/>
        <v>0y 0m 10d</v>
      </c>
      <c r="N230" s="7"/>
    </row>
    <row r="231" spans="4:14" ht="18" customHeight="1" x14ac:dyDescent="0.2">
      <c r="D231" s="7"/>
      <c r="E231" s="7"/>
      <c r="F231" s="51"/>
      <c r="G231" s="51"/>
      <c r="H231" s="51"/>
      <c r="I231" s="51"/>
      <c r="J231" s="51"/>
      <c r="K231" s="51"/>
      <c r="L231" s="51"/>
      <c r="M231" s="51"/>
      <c r="N231" s="7"/>
    </row>
    <row r="232" spans="4:14" ht="18" customHeight="1" x14ac:dyDescent="0.2">
      <c r="D232" s="7"/>
      <c r="E232" s="16" t="s">
        <v>5</v>
      </c>
      <c r="F232" s="80" t="s">
        <v>190</v>
      </c>
      <c r="G232" s="80"/>
      <c r="H232" s="80"/>
      <c r="I232" s="80"/>
      <c r="J232" s="80"/>
      <c r="K232" s="80"/>
      <c r="L232" s="80"/>
      <c r="M232" s="80"/>
      <c r="N232" s="7"/>
    </row>
    <row r="233" spans="4:14" ht="18" customHeight="1" x14ac:dyDescent="0.2">
      <c r="D233" s="7"/>
      <c r="E233" s="7"/>
      <c r="F233" s="80"/>
      <c r="G233" s="80"/>
      <c r="H233" s="80"/>
      <c r="I233" s="80"/>
      <c r="J233" s="80"/>
      <c r="K233" s="80"/>
      <c r="L233" s="80"/>
      <c r="M233" s="80"/>
      <c r="N233" s="7"/>
    </row>
    <row r="234" spans="4:14" ht="18" customHeight="1" x14ac:dyDescent="0.2">
      <c r="D234" s="7"/>
      <c r="E234" s="7"/>
      <c r="F234" s="78"/>
      <c r="G234" s="78"/>
      <c r="H234" s="78"/>
      <c r="I234" s="78"/>
      <c r="J234" s="78"/>
      <c r="K234" s="78"/>
      <c r="L234" s="78"/>
      <c r="M234" s="78"/>
      <c r="N234" s="7"/>
    </row>
    <row r="235" spans="4:14" ht="18" customHeight="1" x14ac:dyDescent="0.2">
      <c r="D235" s="7"/>
      <c r="E235" s="7"/>
      <c r="F235" s="78"/>
      <c r="G235" s="78"/>
      <c r="H235" s="78"/>
      <c r="I235" s="78"/>
      <c r="J235" s="78"/>
      <c r="K235" s="78"/>
      <c r="L235" s="78"/>
      <c r="M235" s="78"/>
      <c r="N235" s="7"/>
    </row>
    <row r="236" spans="4:14" ht="18" customHeight="1" x14ac:dyDescent="0.2">
      <c r="D236" s="7"/>
      <c r="E236" s="27" t="s">
        <v>153</v>
      </c>
      <c r="F236" s="7"/>
      <c r="G236" s="7"/>
      <c r="H236" s="7"/>
      <c r="I236" s="7"/>
      <c r="J236" s="7"/>
      <c r="K236" s="7"/>
      <c r="L236" s="7"/>
      <c r="M236" s="7"/>
      <c r="N236" s="7"/>
    </row>
    <row r="237" spans="4:14" ht="18" customHeight="1" x14ac:dyDescent="0.2">
      <c r="D237" s="7"/>
      <c r="E237" s="7"/>
      <c r="F237" s="7"/>
      <c r="G237" s="7"/>
      <c r="H237" s="7"/>
      <c r="I237" s="7"/>
      <c r="J237" s="7"/>
      <c r="K237" s="7"/>
      <c r="L237" s="7"/>
      <c r="M237" s="7"/>
      <c r="N237" s="7"/>
    </row>
    <row r="238" spans="4:14" ht="18" customHeight="1" x14ac:dyDescent="0.2">
      <c r="E238" s="84" t="s">
        <v>148</v>
      </c>
      <c r="F238" s="84"/>
      <c r="G238" s="84"/>
      <c r="H238" s="84"/>
      <c r="I238" s="84"/>
      <c r="J238" s="84"/>
      <c r="K238" s="84"/>
      <c r="L238" s="84"/>
      <c r="M238" s="84"/>
      <c r="N238" s="67"/>
    </row>
    <row r="239" spans="4:14" ht="18" customHeight="1" x14ac:dyDescent="0.2">
      <c r="E239" s="84"/>
      <c r="F239" s="84"/>
      <c r="G239" s="84"/>
      <c r="H239" s="84"/>
      <c r="I239" s="84"/>
      <c r="J239" s="84"/>
      <c r="K239" s="84"/>
      <c r="L239" s="84"/>
      <c r="M239" s="84"/>
      <c r="N239" s="67"/>
    </row>
    <row r="240" spans="4:14" ht="18" customHeight="1" x14ac:dyDescent="0.2">
      <c r="E240" s="84"/>
      <c r="F240" s="84"/>
      <c r="G240" s="84"/>
      <c r="H240" s="84"/>
      <c r="I240" s="84"/>
      <c r="J240" s="84"/>
      <c r="K240" s="84"/>
      <c r="L240" s="84"/>
      <c r="M240" s="84"/>
      <c r="N240" s="67"/>
    </row>
    <row r="241" spans="4:18" ht="18" customHeight="1" x14ac:dyDescent="0.2">
      <c r="E241" s="84"/>
      <c r="F241" s="84"/>
      <c r="G241" s="84"/>
      <c r="H241" s="84"/>
      <c r="I241" s="84"/>
      <c r="J241" s="84"/>
      <c r="K241" s="84"/>
      <c r="L241" s="84"/>
      <c r="M241" s="84"/>
      <c r="N241" s="67"/>
    </row>
    <row r="242" spans="4:18" ht="18" customHeight="1" x14ac:dyDescent="0.2">
      <c r="D242" s="7"/>
      <c r="E242" s="7"/>
      <c r="F242" s="51"/>
      <c r="G242" s="51"/>
      <c r="H242" s="51"/>
      <c r="I242" s="51"/>
      <c r="J242" s="51"/>
      <c r="K242" s="51"/>
      <c r="L242" s="51"/>
      <c r="M242" s="51"/>
      <c r="N242" s="7"/>
    </row>
    <row r="243" spans="4:18" ht="18" customHeight="1" x14ac:dyDescent="0.2">
      <c r="D243" s="7"/>
      <c r="E243" s="34" t="s">
        <v>2</v>
      </c>
      <c r="F243" s="85" t="s">
        <v>143</v>
      </c>
      <c r="G243" s="86"/>
      <c r="H243" s="86"/>
      <c r="I243" s="87"/>
      <c r="J243" s="51"/>
      <c r="K243" s="12" t="s">
        <v>118</v>
      </c>
      <c r="L243" s="11" t="s">
        <v>119</v>
      </c>
      <c r="M243" s="14" t="s">
        <v>145</v>
      </c>
      <c r="O243" s="14" t="s">
        <v>144</v>
      </c>
      <c r="P243" s="14" t="s">
        <v>52</v>
      </c>
      <c r="Q243" s="14" t="s">
        <v>53</v>
      </c>
      <c r="R243" s="14" t="s">
        <v>54</v>
      </c>
    </row>
    <row r="244" spans="4:18" ht="18" customHeight="1" x14ac:dyDescent="0.2">
      <c r="D244" s="7"/>
      <c r="F244" s="88"/>
      <c r="G244" s="89"/>
      <c r="H244" s="89"/>
      <c r="I244" s="90"/>
      <c r="J244" s="51"/>
      <c r="K244" s="68">
        <f t="shared" ref="K244:L250" si="10">VALUE(YEAR(K224)&amp;TEXT(MONTH(K224),"00")&amp;TEXT(DAY(K224),"00"))</f>
        <v>19310512</v>
      </c>
      <c r="L244" s="68">
        <f t="shared" si="10"/>
        <v>19800307</v>
      </c>
      <c r="M244" s="69">
        <f>L244-K244-IF(VALUE(RIGHT(L244-K244,2))&gt;31,70) -
IF(VALUE(RIGHT(INT((L244-K244)/100),2))&gt;12,8800)</f>
        <v>480925</v>
      </c>
      <c r="O244" s="32">
        <f t="shared" ref="O244:O250" si="11">L244-K244</f>
        <v>489795</v>
      </c>
      <c r="P244" s="32">
        <f t="shared" ref="P244:P250" si="12">INT(M244/10000)</f>
        <v>48</v>
      </c>
      <c r="Q244" s="32">
        <f t="shared" ref="Q244:Q250" si="13">VALUE(RIGHT(INT(M244/100),2))</f>
        <v>9</v>
      </c>
      <c r="R244" s="32">
        <f t="shared" ref="R244:R250" si="14">VALUE(RIGHT(M244,2))</f>
        <v>25</v>
      </c>
    </row>
    <row r="245" spans="4:18" ht="18" hidden="1" customHeight="1" x14ac:dyDescent="0.2">
      <c r="D245" s="7"/>
      <c r="E245" s="33"/>
      <c r="F245" s="91"/>
      <c r="G245" s="92"/>
      <c r="H245" s="92"/>
      <c r="I245" s="93"/>
      <c r="J245" s="51"/>
      <c r="K245" s="68">
        <f t="shared" si="10"/>
        <v>20140331</v>
      </c>
      <c r="L245" s="68">
        <f t="shared" si="10"/>
        <v>20200301</v>
      </c>
      <c r="M245" s="69">
        <f t="shared" ref="M245:M250" si="15">L245-K245-IF(VALUE(RIGHT(L245-K245,2))&gt;31,70)-IF(VALUE(RIGHT(INT((L245-K245)/100),2))&gt;12,8800)</f>
        <v>51100</v>
      </c>
      <c r="O245" s="32">
        <f t="shared" si="11"/>
        <v>59970</v>
      </c>
      <c r="P245" s="32">
        <f t="shared" si="12"/>
        <v>5</v>
      </c>
      <c r="Q245" s="32">
        <f t="shared" si="13"/>
        <v>11</v>
      </c>
      <c r="R245" s="32">
        <f t="shared" si="14"/>
        <v>0</v>
      </c>
    </row>
    <row r="246" spans="4:18" ht="18" customHeight="1" x14ac:dyDescent="0.2">
      <c r="D246" s="7"/>
      <c r="E246" s="7"/>
      <c r="F246" s="7"/>
      <c r="G246" s="7"/>
      <c r="H246" s="7"/>
      <c r="I246" s="7"/>
      <c r="J246" s="51"/>
      <c r="K246" s="68">
        <f t="shared" si="10"/>
        <v>20160229</v>
      </c>
      <c r="L246" s="68">
        <f t="shared" si="10"/>
        <v>20180228</v>
      </c>
      <c r="M246" s="69">
        <f t="shared" si="15"/>
        <v>11129</v>
      </c>
      <c r="O246" s="32">
        <f t="shared" si="11"/>
        <v>19999</v>
      </c>
      <c r="P246" s="32">
        <f t="shared" si="12"/>
        <v>1</v>
      </c>
      <c r="Q246" s="32">
        <f t="shared" si="13"/>
        <v>11</v>
      </c>
      <c r="R246" s="32">
        <f t="shared" si="14"/>
        <v>29</v>
      </c>
    </row>
    <row r="247" spans="4:18" ht="18" hidden="1" customHeight="1" x14ac:dyDescent="0.2">
      <c r="D247" s="7"/>
      <c r="E247" s="7"/>
      <c r="F247" s="7"/>
      <c r="G247" s="7"/>
      <c r="H247" s="7"/>
      <c r="I247" s="7"/>
      <c r="J247" s="7"/>
      <c r="K247" s="68">
        <f t="shared" si="10"/>
        <v>20030228</v>
      </c>
      <c r="L247" s="68">
        <f t="shared" si="10"/>
        <v>20040229</v>
      </c>
      <c r="M247" s="69">
        <f t="shared" si="15"/>
        <v>10001</v>
      </c>
      <c r="O247" s="32">
        <f t="shared" si="11"/>
        <v>10001</v>
      </c>
      <c r="P247" s="32">
        <f t="shared" si="12"/>
        <v>1</v>
      </c>
      <c r="Q247" s="32">
        <f t="shared" si="13"/>
        <v>0</v>
      </c>
      <c r="R247" s="32">
        <f t="shared" si="14"/>
        <v>1</v>
      </c>
    </row>
    <row r="248" spans="4:18" ht="18" hidden="1" customHeight="1" x14ac:dyDescent="0.2">
      <c r="D248" s="7"/>
      <c r="E248" s="7"/>
      <c r="F248" s="7"/>
      <c r="G248" s="7"/>
      <c r="H248" s="7"/>
      <c r="I248" s="7"/>
      <c r="J248" s="7"/>
      <c r="K248" s="68">
        <f t="shared" si="10"/>
        <v>20030401</v>
      </c>
      <c r="L248" s="68">
        <f t="shared" si="10"/>
        <v>20050331</v>
      </c>
      <c r="M248" s="69">
        <f t="shared" si="15"/>
        <v>11130</v>
      </c>
      <c r="O248" s="32">
        <f t="shared" si="11"/>
        <v>19930</v>
      </c>
      <c r="P248" s="32">
        <f t="shared" si="12"/>
        <v>1</v>
      </c>
      <c r="Q248" s="32">
        <f t="shared" si="13"/>
        <v>11</v>
      </c>
      <c r="R248" s="32">
        <f t="shared" si="14"/>
        <v>30</v>
      </c>
    </row>
    <row r="249" spans="4:18" ht="18" customHeight="1" x14ac:dyDescent="0.2">
      <c r="D249" s="7"/>
      <c r="E249" s="7"/>
      <c r="F249" s="7"/>
      <c r="G249" s="7"/>
      <c r="H249" s="7"/>
      <c r="I249" s="7"/>
      <c r="J249" s="7"/>
      <c r="K249" s="68">
        <f t="shared" si="10"/>
        <v>20040920</v>
      </c>
      <c r="L249" s="68">
        <f t="shared" si="10"/>
        <v>20050315</v>
      </c>
      <c r="M249" s="69">
        <f t="shared" si="15"/>
        <v>525</v>
      </c>
      <c r="O249" s="32">
        <f t="shared" si="11"/>
        <v>9395</v>
      </c>
      <c r="P249" s="32">
        <f t="shared" si="12"/>
        <v>0</v>
      </c>
      <c r="Q249" s="32">
        <f t="shared" si="13"/>
        <v>5</v>
      </c>
      <c r="R249" s="32">
        <f t="shared" si="14"/>
        <v>25</v>
      </c>
    </row>
    <row r="250" spans="4:18" ht="18" customHeight="1" x14ac:dyDescent="0.2">
      <c r="D250" s="7"/>
      <c r="E250" s="7"/>
      <c r="F250" s="7"/>
      <c r="G250" s="7"/>
      <c r="H250" s="7"/>
      <c r="I250" s="7"/>
      <c r="J250" s="7"/>
      <c r="K250" s="68">
        <f t="shared" si="10"/>
        <v>20040915</v>
      </c>
      <c r="L250" s="68">
        <f t="shared" si="10"/>
        <v>20040925</v>
      </c>
      <c r="M250" s="69">
        <f t="shared" si="15"/>
        <v>10</v>
      </c>
      <c r="O250" s="32">
        <f t="shared" si="11"/>
        <v>10</v>
      </c>
      <c r="P250" s="32">
        <f t="shared" si="12"/>
        <v>0</v>
      </c>
      <c r="Q250" s="32">
        <f t="shared" si="13"/>
        <v>0</v>
      </c>
      <c r="R250" s="32">
        <f t="shared" si="14"/>
        <v>10</v>
      </c>
    </row>
    <row r="251" spans="4:18" ht="18" customHeight="1" x14ac:dyDescent="0.2">
      <c r="D251" s="7"/>
      <c r="E251" s="7"/>
      <c r="F251" s="7"/>
      <c r="G251" s="7"/>
      <c r="H251" s="7"/>
      <c r="I251" s="7"/>
      <c r="J251" s="7"/>
      <c r="K251" s="7"/>
      <c r="L251" s="7"/>
      <c r="M251" s="7"/>
      <c r="N251" s="7"/>
    </row>
    <row r="252" spans="4:18" ht="18" customHeight="1" x14ac:dyDescent="0.2">
      <c r="D252" s="7"/>
      <c r="E252" s="16" t="s">
        <v>5</v>
      </c>
      <c r="F252" s="80" t="s">
        <v>142</v>
      </c>
      <c r="G252" s="80"/>
      <c r="H252" s="80"/>
      <c r="I252" s="80"/>
      <c r="J252" s="80"/>
      <c r="K252" s="80"/>
      <c r="L252" s="80"/>
      <c r="M252" s="80"/>
      <c r="N252" s="7"/>
    </row>
    <row r="253" spans="4:18" ht="18" customHeight="1" x14ac:dyDescent="0.2">
      <c r="D253" s="7"/>
      <c r="E253" s="7"/>
      <c r="F253" s="80"/>
      <c r="G253" s="80"/>
      <c r="H253" s="80"/>
      <c r="I253" s="80"/>
      <c r="J253" s="80"/>
      <c r="K253" s="80"/>
      <c r="L253" s="80"/>
      <c r="M253" s="80"/>
      <c r="N253" s="7"/>
    </row>
    <row r="254" spans="4:18" ht="18" customHeight="1" x14ac:dyDescent="0.2">
      <c r="D254" s="7"/>
      <c r="E254" s="7"/>
      <c r="F254" s="7"/>
      <c r="G254" s="7"/>
      <c r="H254" s="7"/>
      <c r="I254" s="7"/>
      <c r="J254" s="7"/>
      <c r="K254" s="7"/>
      <c r="L254" s="7"/>
      <c r="M254" s="7"/>
      <c r="N254" s="7"/>
    </row>
    <row r="255" spans="4:18" ht="18" customHeight="1" x14ac:dyDescent="0.2">
      <c r="D255" s="7"/>
      <c r="E255" s="16" t="s">
        <v>5</v>
      </c>
      <c r="F255" s="80" t="s">
        <v>146</v>
      </c>
      <c r="G255" s="80"/>
      <c r="H255" s="80"/>
      <c r="I255" s="80"/>
      <c r="J255" s="80"/>
      <c r="K255" s="80"/>
      <c r="L255" s="80"/>
      <c r="M255" s="80"/>
      <c r="N255" s="7"/>
    </row>
    <row r="256" spans="4:18" ht="18" customHeight="1" x14ac:dyDescent="0.2">
      <c r="D256" s="7"/>
      <c r="E256" s="7"/>
      <c r="F256" s="80"/>
      <c r="G256" s="80"/>
      <c r="H256" s="80"/>
      <c r="I256" s="80"/>
      <c r="J256" s="80"/>
      <c r="K256" s="80"/>
      <c r="L256" s="80"/>
      <c r="M256" s="80"/>
      <c r="N256" s="7"/>
    </row>
    <row r="257" spans="4:15" ht="18" customHeight="1" x14ac:dyDescent="0.2">
      <c r="D257" s="7"/>
      <c r="E257" s="7"/>
      <c r="F257" s="7"/>
      <c r="G257" s="7"/>
      <c r="H257" s="7"/>
      <c r="I257" s="7"/>
      <c r="J257" s="7"/>
      <c r="K257" s="7"/>
      <c r="L257" s="7"/>
      <c r="M257" s="7"/>
      <c r="N257" s="7"/>
    </row>
    <row r="258" spans="4:15" ht="18" customHeight="1" x14ac:dyDescent="0.2">
      <c r="D258" s="7"/>
      <c r="E258" s="16" t="s">
        <v>5</v>
      </c>
      <c r="F258" s="80" t="s">
        <v>147</v>
      </c>
      <c r="G258" s="80"/>
      <c r="H258" s="80"/>
      <c r="I258" s="80"/>
      <c r="J258" s="80"/>
      <c r="K258" s="80"/>
      <c r="L258" s="80"/>
      <c r="M258" s="80"/>
      <c r="N258" s="7"/>
    </row>
    <row r="259" spans="4:15" ht="18" customHeight="1" x14ac:dyDescent="0.2">
      <c r="D259" s="7"/>
      <c r="E259" s="7"/>
      <c r="F259" s="80"/>
      <c r="G259" s="80"/>
      <c r="H259" s="80"/>
      <c r="I259" s="80"/>
      <c r="J259" s="80"/>
      <c r="K259" s="80"/>
      <c r="L259" s="80"/>
      <c r="M259" s="80"/>
      <c r="N259" s="7"/>
    </row>
    <row r="260" spans="4:15" ht="18" customHeight="1" x14ac:dyDescent="0.2">
      <c r="D260" s="7"/>
      <c r="E260" s="7"/>
      <c r="F260" s="7"/>
      <c r="G260" s="7"/>
      <c r="H260" s="7"/>
      <c r="I260" s="7"/>
      <c r="J260" s="7"/>
      <c r="K260" s="7"/>
      <c r="L260" s="7"/>
      <c r="M260" s="7"/>
      <c r="N260" s="7"/>
    </row>
    <row r="261" spans="4:15" ht="20.25" x14ac:dyDescent="0.2">
      <c r="D261" s="7"/>
      <c r="E261" s="27" t="s">
        <v>154</v>
      </c>
      <c r="F261" s="7"/>
      <c r="G261" s="7"/>
      <c r="H261" s="7"/>
      <c r="I261" s="7"/>
      <c r="J261" s="7"/>
      <c r="K261" s="7"/>
      <c r="L261" s="7"/>
      <c r="M261" s="7"/>
      <c r="N261" s="7"/>
    </row>
    <row r="262" spans="4:15" ht="18" customHeight="1" x14ac:dyDescent="0.2">
      <c r="D262" s="7"/>
      <c r="E262" s="7"/>
      <c r="F262" s="7"/>
      <c r="G262" s="7"/>
      <c r="H262" s="7"/>
      <c r="I262" s="7"/>
      <c r="J262" s="7"/>
      <c r="K262" s="7"/>
      <c r="L262" s="7"/>
      <c r="M262" s="7"/>
      <c r="N262" s="7"/>
    </row>
    <row r="263" spans="4:15" ht="18" customHeight="1" x14ac:dyDescent="0.2">
      <c r="D263" s="7"/>
      <c r="E263" s="84" t="s">
        <v>116</v>
      </c>
      <c r="F263" s="84"/>
      <c r="G263" s="84"/>
      <c r="H263" s="84"/>
      <c r="I263" s="84"/>
      <c r="J263" s="84"/>
      <c r="K263" s="84"/>
      <c r="L263" s="84"/>
      <c r="M263" s="84"/>
      <c r="N263" s="7"/>
    </row>
    <row r="264" spans="4:15" ht="18" customHeight="1" x14ac:dyDescent="0.2">
      <c r="D264" s="7"/>
      <c r="E264" s="84"/>
      <c r="F264" s="84"/>
      <c r="G264" s="84"/>
      <c r="H264" s="84"/>
      <c r="I264" s="84"/>
      <c r="J264" s="84"/>
      <c r="K264" s="84"/>
      <c r="L264" s="84"/>
      <c r="M264" s="84"/>
      <c r="N264" s="7"/>
    </row>
    <row r="265" spans="4:15" ht="18" customHeight="1" x14ac:dyDescent="0.2">
      <c r="D265" s="7"/>
      <c r="E265" s="84"/>
      <c r="F265" s="84"/>
      <c r="G265" s="84"/>
      <c r="H265" s="84"/>
      <c r="I265" s="84"/>
      <c r="J265" s="84"/>
      <c r="K265" s="84"/>
      <c r="L265" s="84"/>
      <c r="M265" s="84"/>
      <c r="N265" s="7"/>
    </row>
    <row r="266" spans="4:15" ht="18" customHeight="1" x14ac:dyDescent="0.2">
      <c r="D266" s="7"/>
      <c r="E266" s="33"/>
      <c r="N266" s="7"/>
    </row>
    <row r="267" spans="4:15" ht="18" customHeight="1" x14ac:dyDescent="0.2">
      <c r="D267" s="7"/>
      <c r="E267" s="10" t="s">
        <v>94</v>
      </c>
      <c r="F267" s="81" t="s">
        <v>107</v>
      </c>
      <c r="G267" s="82"/>
      <c r="H267" s="82"/>
      <c r="I267" s="83"/>
      <c r="K267" s="12" t="s">
        <v>3</v>
      </c>
      <c r="L267" s="11" t="s">
        <v>4</v>
      </c>
      <c r="M267" s="11" t="s">
        <v>52</v>
      </c>
      <c r="N267" s="11" t="s">
        <v>53</v>
      </c>
      <c r="O267" s="52" t="s">
        <v>54</v>
      </c>
    </row>
    <row r="268" spans="4:15" ht="18" customHeight="1" x14ac:dyDescent="0.2">
      <c r="D268" s="7"/>
      <c r="K268" s="15">
        <v>41729</v>
      </c>
      <c r="L268" s="15">
        <v>43891</v>
      </c>
      <c r="M268" s="32">
        <f>INT((L268-K268)/365.2422)</f>
        <v>5</v>
      </c>
      <c r="N268" s="32">
        <f>INT(MOD(L268-K268,365.2422)/30.43685)</f>
        <v>11</v>
      </c>
      <c r="O268" s="32">
        <f>INT(MOD(L268-K268,30.43685))</f>
        <v>0</v>
      </c>
    </row>
    <row r="269" spans="4:15" ht="18" customHeight="1" x14ac:dyDescent="0.2">
      <c r="D269" s="7"/>
      <c r="E269" s="10" t="s">
        <v>95</v>
      </c>
      <c r="F269" s="81" t="s">
        <v>106</v>
      </c>
      <c r="G269" s="82"/>
      <c r="H269" s="82"/>
      <c r="I269" s="83"/>
      <c r="J269" s="7"/>
      <c r="K269" s="15">
        <v>42429</v>
      </c>
      <c r="L269" s="15">
        <v>43159</v>
      </c>
      <c r="M269" s="32">
        <f>INT((L269-K269)/365.2422)</f>
        <v>1</v>
      </c>
      <c r="N269" s="32">
        <f>INT(MOD(L269-K269,365.2422)/30.43685)</f>
        <v>11</v>
      </c>
      <c r="O269" s="32">
        <f>INT(MOD(L269-K269,30.43685))</f>
        <v>29</v>
      </c>
    </row>
    <row r="270" spans="4:15" ht="18" customHeight="1" x14ac:dyDescent="0.2">
      <c r="D270" s="7"/>
      <c r="E270" s="7"/>
      <c r="F270" s="7"/>
      <c r="G270" s="7"/>
      <c r="H270" s="7"/>
      <c r="I270" s="7"/>
      <c r="J270" s="7"/>
      <c r="K270" s="15">
        <v>41333</v>
      </c>
      <c r="L270" s="15">
        <v>42428</v>
      </c>
      <c r="M270" s="32">
        <f>INT((L270-K270)/365.2422)</f>
        <v>2</v>
      </c>
      <c r="N270" s="32">
        <f>INT(MOD(L270-K270,365.2422)/30.43685)</f>
        <v>11</v>
      </c>
      <c r="O270" s="32">
        <f>INT(MOD(L270-K270,30.43685))</f>
        <v>29</v>
      </c>
    </row>
    <row r="271" spans="4:15" ht="18" customHeight="1" x14ac:dyDescent="0.2">
      <c r="D271" s="7"/>
      <c r="E271" s="10" t="s">
        <v>96</v>
      </c>
      <c r="F271" s="81" t="s">
        <v>108</v>
      </c>
      <c r="G271" s="82"/>
      <c r="H271" s="82"/>
      <c r="I271" s="83"/>
      <c r="J271" s="7"/>
      <c r="K271" s="7"/>
      <c r="L271" s="7"/>
      <c r="M271" s="7"/>
      <c r="N271" s="7"/>
    </row>
    <row r="272" spans="4:15" ht="18" customHeight="1" x14ac:dyDescent="0.2">
      <c r="D272" s="7"/>
      <c r="J272" s="7"/>
      <c r="K272" s="7"/>
      <c r="L272" s="7"/>
      <c r="M272" s="7"/>
      <c r="N272" s="7"/>
    </row>
    <row r="273" spans="4:15" ht="18" customHeight="1" x14ac:dyDescent="0.25">
      <c r="D273" s="7"/>
      <c r="F273" s="55" t="s">
        <v>109</v>
      </c>
      <c r="J273" s="7"/>
      <c r="K273" s="11" t="s">
        <v>4</v>
      </c>
      <c r="L273" s="11" t="s">
        <v>52</v>
      </c>
      <c r="M273" s="11" t="s">
        <v>53</v>
      </c>
      <c r="N273" s="52" t="s">
        <v>54</v>
      </c>
      <c r="O273" s="12" t="s">
        <v>3</v>
      </c>
    </row>
    <row r="274" spans="4:15" ht="18" customHeight="1" x14ac:dyDescent="0.2">
      <c r="D274" s="7"/>
      <c r="E274" s="10" t="s">
        <v>113</v>
      </c>
      <c r="F274" s="94" t="s">
        <v>112</v>
      </c>
      <c r="G274" s="95"/>
      <c r="H274" s="95"/>
      <c r="I274" s="96"/>
      <c r="J274" s="7"/>
      <c r="K274" s="15">
        <v>43891</v>
      </c>
      <c r="L274" s="43">
        <v>5</v>
      </c>
      <c r="M274" s="43">
        <v>11</v>
      </c>
      <c r="N274" s="43">
        <v>0</v>
      </c>
      <c r="O274" s="44">
        <f>ROUNDDOWN(K274-L274*365.2422-M274*30.43685-N274,0)</f>
        <v>41729</v>
      </c>
    </row>
    <row r="275" spans="4:15" ht="18" customHeight="1" x14ac:dyDescent="0.2">
      <c r="D275" s="7"/>
      <c r="F275" s="97"/>
      <c r="G275" s="98"/>
      <c r="H275" s="98"/>
      <c r="I275" s="99"/>
      <c r="J275" s="7"/>
      <c r="K275" s="15">
        <v>43159</v>
      </c>
      <c r="L275" s="43">
        <v>1</v>
      </c>
      <c r="M275" s="43">
        <v>11</v>
      </c>
      <c r="N275" s="43">
        <v>29</v>
      </c>
      <c r="O275" s="44">
        <f t="shared" ref="O275:O276" si="16">ROUNDDOWN(K275-L275*365.2422-M275*30.43685-N275,0)</f>
        <v>42429</v>
      </c>
    </row>
    <row r="276" spans="4:15" ht="18" customHeight="1" x14ac:dyDescent="0.2">
      <c r="D276" s="7"/>
      <c r="J276" s="7"/>
      <c r="K276" s="15">
        <v>42428</v>
      </c>
      <c r="L276" s="43">
        <v>2</v>
      </c>
      <c r="M276" s="43">
        <v>11</v>
      </c>
      <c r="N276" s="43">
        <v>29</v>
      </c>
      <c r="O276" s="44">
        <f t="shared" si="16"/>
        <v>41333</v>
      </c>
    </row>
    <row r="277" spans="4:15" ht="18" customHeight="1" x14ac:dyDescent="0.2">
      <c r="D277" s="7"/>
    </row>
    <row r="278" spans="4:15" ht="18" customHeight="1" x14ac:dyDescent="0.25">
      <c r="D278" s="7"/>
      <c r="F278" s="55" t="s">
        <v>110</v>
      </c>
      <c r="J278" s="7"/>
      <c r="K278" s="11" t="s">
        <v>3</v>
      </c>
      <c r="L278" s="11" t="s">
        <v>52</v>
      </c>
      <c r="M278" s="11" t="s">
        <v>53</v>
      </c>
      <c r="N278" s="52" t="s">
        <v>54</v>
      </c>
      <c r="O278" s="12" t="s">
        <v>3</v>
      </c>
    </row>
    <row r="279" spans="4:15" ht="18" customHeight="1" x14ac:dyDescent="0.2">
      <c r="D279" s="7"/>
      <c r="E279" s="10" t="s">
        <v>114</v>
      </c>
      <c r="F279" s="94" t="s">
        <v>111</v>
      </c>
      <c r="G279" s="95"/>
      <c r="H279" s="95"/>
      <c r="I279" s="96"/>
      <c r="J279" s="7"/>
      <c r="K279" s="15">
        <v>41729</v>
      </c>
      <c r="L279" s="43">
        <v>5</v>
      </c>
      <c r="M279" s="43">
        <v>11</v>
      </c>
      <c r="N279" s="43">
        <v>0</v>
      </c>
      <c r="O279" s="44">
        <f>ROUNDUP(K279 + L279*365.2422 + M279*30.43685 + N279,0)</f>
        <v>43891</v>
      </c>
    </row>
    <row r="280" spans="4:15" ht="18" customHeight="1" x14ac:dyDescent="0.2">
      <c r="D280" s="7"/>
      <c r="F280" s="97"/>
      <c r="G280" s="98"/>
      <c r="H280" s="98"/>
      <c r="I280" s="99"/>
      <c r="J280" s="7"/>
      <c r="K280" s="15">
        <v>42429</v>
      </c>
      <c r="L280" s="43">
        <v>1</v>
      </c>
      <c r="M280" s="43">
        <v>11</v>
      </c>
      <c r="N280" s="43">
        <v>29</v>
      </c>
      <c r="O280" s="44">
        <f t="shared" ref="O280" si="17">ROUNDUP(K280 + L280*365.2422 + M280*30.43685 + N280,0)</f>
        <v>43159</v>
      </c>
    </row>
    <row r="281" spans="4:15" ht="18" customHeight="1" x14ac:dyDescent="0.2">
      <c r="D281" s="7"/>
      <c r="E281" s="7"/>
      <c r="F281" s="7"/>
      <c r="G281" s="7"/>
      <c r="H281" s="7"/>
      <c r="I281" s="7"/>
      <c r="J281" s="7"/>
      <c r="K281" s="15">
        <v>41333</v>
      </c>
      <c r="L281" s="43">
        <v>2</v>
      </c>
      <c r="M281" s="43">
        <v>11</v>
      </c>
      <c r="N281" s="43">
        <v>29</v>
      </c>
      <c r="O281" s="44">
        <f>ROUNDUP(K281 + L281*365.2422 + M281*30.43685 + N281,0)</f>
        <v>42428</v>
      </c>
    </row>
    <row r="282" spans="4:15" ht="18" customHeight="1" x14ac:dyDescent="0.2">
      <c r="D282" s="7"/>
      <c r="E282" s="7"/>
      <c r="F282" s="7"/>
      <c r="G282" s="7"/>
      <c r="H282" s="7"/>
      <c r="I282" s="7"/>
      <c r="J282" s="7"/>
      <c r="K282" s="7"/>
      <c r="L282" s="7"/>
      <c r="M282" s="7"/>
      <c r="N282" s="7"/>
    </row>
    <row r="283" spans="4:15" ht="18" customHeight="1" x14ac:dyDescent="0.2">
      <c r="D283" s="7"/>
      <c r="E283" s="7"/>
      <c r="F283" s="7"/>
      <c r="G283" s="7"/>
      <c r="H283" s="7"/>
      <c r="I283" s="7"/>
      <c r="J283" s="7"/>
      <c r="K283" s="7"/>
      <c r="L283" s="7"/>
      <c r="M283" s="7"/>
      <c r="N283" s="7"/>
    </row>
    <row r="284" spans="4:15" ht="25.5" x14ac:dyDescent="0.2">
      <c r="D284" s="7"/>
      <c r="E284" s="9" t="s">
        <v>51</v>
      </c>
      <c r="F284" s="9"/>
      <c r="G284" s="9"/>
      <c r="H284" s="9"/>
      <c r="I284" s="9"/>
      <c r="J284" s="9"/>
      <c r="K284" s="9"/>
      <c r="L284" s="9"/>
      <c r="M284" s="9"/>
      <c r="N284" s="7"/>
    </row>
    <row r="285" spans="4:15" ht="18" customHeight="1" x14ac:dyDescent="0.2">
      <c r="D285" s="7"/>
      <c r="E285" s="7"/>
      <c r="F285" s="7"/>
      <c r="G285" s="7"/>
      <c r="H285" s="7"/>
      <c r="I285" s="7"/>
      <c r="J285" s="7"/>
      <c r="K285" s="7"/>
      <c r="L285" s="7"/>
      <c r="M285" s="7"/>
      <c r="N285" s="7"/>
    </row>
    <row r="286" spans="4:15" ht="18" customHeight="1" x14ac:dyDescent="0.2">
      <c r="D286" s="7"/>
      <c r="E286" s="84" t="s">
        <v>88</v>
      </c>
      <c r="F286" s="84"/>
      <c r="G286" s="84"/>
      <c r="H286" s="84"/>
      <c r="I286" s="84"/>
      <c r="J286" s="84"/>
      <c r="K286" s="84"/>
      <c r="L286" s="84"/>
      <c r="M286" s="84"/>
      <c r="N286" s="7"/>
    </row>
    <row r="287" spans="4:15" ht="18" customHeight="1" x14ac:dyDescent="0.2">
      <c r="D287" s="7"/>
      <c r="E287" s="84"/>
      <c r="F287" s="84"/>
      <c r="G287" s="84"/>
      <c r="H287" s="84"/>
      <c r="I287" s="84"/>
      <c r="J287" s="84"/>
      <c r="K287" s="84"/>
      <c r="L287" s="84"/>
      <c r="M287" s="84"/>
      <c r="N287" s="7"/>
    </row>
    <row r="288" spans="4:15" ht="18" customHeight="1" x14ac:dyDescent="0.2">
      <c r="D288" s="7"/>
      <c r="E288" s="33"/>
      <c r="N288" s="7"/>
    </row>
    <row r="289" spans="4:15" ht="18" customHeight="1" x14ac:dyDescent="0.2">
      <c r="D289" s="7"/>
      <c r="E289" s="34" t="s">
        <v>2</v>
      </c>
      <c r="F289" s="125" t="s">
        <v>56</v>
      </c>
      <c r="G289" s="125"/>
      <c r="H289" s="125"/>
      <c r="I289" s="125"/>
      <c r="K289" s="11" t="s">
        <v>4</v>
      </c>
      <c r="L289" s="11" t="s">
        <v>52</v>
      </c>
      <c r="M289" s="11" t="s">
        <v>53</v>
      </c>
      <c r="N289" s="39" t="s">
        <v>54</v>
      </c>
      <c r="O289" s="12" t="s">
        <v>3</v>
      </c>
    </row>
    <row r="290" spans="4:15" ht="18" customHeight="1" x14ac:dyDescent="0.2">
      <c r="D290" s="7"/>
      <c r="F290" s="126"/>
      <c r="G290" s="126"/>
      <c r="H290" s="126"/>
      <c r="I290" s="126"/>
      <c r="K290" s="15">
        <v>42741</v>
      </c>
      <c r="L290" s="43">
        <v>49</v>
      </c>
      <c r="M290" s="43">
        <v>5</v>
      </c>
      <c r="N290" s="43">
        <v>26</v>
      </c>
      <c r="O290" s="44">
        <f>DATE(YEAR(K290)-L290,MONTH(K290)-M290,DAY(K290)-N290)</f>
        <v>24664</v>
      </c>
    </row>
    <row r="291" spans="4:15" ht="18" customHeight="1" x14ac:dyDescent="0.2">
      <c r="D291" s="7"/>
      <c r="E291" s="7"/>
      <c r="F291" s="7"/>
      <c r="G291" s="7"/>
      <c r="H291" s="7"/>
      <c r="I291" s="7"/>
      <c r="J291" s="7"/>
      <c r="K291" s="7"/>
      <c r="L291" s="7"/>
      <c r="M291" s="7"/>
      <c r="N291" s="7"/>
    </row>
    <row r="292" spans="4:15" ht="18" customHeight="1" x14ac:dyDescent="0.2">
      <c r="D292" s="7"/>
      <c r="E292" s="7"/>
      <c r="F292" s="7"/>
      <c r="G292" s="7"/>
      <c r="H292" s="7"/>
      <c r="I292" s="7"/>
      <c r="J292" s="7"/>
      <c r="K292" s="7"/>
      <c r="L292" s="7"/>
      <c r="M292" s="7"/>
      <c r="N292" s="7"/>
    </row>
    <row r="293" spans="4:15" ht="25.5" x14ac:dyDescent="0.2">
      <c r="D293" s="7"/>
      <c r="E293" s="9" t="s">
        <v>55</v>
      </c>
      <c r="F293" s="9"/>
      <c r="G293" s="9"/>
      <c r="H293" s="9"/>
      <c r="I293" s="9"/>
      <c r="J293" s="9"/>
      <c r="K293" s="9"/>
      <c r="L293" s="9"/>
      <c r="M293" s="9"/>
      <c r="N293" s="7"/>
    </row>
    <row r="294" spans="4:15" ht="18" customHeight="1" x14ac:dyDescent="0.2">
      <c r="D294" s="7"/>
      <c r="E294" s="7"/>
      <c r="F294" s="7"/>
      <c r="G294" s="7"/>
      <c r="H294" s="7"/>
      <c r="I294" s="7"/>
      <c r="J294" s="7"/>
      <c r="K294" s="7"/>
      <c r="L294" s="7"/>
      <c r="M294" s="7"/>
      <c r="N294" s="7"/>
    </row>
    <row r="295" spans="4:15" ht="18" customHeight="1" x14ac:dyDescent="0.2">
      <c r="D295" s="7"/>
      <c r="E295" s="84" t="s">
        <v>87</v>
      </c>
      <c r="F295" s="84"/>
      <c r="G295" s="84"/>
      <c r="H295" s="84"/>
      <c r="I295" s="84"/>
      <c r="J295" s="84"/>
      <c r="K295" s="84"/>
      <c r="L295" s="84"/>
      <c r="M295" s="84"/>
      <c r="N295" s="7"/>
    </row>
    <row r="296" spans="4:15" ht="18" customHeight="1" x14ac:dyDescent="0.2">
      <c r="D296" s="7"/>
      <c r="E296" s="84"/>
      <c r="F296" s="84"/>
      <c r="G296" s="84"/>
      <c r="H296" s="84"/>
      <c r="I296" s="84"/>
      <c r="J296" s="84"/>
      <c r="K296" s="84"/>
      <c r="L296" s="84"/>
      <c r="M296" s="84"/>
      <c r="N296" s="7"/>
    </row>
    <row r="297" spans="4:15" ht="18" customHeight="1" x14ac:dyDescent="0.2">
      <c r="D297" s="7"/>
      <c r="E297" s="33"/>
      <c r="N297" s="7"/>
    </row>
    <row r="298" spans="4:15" ht="18" customHeight="1" x14ac:dyDescent="0.2">
      <c r="D298" s="7"/>
      <c r="E298" s="34" t="s">
        <v>2</v>
      </c>
      <c r="F298" s="125" t="s">
        <v>57</v>
      </c>
      <c r="G298" s="125"/>
      <c r="H298" s="125"/>
      <c r="I298" s="125"/>
      <c r="K298" s="11" t="s">
        <v>3</v>
      </c>
      <c r="L298" s="11" t="s">
        <v>52</v>
      </c>
      <c r="M298" s="11" t="s">
        <v>53</v>
      </c>
      <c r="N298" s="39" t="s">
        <v>54</v>
      </c>
      <c r="O298" s="12" t="s">
        <v>4</v>
      </c>
    </row>
    <row r="299" spans="4:15" ht="18" customHeight="1" x14ac:dyDescent="0.2">
      <c r="D299" s="7"/>
      <c r="F299" s="126"/>
      <c r="G299" s="126"/>
      <c r="H299" s="126"/>
      <c r="I299" s="126"/>
      <c r="K299" s="15">
        <v>24664</v>
      </c>
      <c r="L299" s="43">
        <v>49</v>
      </c>
      <c r="M299" s="43">
        <v>5</v>
      </c>
      <c r="N299" s="43">
        <v>26</v>
      </c>
      <c r="O299" s="44">
        <f>DATE(YEAR(K299)+L299,MONTH(K299)+M299,DAY(K299)+N299)</f>
        <v>42741</v>
      </c>
    </row>
    <row r="300" spans="4:15" ht="18" customHeight="1" x14ac:dyDescent="0.2">
      <c r="D300" s="7"/>
      <c r="E300" s="7"/>
      <c r="F300" s="7"/>
      <c r="G300" s="7"/>
      <c r="H300" s="7"/>
      <c r="I300" s="7"/>
      <c r="J300" s="7"/>
      <c r="K300" s="7"/>
      <c r="L300" s="7"/>
      <c r="M300" s="7"/>
      <c r="N300" s="7"/>
    </row>
    <row r="301" spans="4:15" ht="18" customHeight="1" x14ac:dyDescent="0.2">
      <c r="D301" s="7"/>
      <c r="E301" s="7"/>
      <c r="F301" s="7"/>
      <c r="G301" s="7"/>
      <c r="H301" s="7"/>
      <c r="I301" s="7"/>
      <c r="J301" s="7"/>
      <c r="K301" s="7"/>
      <c r="L301" s="7"/>
      <c r="M301" s="7"/>
      <c r="N301" s="7"/>
    </row>
    <row r="302" spans="4:15" ht="25.5" x14ac:dyDescent="0.2">
      <c r="D302" s="7"/>
      <c r="E302" s="9" t="s">
        <v>69</v>
      </c>
      <c r="F302" s="9"/>
      <c r="G302" s="9"/>
      <c r="H302" s="9"/>
      <c r="I302" s="9"/>
      <c r="J302" s="9"/>
      <c r="K302" s="9"/>
      <c r="L302" s="9"/>
      <c r="M302" s="9"/>
      <c r="N302" s="7"/>
    </row>
    <row r="303" spans="4:15" ht="18" customHeight="1" x14ac:dyDescent="0.2">
      <c r="D303" s="7"/>
      <c r="E303" s="7"/>
      <c r="F303" s="7"/>
      <c r="G303" s="7"/>
      <c r="H303" s="7"/>
      <c r="I303" s="7"/>
      <c r="J303" s="7"/>
      <c r="K303" s="7"/>
      <c r="L303" s="7"/>
      <c r="M303" s="7"/>
      <c r="N303" s="7"/>
    </row>
    <row r="304" spans="4:15" ht="18" customHeight="1" x14ac:dyDescent="0.2">
      <c r="D304" s="7"/>
      <c r="E304" s="27" t="s">
        <v>68</v>
      </c>
      <c r="F304" s="7"/>
      <c r="G304" s="7"/>
      <c r="H304" s="7"/>
      <c r="I304" s="7"/>
      <c r="J304" s="7"/>
      <c r="K304" s="7"/>
      <c r="L304" s="7"/>
      <c r="M304" s="7"/>
      <c r="N304" s="7"/>
    </row>
    <row r="305" spans="4:15" ht="18" customHeight="1" x14ac:dyDescent="0.2">
      <c r="D305" s="7"/>
      <c r="E305" s="7"/>
      <c r="F305" s="7"/>
      <c r="G305" s="7"/>
      <c r="H305" s="7"/>
      <c r="I305" s="7"/>
      <c r="J305" s="7"/>
      <c r="N305" s="7"/>
    </row>
    <row r="306" spans="4:15" ht="18" customHeight="1" x14ac:dyDescent="0.2">
      <c r="D306" s="7"/>
      <c r="E306" s="10" t="s">
        <v>2</v>
      </c>
      <c r="F306" s="81" t="s">
        <v>60</v>
      </c>
      <c r="G306" s="82"/>
      <c r="H306" s="82"/>
      <c r="I306" s="83"/>
      <c r="J306" s="7"/>
      <c r="K306" s="28" t="s">
        <v>23</v>
      </c>
      <c r="L306" s="29" t="s">
        <v>24</v>
      </c>
      <c r="M306" s="12" t="s">
        <v>53</v>
      </c>
      <c r="N306" s="7"/>
    </row>
    <row r="307" spans="4:15" ht="18" customHeight="1" x14ac:dyDescent="0.2">
      <c r="D307" s="7"/>
      <c r="E307" s="7"/>
      <c r="F307" s="7"/>
      <c r="G307" s="7"/>
      <c r="H307" s="7"/>
      <c r="I307" s="7"/>
      <c r="J307" s="7"/>
      <c r="K307" s="15">
        <v>42400</v>
      </c>
      <c r="L307" s="15">
        <v>42766</v>
      </c>
      <c r="M307" s="13">
        <f>DATEDIF(K307,L307,"m")</f>
        <v>12</v>
      </c>
      <c r="N307" s="7"/>
    </row>
    <row r="308" spans="4:15" ht="18" customHeight="1" x14ac:dyDescent="0.2">
      <c r="D308" s="7"/>
      <c r="E308" s="7"/>
      <c r="F308" s="7"/>
      <c r="G308" s="7"/>
      <c r="H308" s="7"/>
      <c r="I308" s="7"/>
      <c r="J308" s="7"/>
      <c r="K308" s="15">
        <v>42766</v>
      </c>
      <c r="L308" s="15">
        <v>42794</v>
      </c>
      <c r="M308" s="13">
        <f>DATEDIF(K308,L308,"m")</f>
        <v>0</v>
      </c>
      <c r="N308" s="7"/>
    </row>
    <row r="309" spans="4:15" ht="18" customHeight="1" x14ac:dyDescent="0.2">
      <c r="D309" s="7"/>
      <c r="E309" s="7"/>
      <c r="F309" s="7"/>
      <c r="G309" s="7"/>
      <c r="H309" s="7"/>
      <c r="I309" s="7"/>
      <c r="J309" s="7"/>
      <c r="K309" s="15">
        <v>42766</v>
      </c>
      <c r="L309" s="15">
        <v>42795</v>
      </c>
      <c r="M309" s="13">
        <f>DATEDIF(K309,L309,"m")</f>
        <v>1</v>
      </c>
      <c r="N309" s="7"/>
      <c r="O309" s="73"/>
    </row>
    <row r="310" spans="4:15" ht="18" customHeight="1" x14ac:dyDescent="0.2">
      <c r="D310" s="7"/>
      <c r="E310" s="7"/>
      <c r="F310" s="7"/>
      <c r="G310" s="7"/>
      <c r="H310" s="7"/>
      <c r="I310" s="7"/>
      <c r="J310" s="7"/>
      <c r="K310" s="15">
        <v>42429</v>
      </c>
      <c r="L310" s="15">
        <v>42794</v>
      </c>
      <c r="M310" s="13">
        <f>DATEDIF(K310,L310,"m")</f>
        <v>11</v>
      </c>
      <c r="N310" s="7"/>
    </row>
    <row r="311" spans="4:15" ht="18" customHeight="1" x14ac:dyDescent="0.2">
      <c r="D311" s="7"/>
      <c r="E311" s="7"/>
      <c r="F311" s="7"/>
      <c r="G311" s="7"/>
      <c r="H311" s="7"/>
      <c r="I311" s="7"/>
      <c r="J311" s="7"/>
      <c r="K311" s="15">
        <v>36526</v>
      </c>
      <c r="L311" s="15">
        <v>36556</v>
      </c>
      <c r="M311" s="13">
        <f>DATEDIF(K311,L311,"m")</f>
        <v>0</v>
      </c>
      <c r="N311" s="7"/>
    </row>
    <row r="312" spans="4:15" ht="18" customHeight="1" x14ac:dyDescent="0.2">
      <c r="D312" s="7"/>
      <c r="E312" s="7"/>
      <c r="F312" s="7"/>
      <c r="G312" s="7"/>
      <c r="H312" s="7"/>
      <c r="I312" s="7"/>
      <c r="J312" s="7"/>
      <c r="K312" s="7"/>
      <c r="L312" s="7"/>
      <c r="M312" s="7"/>
      <c r="N312" s="7"/>
    </row>
    <row r="313" spans="4:15" ht="18" customHeight="1" x14ac:dyDescent="0.2">
      <c r="D313" s="7"/>
      <c r="E313" s="74" t="s">
        <v>5</v>
      </c>
      <c r="F313" s="80" t="s">
        <v>171</v>
      </c>
      <c r="G313" s="80"/>
      <c r="H313" s="80"/>
      <c r="I313" s="80"/>
      <c r="J313" s="80"/>
      <c r="K313" s="80"/>
      <c r="L313" s="80"/>
      <c r="M313" s="80"/>
      <c r="N313" s="7"/>
    </row>
    <row r="314" spans="4:15" ht="18" customHeight="1" x14ac:dyDescent="0.2">
      <c r="D314" s="7"/>
      <c r="E314" s="7"/>
      <c r="F314" s="80"/>
      <c r="G314" s="80"/>
      <c r="H314" s="80"/>
      <c r="I314" s="80"/>
      <c r="J314" s="80"/>
      <c r="K314" s="80"/>
      <c r="L314" s="80"/>
      <c r="M314" s="80"/>
      <c r="N314" s="7"/>
    </row>
    <row r="315" spans="4:15" ht="18" customHeight="1" x14ac:dyDescent="0.2">
      <c r="D315" s="7"/>
      <c r="E315" s="7"/>
      <c r="F315" s="80"/>
      <c r="G315" s="80"/>
      <c r="H315" s="80"/>
      <c r="I315" s="80"/>
      <c r="J315" s="80"/>
      <c r="K315" s="80"/>
      <c r="L315" s="80"/>
      <c r="M315" s="80"/>
      <c r="N315" s="7"/>
    </row>
    <row r="316" spans="4:15" ht="18" customHeight="1" x14ac:dyDescent="0.2">
      <c r="D316" s="7"/>
      <c r="E316" s="7"/>
      <c r="F316" s="80"/>
      <c r="G316" s="80"/>
      <c r="H316" s="80"/>
      <c r="I316" s="80"/>
      <c r="J316" s="80"/>
      <c r="K316" s="80"/>
      <c r="L316" s="80"/>
      <c r="M316" s="80"/>
      <c r="N316" s="7"/>
    </row>
    <row r="317" spans="4:15" ht="18" customHeight="1" x14ac:dyDescent="0.2">
      <c r="D317" s="7"/>
      <c r="E317" s="7"/>
      <c r="F317" s="7"/>
      <c r="G317" s="7"/>
      <c r="H317" s="7"/>
      <c r="I317" s="7"/>
      <c r="J317" s="7"/>
      <c r="K317" s="7"/>
      <c r="L317" s="7"/>
      <c r="M317" s="7"/>
      <c r="N317" s="7"/>
    </row>
    <row r="318" spans="4:15" ht="18" customHeight="1" x14ac:dyDescent="0.2">
      <c r="D318" s="7"/>
      <c r="E318" s="27" t="s">
        <v>67</v>
      </c>
      <c r="F318" s="7"/>
      <c r="G318" s="7"/>
      <c r="H318" s="7"/>
      <c r="I318" s="7"/>
      <c r="J318" s="7"/>
      <c r="K318" s="7"/>
      <c r="L318" s="7"/>
      <c r="M318" s="7"/>
      <c r="N318" s="7"/>
    </row>
    <row r="319" spans="4:15" ht="18" customHeight="1" x14ac:dyDescent="0.2">
      <c r="D319" s="7"/>
      <c r="E319" s="7"/>
      <c r="F319" s="7"/>
      <c r="G319" s="7"/>
      <c r="H319" s="7"/>
      <c r="I319" s="7"/>
      <c r="J319" s="7"/>
      <c r="N319" s="7"/>
    </row>
    <row r="320" spans="4:15" ht="18" customHeight="1" x14ac:dyDescent="0.2">
      <c r="D320" s="7"/>
      <c r="E320" s="34" t="s">
        <v>2</v>
      </c>
      <c r="F320" s="95" t="s">
        <v>64</v>
      </c>
      <c r="G320" s="95"/>
      <c r="H320" s="95"/>
      <c r="I320" s="95"/>
      <c r="J320" s="7"/>
      <c r="K320" s="28" t="s">
        <v>65</v>
      </c>
      <c r="L320" s="29" t="s">
        <v>66</v>
      </c>
      <c r="M320" s="12" t="s">
        <v>53</v>
      </c>
      <c r="N320" s="7"/>
    </row>
    <row r="321" spans="4:14" ht="18" customHeight="1" x14ac:dyDescent="0.2">
      <c r="D321" s="7"/>
      <c r="F321" s="100"/>
      <c r="G321" s="100"/>
      <c r="H321" s="100"/>
      <c r="I321" s="100"/>
      <c r="J321" s="7"/>
      <c r="K321" s="15">
        <v>42400</v>
      </c>
      <c r="L321" s="15">
        <v>42766</v>
      </c>
      <c r="M321" s="13">
        <f>12*(YEAR(L321) - YEAR(K321)) + MONTH(L321)-MONTH(K321) - (DAY(L321) &lt; DAY(K321))</f>
        <v>12</v>
      </c>
      <c r="N321" s="7"/>
    </row>
    <row r="322" spans="4:14" ht="18" customHeight="1" x14ac:dyDescent="0.2">
      <c r="D322" s="7"/>
      <c r="E322" s="7"/>
      <c r="F322" s="7"/>
      <c r="G322" s="7"/>
      <c r="H322" s="7"/>
      <c r="I322" s="7"/>
      <c r="J322" s="7"/>
      <c r="K322" s="15">
        <v>42766</v>
      </c>
      <c r="L322" s="15">
        <v>42794</v>
      </c>
      <c r="M322" s="13">
        <f>12*(YEAR(L322) - YEAR(K322)) + MONTH(L322)-MONTH(K322) - (DAY(L322) &lt; DAY(K322))</f>
        <v>0</v>
      </c>
      <c r="N322" s="7"/>
    </row>
    <row r="323" spans="4:14" ht="18" customHeight="1" x14ac:dyDescent="0.2">
      <c r="D323" s="7"/>
      <c r="E323" s="7"/>
      <c r="F323" s="7"/>
      <c r="G323" s="7"/>
      <c r="H323" s="7"/>
      <c r="I323" s="7"/>
      <c r="J323" s="7"/>
      <c r="K323" s="15">
        <v>42766</v>
      </c>
      <c r="L323" s="15">
        <v>42795</v>
      </c>
      <c r="M323" s="13">
        <f>12*(YEAR(L323) - YEAR(K323)) + MONTH(L323)-MONTH(K323) - (DAY(L323) &lt; DAY(K323))</f>
        <v>1</v>
      </c>
      <c r="N323" s="7"/>
    </row>
    <row r="324" spans="4:14" ht="18" customHeight="1" x14ac:dyDescent="0.2">
      <c r="D324" s="7"/>
      <c r="E324" s="7"/>
      <c r="F324" s="7"/>
      <c r="G324" s="7"/>
      <c r="H324" s="7"/>
      <c r="I324" s="7"/>
      <c r="J324" s="7"/>
      <c r="K324" s="15">
        <v>42429</v>
      </c>
      <c r="L324" s="15">
        <v>42794</v>
      </c>
      <c r="M324" s="13">
        <f>12*(YEAR(L324) - YEAR(K324)) + MONTH(L324)-MONTH(K324) - (DAY(L324) &lt; DAY(K324))</f>
        <v>11</v>
      </c>
      <c r="N324" s="7"/>
    </row>
    <row r="325" spans="4:14" ht="18" customHeight="1" x14ac:dyDescent="0.2">
      <c r="D325" s="7"/>
      <c r="E325" s="7"/>
      <c r="F325" s="7"/>
      <c r="G325" s="7"/>
      <c r="H325" s="7"/>
      <c r="I325" s="7"/>
      <c r="J325" s="7"/>
      <c r="K325" s="7"/>
      <c r="L325" s="7"/>
      <c r="M325" s="7"/>
      <c r="N325" s="7"/>
    </row>
    <row r="326" spans="4:14" ht="18" customHeight="1" x14ac:dyDescent="0.2">
      <c r="D326" s="7"/>
      <c r="E326" s="7"/>
      <c r="F326" s="7"/>
      <c r="G326" s="7"/>
      <c r="H326" s="7"/>
      <c r="I326" s="7"/>
      <c r="J326" s="7"/>
      <c r="K326" s="7"/>
      <c r="L326" s="7"/>
      <c r="M326" s="7"/>
      <c r="N326" s="7"/>
    </row>
    <row r="327" spans="4:14" ht="18" customHeight="1" x14ac:dyDescent="0.2">
      <c r="D327" s="7"/>
      <c r="E327" s="27" t="s">
        <v>170</v>
      </c>
      <c r="F327" s="7"/>
      <c r="G327" s="7"/>
      <c r="H327" s="7"/>
      <c r="I327" s="7"/>
      <c r="J327" s="7"/>
      <c r="K327" s="7"/>
      <c r="L327" s="7"/>
      <c r="M327" s="7"/>
      <c r="N327" s="7"/>
    </row>
    <row r="328" spans="4:14" ht="18" customHeight="1" x14ac:dyDescent="0.2">
      <c r="D328" s="7"/>
      <c r="E328" s="7"/>
      <c r="F328" s="7"/>
      <c r="G328" s="7"/>
      <c r="H328" s="7"/>
      <c r="I328" s="7"/>
      <c r="J328" s="7"/>
      <c r="N328" s="7"/>
    </row>
    <row r="329" spans="4:14" ht="18" customHeight="1" x14ac:dyDescent="0.2">
      <c r="D329" s="7"/>
      <c r="E329" s="34" t="s">
        <v>2</v>
      </c>
      <c r="F329" s="114" t="s">
        <v>73</v>
      </c>
      <c r="G329" s="115"/>
      <c r="H329" s="115"/>
      <c r="I329" s="116"/>
      <c r="J329" s="7"/>
      <c r="K329" s="28" t="s">
        <v>65</v>
      </c>
      <c r="L329" s="29" t="s">
        <v>66</v>
      </c>
      <c r="M329" s="12" t="s">
        <v>53</v>
      </c>
      <c r="N329" s="7"/>
    </row>
    <row r="330" spans="4:14" ht="18" customHeight="1" x14ac:dyDescent="0.2">
      <c r="D330" s="7"/>
      <c r="F330" s="120"/>
      <c r="G330" s="121"/>
      <c r="H330" s="121"/>
      <c r="I330" s="122"/>
      <c r="J330" s="7"/>
      <c r="K330" s="15">
        <v>42400</v>
      </c>
      <c r="L330" s="15">
        <v>42766</v>
      </c>
      <c r="M330" s="13">
        <f>(YEAR(L330) - YEAR(K330))*12 + MONTH(L330)-MONTH(K330) + IF( AND(L330=EOMONTH(L330,0), K330=EOMONTH(K330,0)), 0, IF( DAY(L330) &gt;= DAY(K330),0,-1) )</f>
        <v>12</v>
      </c>
      <c r="N330" s="7"/>
    </row>
    <row r="331" spans="4:14" ht="18" customHeight="1" x14ac:dyDescent="0.2">
      <c r="D331" s="7"/>
      <c r="E331" s="7"/>
      <c r="F331" s="120"/>
      <c r="G331" s="121"/>
      <c r="H331" s="121"/>
      <c r="I331" s="122"/>
      <c r="J331" s="7"/>
      <c r="K331" s="15">
        <v>42766</v>
      </c>
      <c r="L331" s="15">
        <v>42794</v>
      </c>
      <c r="M331" s="13">
        <f>(YEAR(L331) - YEAR(K331))*12 + MONTH(L331)-MONTH(K331) + IF( AND(L331=EOMONTH(L331,0), K331=EOMONTH(K331,0)), 0, IF( DAY(L331) &gt;= DAY(K331),0,-1) )</f>
        <v>1</v>
      </c>
      <c r="N331" s="7"/>
    </row>
    <row r="332" spans="4:14" ht="18" customHeight="1" x14ac:dyDescent="0.2">
      <c r="D332" s="7"/>
      <c r="E332" s="7"/>
      <c r="F332" s="117"/>
      <c r="G332" s="118"/>
      <c r="H332" s="118"/>
      <c r="I332" s="119"/>
      <c r="J332" s="7"/>
      <c r="K332" s="15">
        <v>42429</v>
      </c>
      <c r="L332" s="15">
        <v>42794</v>
      </c>
      <c r="M332" s="13">
        <f>(YEAR(L332) - YEAR(K332))*12 + MONTH(L332)-MONTH(K332) + IF( AND(L332=EOMONTH(L332,0), K332=EOMONTH(K332,0)), 0, IF( DAY(L332) &gt;= DAY(K332),0,-1) )</f>
        <v>12</v>
      </c>
      <c r="N332" s="7"/>
    </row>
    <row r="333" spans="4:14" ht="18" customHeight="1" x14ac:dyDescent="0.2">
      <c r="D333" s="7"/>
      <c r="E333" s="7"/>
      <c r="F333" s="7"/>
      <c r="G333" s="7"/>
      <c r="H333" s="7"/>
      <c r="I333" s="7"/>
      <c r="J333" s="7"/>
      <c r="K333" s="15">
        <v>42765</v>
      </c>
      <c r="L333" s="15">
        <v>42794</v>
      </c>
      <c r="M333" s="13">
        <f>(YEAR(L333) - YEAR(K333))*12 + MONTH(L333)-MONTH(K333) + IF( AND(L333=EOMONTH(L333,0), K333=EOMONTH(K333,0)), 0, IF( DAY(L333) &gt;= DAY(K333),0,-1) )</f>
        <v>0</v>
      </c>
      <c r="N333" s="7"/>
    </row>
    <row r="334" spans="4:14" ht="18" customHeight="1" x14ac:dyDescent="0.2">
      <c r="D334" s="7"/>
      <c r="E334" s="7"/>
      <c r="F334" s="7"/>
      <c r="G334" s="7"/>
      <c r="H334" s="7"/>
      <c r="I334" s="7"/>
      <c r="J334" s="7"/>
      <c r="K334" s="7"/>
      <c r="L334" s="7"/>
      <c r="M334" s="7"/>
      <c r="N334" s="7"/>
    </row>
    <row r="335" spans="4:14" ht="18" customHeight="1" x14ac:dyDescent="0.2">
      <c r="D335" s="7"/>
      <c r="E335" s="16" t="s">
        <v>5</v>
      </c>
      <c r="F335" s="80" t="s">
        <v>72</v>
      </c>
      <c r="G335" s="80"/>
      <c r="H335" s="80"/>
      <c r="I335" s="80"/>
      <c r="J335" s="80"/>
      <c r="K335" s="80"/>
      <c r="L335" s="80"/>
      <c r="M335" s="80"/>
      <c r="N335" s="7"/>
    </row>
    <row r="336" spans="4:14" ht="18" customHeight="1" x14ac:dyDescent="0.2">
      <c r="D336" s="7"/>
      <c r="E336" s="7"/>
      <c r="F336" s="80"/>
      <c r="G336" s="80"/>
      <c r="H336" s="80"/>
      <c r="I336" s="80"/>
      <c r="J336" s="80"/>
      <c r="K336" s="80"/>
      <c r="L336" s="80"/>
      <c r="M336" s="80"/>
      <c r="N336" s="7"/>
    </row>
    <row r="337" spans="4:14" ht="18" customHeight="1" x14ac:dyDescent="0.2">
      <c r="D337" s="7"/>
      <c r="E337" s="7"/>
      <c r="F337" s="80"/>
      <c r="G337" s="80"/>
      <c r="H337" s="80"/>
      <c r="I337" s="80"/>
      <c r="J337" s="80"/>
      <c r="K337" s="80"/>
      <c r="L337" s="80"/>
      <c r="M337" s="80"/>
      <c r="N337" s="7"/>
    </row>
    <row r="338" spans="4:14" ht="18" customHeight="1" x14ac:dyDescent="0.2">
      <c r="D338" s="7"/>
      <c r="E338" s="7"/>
      <c r="F338" s="7"/>
      <c r="G338" s="7"/>
      <c r="H338" s="7"/>
      <c r="I338" s="7"/>
      <c r="J338" s="7"/>
      <c r="K338" s="7"/>
      <c r="L338" s="7"/>
      <c r="M338" s="7"/>
      <c r="N338" s="7"/>
    </row>
    <row r="339" spans="4:14" ht="25.5" x14ac:dyDescent="0.2">
      <c r="D339" s="7"/>
      <c r="E339" s="9" t="s">
        <v>70</v>
      </c>
      <c r="F339" s="9"/>
      <c r="G339" s="9"/>
      <c r="H339" s="9"/>
      <c r="I339" s="9"/>
      <c r="J339" s="9"/>
      <c r="K339" s="9"/>
      <c r="L339" s="9"/>
      <c r="M339" s="9"/>
      <c r="N339" s="7"/>
    </row>
    <row r="340" spans="4:14" ht="18" customHeight="1" x14ac:dyDescent="0.2">
      <c r="D340" s="7"/>
      <c r="E340" s="7"/>
      <c r="F340" s="7"/>
      <c r="G340" s="7"/>
      <c r="H340" s="7"/>
      <c r="I340" s="7"/>
      <c r="J340" s="7"/>
      <c r="K340" s="7"/>
      <c r="L340" s="7"/>
      <c r="M340" s="7"/>
      <c r="N340" s="7"/>
    </row>
    <row r="341" spans="4:14" ht="18" customHeight="1" x14ac:dyDescent="0.2">
      <c r="D341" s="7"/>
      <c r="J341" s="7"/>
      <c r="K341" s="28" t="s">
        <v>23</v>
      </c>
      <c r="L341" s="29" t="s">
        <v>24</v>
      </c>
      <c r="M341" s="12" t="s">
        <v>59</v>
      </c>
      <c r="N341" s="7"/>
    </row>
    <row r="342" spans="4:14" ht="18" customHeight="1" x14ac:dyDescent="0.2">
      <c r="D342" s="7"/>
      <c r="E342" s="10" t="s">
        <v>2</v>
      </c>
      <c r="F342" s="81" t="s">
        <v>61</v>
      </c>
      <c r="G342" s="82"/>
      <c r="H342" s="82"/>
      <c r="I342" s="83"/>
      <c r="J342" s="7"/>
      <c r="K342" s="15">
        <v>41333</v>
      </c>
      <c r="L342" s="15">
        <v>42428</v>
      </c>
      <c r="M342" s="13">
        <f>INT( (L342-K342)/7 )</f>
        <v>156</v>
      </c>
      <c r="N342" s="7"/>
    </row>
    <row r="343" spans="4:14" ht="18" customHeight="1" x14ac:dyDescent="0.2">
      <c r="D343" s="7"/>
      <c r="E343" s="7"/>
      <c r="F343" s="7"/>
      <c r="G343" s="7"/>
      <c r="H343" s="7"/>
      <c r="I343" s="7"/>
      <c r="J343" s="7"/>
      <c r="K343" s="15">
        <v>25021</v>
      </c>
      <c r="L343" s="15">
        <v>42187</v>
      </c>
      <c r="M343" s="13">
        <f>INT( (L343-K343)/7 )</f>
        <v>2452</v>
      </c>
      <c r="N343" s="7"/>
    </row>
    <row r="344" spans="4:14" ht="18" customHeight="1" x14ac:dyDescent="0.2">
      <c r="D344" s="7"/>
      <c r="E344" s="7"/>
      <c r="F344" s="7"/>
      <c r="G344" s="7"/>
      <c r="H344" s="7"/>
      <c r="I344" s="7"/>
      <c r="J344" s="7"/>
      <c r="K344" s="7"/>
      <c r="L344" s="7"/>
      <c r="M344" s="7"/>
      <c r="N344" s="7"/>
    </row>
    <row r="345" spans="4:14" ht="18" customHeight="1" x14ac:dyDescent="0.2">
      <c r="D345" s="7"/>
      <c r="E345" s="16" t="s">
        <v>5</v>
      </c>
      <c r="F345" s="80" t="s">
        <v>74</v>
      </c>
      <c r="G345" s="80"/>
      <c r="H345" s="80"/>
      <c r="I345" s="80"/>
      <c r="J345" s="80"/>
      <c r="K345" s="80"/>
      <c r="L345" s="80"/>
      <c r="M345" s="80"/>
      <c r="N345" s="7"/>
    </row>
    <row r="346" spans="4:14" ht="18" customHeight="1" x14ac:dyDescent="0.2">
      <c r="D346" s="7"/>
      <c r="E346" s="7"/>
      <c r="F346" s="7"/>
      <c r="G346" s="7"/>
      <c r="H346" s="7"/>
      <c r="I346" s="7"/>
      <c r="J346" s="7"/>
      <c r="K346" s="7"/>
      <c r="L346" s="7"/>
      <c r="M346" s="7"/>
      <c r="N346" s="7"/>
    </row>
    <row r="347" spans="4:14" ht="25.5" x14ac:dyDescent="0.2">
      <c r="D347" s="7"/>
      <c r="E347" s="9" t="s">
        <v>71</v>
      </c>
      <c r="F347" s="9"/>
      <c r="G347" s="9"/>
      <c r="H347" s="9"/>
      <c r="I347" s="9"/>
      <c r="J347" s="9"/>
      <c r="K347" s="9"/>
      <c r="L347" s="9"/>
      <c r="M347" s="9"/>
      <c r="N347" s="7"/>
    </row>
    <row r="348" spans="4:14" ht="18" customHeight="1" x14ac:dyDescent="0.2">
      <c r="D348" s="7"/>
      <c r="E348" s="7"/>
      <c r="F348" s="7"/>
      <c r="G348" s="7"/>
      <c r="H348" s="7"/>
      <c r="I348" s="7"/>
      <c r="J348" s="7"/>
      <c r="K348" s="7"/>
      <c r="L348" s="7"/>
      <c r="M348" s="7"/>
      <c r="N348" s="7"/>
    </row>
    <row r="349" spans="4:14" ht="18" customHeight="1" x14ac:dyDescent="0.2">
      <c r="D349" s="7"/>
      <c r="E349" s="7"/>
      <c r="F349" s="7"/>
      <c r="G349" s="7"/>
      <c r="H349" s="7"/>
      <c r="I349" s="7"/>
      <c r="J349" s="7"/>
      <c r="K349" s="28" t="s">
        <v>23</v>
      </c>
      <c r="L349" s="29" t="s">
        <v>24</v>
      </c>
      <c r="M349" s="12" t="s">
        <v>54</v>
      </c>
      <c r="N349" s="7"/>
    </row>
    <row r="350" spans="4:14" ht="18" customHeight="1" x14ac:dyDescent="0.2">
      <c r="D350" s="7"/>
      <c r="E350" s="10" t="s">
        <v>2</v>
      </c>
      <c r="F350" s="81" t="s">
        <v>58</v>
      </c>
      <c r="G350" s="82"/>
      <c r="H350" s="82"/>
      <c r="I350" s="83"/>
      <c r="J350" s="7"/>
      <c r="K350" s="15">
        <v>41333</v>
      </c>
      <c r="L350" s="15">
        <v>42428</v>
      </c>
      <c r="M350" s="13">
        <f>L350-K350</f>
        <v>1095</v>
      </c>
      <c r="N350" s="7"/>
    </row>
    <row r="351" spans="4:14" ht="18" customHeight="1" x14ac:dyDescent="0.2">
      <c r="D351" s="7"/>
      <c r="E351" s="7"/>
      <c r="F351" s="7"/>
      <c r="G351" s="7"/>
      <c r="H351" s="7"/>
      <c r="I351" s="7"/>
      <c r="J351" s="7"/>
      <c r="N351" s="7"/>
    </row>
    <row r="352" spans="4:14" ht="18" customHeight="1" x14ac:dyDescent="0.2">
      <c r="D352" s="7"/>
      <c r="E352" s="10" t="s">
        <v>2</v>
      </c>
      <c r="F352" s="81" t="s">
        <v>62</v>
      </c>
      <c r="G352" s="82"/>
      <c r="H352" s="82"/>
      <c r="I352" s="83"/>
      <c r="J352" s="7"/>
      <c r="K352" s="15">
        <v>41333</v>
      </c>
      <c r="L352" s="15">
        <v>42428</v>
      </c>
      <c r="M352" s="13">
        <f>DATEDIF(K352,L352,"d")</f>
        <v>1095</v>
      </c>
      <c r="N352" s="7"/>
    </row>
    <row r="353" spans="4:14" ht="18" customHeight="1" x14ac:dyDescent="0.2">
      <c r="D353" s="7"/>
      <c r="E353" s="7"/>
      <c r="F353" s="7"/>
      <c r="G353" s="7"/>
      <c r="H353" s="7"/>
      <c r="I353" s="7"/>
      <c r="J353" s="7"/>
      <c r="K353" s="7"/>
      <c r="L353" s="7"/>
      <c r="M353" s="7"/>
      <c r="N353" s="7"/>
    </row>
    <row r="354" spans="4:14" ht="18" customHeight="1" x14ac:dyDescent="0.2">
      <c r="D354" s="7"/>
      <c r="E354" s="49" t="s">
        <v>2</v>
      </c>
      <c r="F354" s="81" t="s">
        <v>63</v>
      </c>
      <c r="G354" s="82"/>
      <c r="H354" s="82"/>
      <c r="I354" s="83"/>
      <c r="J354" s="7"/>
      <c r="K354" s="15">
        <v>41333</v>
      </c>
      <c r="L354" s="15">
        <v>42428</v>
      </c>
      <c r="M354" s="13">
        <f>_xlfn.DAYS(L354,K354)</f>
        <v>1095</v>
      </c>
      <c r="N354" s="7"/>
    </row>
    <row r="355" spans="4:14" ht="18" customHeight="1" x14ac:dyDescent="0.2">
      <c r="D355" s="7"/>
      <c r="E355" s="7"/>
      <c r="F355" s="7"/>
      <c r="G355" s="7"/>
      <c r="H355" s="7"/>
      <c r="I355" s="7"/>
      <c r="J355" s="7"/>
      <c r="K355" s="7"/>
      <c r="L355" s="7"/>
      <c r="M355" s="7"/>
      <c r="N355" s="7"/>
    </row>
    <row r="356" spans="4:14" ht="18" customHeight="1" x14ac:dyDescent="0.2">
      <c r="D356" s="7"/>
      <c r="E356" s="16" t="s">
        <v>5</v>
      </c>
      <c r="F356" s="80" t="s">
        <v>75</v>
      </c>
      <c r="G356" s="80"/>
      <c r="H356" s="80"/>
      <c r="I356" s="80"/>
      <c r="J356" s="80"/>
      <c r="K356" s="80"/>
      <c r="L356" s="80"/>
      <c r="M356" s="80"/>
      <c r="N356" s="7"/>
    </row>
    <row r="357" spans="4:14" ht="18" customHeight="1" x14ac:dyDescent="0.2">
      <c r="D357" s="7"/>
      <c r="E357" s="7"/>
      <c r="F357" s="80"/>
      <c r="G357" s="80"/>
      <c r="H357" s="80"/>
      <c r="I357" s="80"/>
      <c r="J357" s="80"/>
      <c r="K357" s="80"/>
      <c r="L357" s="80"/>
      <c r="M357" s="80"/>
      <c r="N357" s="7"/>
    </row>
    <row r="358" spans="4:14" ht="18" customHeight="1" x14ac:dyDescent="0.2">
      <c r="D358" s="7"/>
      <c r="E358" s="7"/>
      <c r="F358" s="7"/>
      <c r="G358" s="7"/>
      <c r="H358" s="7"/>
      <c r="I358" s="7"/>
      <c r="J358" s="7"/>
      <c r="K358" s="7"/>
      <c r="L358" s="7"/>
      <c r="M358" s="7"/>
      <c r="N358" s="7"/>
    </row>
    <row r="359" spans="4:14" ht="25.5" x14ac:dyDescent="0.2">
      <c r="D359" s="7"/>
      <c r="E359" s="9" t="s">
        <v>80</v>
      </c>
      <c r="F359" s="9"/>
      <c r="G359" s="9"/>
      <c r="H359" s="9"/>
      <c r="I359" s="9"/>
      <c r="J359" s="9"/>
      <c r="K359" s="9"/>
      <c r="L359" s="9"/>
      <c r="M359" s="9"/>
      <c r="N359" s="7"/>
    </row>
    <row r="360" spans="4:14" ht="18" customHeight="1" x14ac:dyDescent="0.2">
      <c r="D360" s="7"/>
      <c r="E360" s="7"/>
      <c r="F360" s="7"/>
      <c r="G360" s="7"/>
      <c r="H360" s="7"/>
      <c r="I360" s="7"/>
      <c r="J360" s="7"/>
      <c r="K360" s="7"/>
      <c r="L360" s="7"/>
      <c r="M360" s="7"/>
      <c r="N360" s="7"/>
    </row>
    <row r="361" spans="4:14" ht="18" customHeight="1" x14ac:dyDescent="0.2">
      <c r="D361" s="7"/>
      <c r="E361" s="84" t="s">
        <v>82</v>
      </c>
      <c r="F361" s="84"/>
      <c r="G361" s="84"/>
      <c r="H361" s="84"/>
      <c r="I361" s="84"/>
      <c r="J361" s="84"/>
      <c r="K361" s="84"/>
      <c r="L361" s="84"/>
      <c r="M361" s="84"/>
      <c r="N361" s="7"/>
    </row>
    <row r="362" spans="4:14" ht="18" customHeight="1" x14ac:dyDescent="0.2">
      <c r="D362" s="7"/>
      <c r="E362" s="84"/>
      <c r="F362" s="84"/>
      <c r="G362" s="84"/>
      <c r="H362" s="84"/>
      <c r="I362" s="84"/>
      <c r="J362" s="84"/>
      <c r="K362" s="84"/>
      <c r="L362" s="84"/>
      <c r="M362" s="84"/>
      <c r="N362" s="7"/>
    </row>
    <row r="363" spans="4:14" ht="18" customHeight="1" x14ac:dyDescent="0.2">
      <c r="D363" s="7"/>
      <c r="E363" s="84"/>
      <c r="F363" s="84"/>
      <c r="G363" s="84"/>
      <c r="H363" s="84"/>
      <c r="I363" s="84"/>
      <c r="J363" s="84"/>
      <c r="K363" s="84"/>
      <c r="L363" s="84"/>
      <c r="M363" s="84"/>
      <c r="N363" s="7"/>
    </row>
    <row r="364" spans="4:14" ht="18" customHeight="1" x14ac:dyDescent="0.2">
      <c r="D364" s="7"/>
      <c r="E364" s="7"/>
      <c r="F364" s="7"/>
      <c r="G364" s="7"/>
      <c r="H364" s="7"/>
      <c r="I364" s="7"/>
      <c r="J364" s="7"/>
      <c r="K364" s="7"/>
      <c r="L364" s="7"/>
      <c r="M364" s="7"/>
      <c r="N364" s="7"/>
    </row>
    <row r="365" spans="4:14" ht="18" customHeight="1" x14ac:dyDescent="0.2">
      <c r="D365" s="7"/>
      <c r="E365" s="7"/>
      <c r="F365" s="7"/>
      <c r="G365" s="7"/>
      <c r="H365" s="7"/>
      <c r="I365" s="7"/>
      <c r="J365" s="7"/>
      <c r="K365" s="28" t="s">
        <v>76</v>
      </c>
      <c r="L365" s="29" t="s">
        <v>37</v>
      </c>
      <c r="M365" s="12" t="s">
        <v>54</v>
      </c>
      <c r="N365" s="7"/>
    </row>
    <row r="366" spans="4:14" ht="18" customHeight="1" x14ac:dyDescent="0.2">
      <c r="D366" s="7"/>
      <c r="E366" s="10" t="s">
        <v>2</v>
      </c>
      <c r="F366" s="81" t="s">
        <v>81</v>
      </c>
      <c r="G366" s="82"/>
      <c r="H366" s="82"/>
      <c r="I366" s="83"/>
      <c r="J366" s="7"/>
      <c r="K366" s="15">
        <v>42825</v>
      </c>
      <c r="L366" s="43">
        <v>-1</v>
      </c>
      <c r="M366" s="44">
        <f>K366+30*L366</f>
        <v>42795</v>
      </c>
      <c r="N366" s="7"/>
    </row>
    <row r="367" spans="4:14" ht="18" customHeight="1" x14ac:dyDescent="0.2">
      <c r="D367" s="7"/>
      <c r="E367" s="7"/>
      <c r="F367" s="7"/>
      <c r="G367" s="7"/>
      <c r="H367" s="7"/>
      <c r="I367" s="7"/>
      <c r="J367" s="7"/>
      <c r="K367" s="15">
        <v>42825</v>
      </c>
      <c r="L367" s="43">
        <v>1</v>
      </c>
      <c r="M367" s="44">
        <f>K367+30*L367</f>
        <v>42855</v>
      </c>
      <c r="N367" s="7"/>
    </row>
    <row r="368" spans="4:14" ht="18" customHeight="1" x14ac:dyDescent="0.2">
      <c r="D368" s="7"/>
      <c r="E368" s="7"/>
      <c r="F368" s="7"/>
      <c r="G368" s="7"/>
      <c r="H368" s="7"/>
      <c r="I368" s="7"/>
      <c r="J368" s="7"/>
      <c r="N368" s="7"/>
    </row>
    <row r="369" spans="4:14" ht="18" customHeight="1" x14ac:dyDescent="0.2">
      <c r="D369" s="7"/>
      <c r="E369" s="10" t="s">
        <v>2</v>
      </c>
      <c r="F369" s="81" t="s">
        <v>83</v>
      </c>
      <c r="G369" s="82"/>
      <c r="H369" s="82"/>
      <c r="I369" s="83"/>
      <c r="J369" s="7"/>
      <c r="K369" s="15">
        <v>42825</v>
      </c>
      <c r="L369" s="43">
        <v>-1</v>
      </c>
      <c r="M369" s="44">
        <f>EDATE(K369,L369)</f>
        <v>42794</v>
      </c>
      <c r="N369" s="7"/>
    </row>
    <row r="370" spans="4:14" ht="18" customHeight="1" x14ac:dyDescent="0.2">
      <c r="D370" s="7"/>
      <c r="E370" s="7"/>
      <c r="F370" s="7"/>
      <c r="G370" s="7"/>
      <c r="H370" s="7"/>
      <c r="I370" s="7"/>
      <c r="J370" s="7"/>
      <c r="K370" s="15">
        <v>42825</v>
      </c>
      <c r="L370" s="43">
        <v>1</v>
      </c>
      <c r="M370" s="44">
        <f>EDATE(K370,L370)</f>
        <v>42855</v>
      </c>
      <c r="N370" s="7"/>
    </row>
    <row r="371" spans="4:14" ht="18" customHeight="1" x14ac:dyDescent="0.2">
      <c r="D371" s="7"/>
      <c r="E371" s="7"/>
      <c r="F371" s="7"/>
      <c r="G371" s="7"/>
      <c r="H371" s="7"/>
      <c r="I371" s="7"/>
      <c r="J371" s="7"/>
      <c r="K371" s="7"/>
      <c r="L371" s="7"/>
      <c r="M371" s="7"/>
      <c r="N371" s="7"/>
    </row>
    <row r="372" spans="4:14" ht="18" customHeight="1" x14ac:dyDescent="0.2">
      <c r="D372" s="7"/>
      <c r="E372" s="10" t="s">
        <v>2</v>
      </c>
      <c r="F372" s="81" t="s">
        <v>84</v>
      </c>
      <c r="G372" s="82"/>
      <c r="H372" s="82"/>
      <c r="I372" s="83"/>
      <c r="J372" s="7"/>
      <c r="K372" s="15">
        <v>42825</v>
      </c>
      <c r="L372" s="43">
        <v>-1</v>
      </c>
      <c r="M372" s="44">
        <f>EOMONTH(K372,L372)</f>
        <v>42794</v>
      </c>
      <c r="N372" s="7"/>
    </row>
    <row r="373" spans="4:14" ht="18" customHeight="1" x14ac:dyDescent="0.2">
      <c r="D373" s="7"/>
      <c r="E373" s="7"/>
      <c r="F373" s="7"/>
      <c r="G373" s="7"/>
      <c r="H373" s="7"/>
      <c r="I373" s="7"/>
      <c r="J373" s="7"/>
      <c r="K373" s="15">
        <v>42825</v>
      </c>
      <c r="L373" s="43">
        <v>1</v>
      </c>
      <c r="M373" s="44">
        <f>EOMONTH(K373,L373)</f>
        <v>42855</v>
      </c>
      <c r="N373" s="7"/>
    </row>
    <row r="374" spans="4:14" ht="18" customHeight="1" x14ac:dyDescent="0.2">
      <c r="D374" s="7"/>
      <c r="E374" s="7"/>
      <c r="F374" s="7"/>
      <c r="G374" s="7"/>
      <c r="H374" s="7"/>
      <c r="I374" s="7"/>
      <c r="J374" s="7"/>
      <c r="K374" s="7"/>
      <c r="L374" s="7"/>
      <c r="M374" s="7"/>
      <c r="N374" s="7"/>
    </row>
    <row r="375" spans="4:14" ht="18" customHeight="1" x14ac:dyDescent="0.2">
      <c r="D375" s="7"/>
      <c r="E375" s="10" t="s">
        <v>2</v>
      </c>
      <c r="F375" s="95" t="s">
        <v>85</v>
      </c>
      <c r="G375" s="95"/>
      <c r="H375" s="95"/>
      <c r="I375" s="95"/>
      <c r="J375" s="7"/>
      <c r="K375" s="15">
        <v>42825</v>
      </c>
      <c r="L375" s="43">
        <v>-1</v>
      </c>
      <c r="M375" s="44">
        <f>DATE(YEAR(K375), MONTH(K375)+L375, DAY(K375))</f>
        <v>42797</v>
      </c>
      <c r="N375" s="7"/>
    </row>
    <row r="376" spans="4:14" ht="18" customHeight="1" x14ac:dyDescent="0.2">
      <c r="D376" s="7"/>
      <c r="E376" s="7"/>
      <c r="F376" s="100"/>
      <c r="G376" s="100"/>
      <c r="H376" s="100"/>
      <c r="I376" s="100"/>
      <c r="J376" s="7"/>
      <c r="K376" s="15">
        <v>42825</v>
      </c>
      <c r="L376" s="43">
        <v>1</v>
      </c>
      <c r="M376" s="44">
        <f>DATE(YEAR(K376), MONTH(K376)+L376, DAY(K376))</f>
        <v>42856</v>
      </c>
      <c r="N376" s="7"/>
    </row>
    <row r="377" spans="4:14" ht="18" customHeight="1" x14ac:dyDescent="0.2">
      <c r="D377" s="7"/>
      <c r="E377" s="7"/>
      <c r="F377" s="7"/>
      <c r="G377" s="7"/>
      <c r="H377" s="7"/>
      <c r="I377" s="7"/>
      <c r="J377" s="7"/>
      <c r="K377" s="7"/>
      <c r="L377" s="7"/>
      <c r="M377" s="7"/>
      <c r="N377" s="7"/>
    </row>
    <row r="378" spans="4:14" ht="18" customHeight="1" x14ac:dyDescent="0.2">
      <c r="D378" s="7"/>
      <c r="E378" s="17" t="s">
        <v>89</v>
      </c>
      <c r="F378" s="50" t="s">
        <v>93</v>
      </c>
    </row>
    <row r="379" spans="4:14" ht="18" customHeight="1" x14ac:dyDescent="0.2">
      <c r="D379" s="7"/>
      <c r="E379" s="7"/>
      <c r="F379" s="7"/>
      <c r="G379" s="7"/>
      <c r="H379" s="7"/>
      <c r="I379" s="7"/>
      <c r="J379" s="7"/>
      <c r="K379" s="7"/>
      <c r="L379" s="7"/>
      <c r="M379" s="7"/>
      <c r="N379" s="7"/>
    </row>
    <row r="380" spans="4:14" ht="18" customHeight="1" x14ac:dyDescent="0.2">
      <c r="D380" s="7"/>
      <c r="E380" s="7"/>
      <c r="F380" s="7"/>
      <c r="G380" s="7"/>
      <c r="H380" s="7"/>
      <c r="I380" s="7"/>
      <c r="J380" s="7"/>
      <c r="K380" s="7"/>
      <c r="L380" s="7"/>
      <c r="M380" s="7"/>
      <c r="N380" s="7"/>
    </row>
    <row r="381" spans="4:14" ht="18" customHeight="1" x14ac:dyDescent="0.2">
      <c r="D381" s="7"/>
      <c r="E381" s="7"/>
      <c r="F381" s="7"/>
      <c r="G381" s="7"/>
      <c r="H381" s="7"/>
      <c r="I381" s="7"/>
      <c r="J381" s="7"/>
      <c r="K381" s="7"/>
      <c r="L381" s="7"/>
      <c r="M381" s="7"/>
      <c r="N381" s="7"/>
    </row>
    <row r="382" spans="4:14" ht="21" customHeight="1" x14ac:dyDescent="0.2">
      <c r="D382" s="6"/>
      <c r="E382" s="6"/>
      <c r="F382" s="6" t="s">
        <v>6</v>
      </c>
      <c r="G382" s="6"/>
      <c r="H382" s="6"/>
      <c r="I382" s="6"/>
      <c r="J382" s="6"/>
      <c r="K382" s="6"/>
      <c r="L382" s="6"/>
      <c r="M382" s="6"/>
      <c r="N382" s="7"/>
    </row>
    <row r="383" spans="4:14" ht="18" customHeight="1" x14ac:dyDescent="0.2">
      <c r="D383" s="7"/>
      <c r="E383" s="7"/>
      <c r="F383" s="7"/>
      <c r="G383" s="7"/>
      <c r="H383" s="7"/>
      <c r="I383" s="7"/>
      <c r="J383" s="7"/>
      <c r="K383" s="7"/>
      <c r="L383" s="7"/>
      <c r="M383" s="7"/>
      <c r="N383" s="7"/>
    </row>
    <row r="384" spans="4:14" ht="18" customHeight="1" x14ac:dyDescent="0.2">
      <c r="D384" s="7"/>
      <c r="E384" s="17" t="s">
        <v>7</v>
      </c>
      <c r="F384" s="18" t="s">
        <v>92</v>
      </c>
    </row>
    <row r="385" spans="4:14" ht="18" customHeight="1" x14ac:dyDescent="0.2">
      <c r="D385" s="7"/>
      <c r="E385" s="7"/>
      <c r="F385" s="19"/>
      <c r="G385" s="7"/>
      <c r="H385" s="7"/>
      <c r="I385" s="7"/>
      <c r="J385" s="7"/>
      <c r="K385" s="7"/>
      <c r="L385" s="7"/>
      <c r="M385" s="7"/>
      <c r="N385" s="7"/>
    </row>
    <row r="386" spans="4:14" ht="18" customHeight="1" x14ac:dyDescent="0.2">
      <c r="D386" s="7"/>
      <c r="E386" s="17" t="s">
        <v>7</v>
      </c>
      <c r="F386" s="18" t="s">
        <v>91</v>
      </c>
    </row>
    <row r="387" spans="4:14" ht="18" customHeight="1" x14ac:dyDescent="0.2">
      <c r="D387" s="7"/>
      <c r="E387" s="7"/>
      <c r="F387" s="19"/>
      <c r="G387" s="7"/>
      <c r="H387" s="7"/>
      <c r="I387" s="7"/>
      <c r="J387" s="7"/>
      <c r="K387" s="7"/>
      <c r="L387" s="7"/>
      <c r="M387" s="7"/>
      <c r="N387" s="7"/>
    </row>
    <row r="388" spans="4:14" ht="18" customHeight="1" x14ac:dyDescent="0.2">
      <c r="D388" s="7"/>
      <c r="E388" s="17" t="s">
        <v>7</v>
      </c>
      <c r="F388" s="18" t="s">
        <v>86</v>
      </c>
    </row>
  </sheetData>
  <mergeCells count="66">
    <mergeCell ref="F151:I152"/>
    <mergeCell ref="F350:I350"/>
    <mergeCell ref="F306:I306"/>
    <mergeCell ref="K149:L149"/>
    <mergeCell ref="F320:I321"/>
    <mergeCell ref="F329:I332"/>
    <mergeCell ref="F335:M337"/>
    <mergeCell ref="F345:M345"/>
    <mergeCell ref="F342:I342"/>
    <mergeCell ref="F156:I159"/>
    <mergeCell ref="F289:I290"/>
    <mergeCell ref="F298:I299"/>
    <mergeCell ref="F267:I267"/>
    <mergeCell ref="E263:M265"/>
    <mergeCell ref="F271:I271"/>
    <mergeCell ref="F274:I275"/>
    <mergeCell ref="F122:I122"/>
    <mergeCell ref="F141:I142"/>
    <mergeCell ref="F135:I136"/>
    <mergeCell ref="F128:I129"/>
    <mergeCell ref="F19:I19"/>
    <mergeCell ref="F93:M95"/>
    <mergeCell ref="F111:I112"/>
    <mergeCell ref="F114:I115"/>
    <mergeCell ref="F372:I372"/>
    <mergeCell ref="F375:I376"/>
    <mergeCell ref="E4:M7"/>
    <mergeCell ref="F45:I45"/>
    <mergeCell ref="F61:I62"/>
    <mergeCell ref="F70:M72"/>
    <mergeCell ref="F76:I76"/>
    <mergeCell ref="F54:M55"/>
    <mergeCell ref="K148:L148"/>
    <mergeCell ref="K151:L151"/>
    <mergeCell ref="F149:I149"/>
    <mergeCell ref="F80:I80"/>
    <mergeCell ref="F84:M86"/>
    <mergeCell ref="F88:I88"/>
    <mergeCell ref="F103:I103"/>
    <mergeCell ref="F108:I108"/>
    <mergeCell ref="F279:I280"/>
    <mergeCell ref="F366:I366"/>
    <mergeCell ref="F369:I369"/>
    <mergeCell ref="E361:M363"/>
    <mergeCell ref="F356:M357"/>
    <mergeCell ref="F352:I352"/>
    <mergeCell ref="F354:I354"/>
    <mergeCell ref="E286:M287"/>
    <mergeCell ref="E295:M296"/>
    <mergeCell ref="F313:M316"/>
    <mergeCell ref="F255:M256"/>
    <mergeCell ref="F258:M259"/>
    <mergeCell ref="F269:I269"/>
    <mergeCell ref="E165:M168"/>
    <mergeCell ref="E221:M221"/>
    <mergeCell ref="F252:M253"/>
    <mergeCell ref="E238:M241"/>
    <mergeCell ref="F243:I245"/>
    <mergeCell ref="F223:I228"/>
    <mergeCell ref="F179:I180"/>
    <mergeCell ref="F193:I195"/>
    <mergeCell ref="F208:I210"/>
    <mergeCell ref="F187:M188"/>
    <mergeCell ref="F202:M203"/>
    <mergeCell ref="F217:M218"/>
    <mergeCell ref="F232:M233"/>
  </mergeCells>
  <hyperlinks>
    <hyperlink ref="E2" r:id="rId1"/>
    <hyperlink ref="F384" r:id="rId2"/>
    <hyperlink ref="F8" location="bm_AgeInYears" display="Calculate Age in Years"/>
    <hyperlink ref="F9" location="bm_AgeInYMD" display="Calculate Age in Years, Months and Days"/>
    <hyperlink ref="F10" location="bm_CalculateBirthdate" display="Calculate the Birth Date (subtract years, months and days from a date)"/>
    <hyperlink ref="F11" location="bm_CalculateDeathDate" display="Calculate the Death Date (add years, months and days to a date)"/>
    <hyperlink ref="F12" location="bm_CalculateMonths" display="Calculate the Death Date (add years, months and days to a date)"/>
    <hyperlink ref="F13" location="bm_CalculateWeeks" display="Calculate Number of Weeks Between Two Dates"/>
    <hyperlink ref="F14" location="bm_CalculateDays" display="Calculate Number of Days Between Two Dates"/>
    <hyperlink ref="F15" location="bm_SubtractAddAMonth" display="Subtract or Add a Month"/>
    <hyperlink ref="F388" r:id="rId3"/>
    <hyperlink ref="F57" r:id="rId4"/>
    <hyperlink ref="F386" r:id="rId5"/>
    <hyperlink ref="F378" r:id="rId6"/>
  </hyperlinks>
  <pageMargins left="0.7" right="0.7" top="0.75" bottom="0.75" header="0.3" footer="0.3"/>
  <pageSetup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7"/>
  <sheetViews>
    <sheetView showGridLines="0" workbookViewId="0"/>
  </sheetViews>
  <sheetFormatPr defaultRowHeight="14.25" x14ac:dyDescent="0.2"/>
  <cols>
    <col min="1" max="1" width="4.75" customWidth="1"/>
    <col min="2" max="2" width="66.375" customWidth="1"/>
  </cols>
  <sheetData>
    <row r="1" spans="1:3" ht="36.950000000000003" customHeight="1" x14ac:dyDescent="0.2">
      <c r="A1" s="1"/>
      <c r="B1" s="2" t="s">
        <v>179</v>
      </c>
      <c r="C1" s="2"/>
    </row>
    <row r="2" spans="1:3" x14ac:dyDescent="0.2">
      <c r="B2" s="3"/>
    </row>
    <row r="3" spans="1:3" x14ac:dyDescent="0.2">
      <c r="A3" s="20"/>
      <c r="B3" s="20"/>
    </row>
    <row r="4" spans="1:3" x14ac:dyDescent="0.2">
      <c r="A4" s="21"/>
      <c r="B4" s="22" t="s">
        <v>8</v>
      </c>
    </row>
    <row r="5" spans="1:3" x14ac:dyDescent="0.2">
      <c r="A5" s="21"/>
      <c r="B5" s="76" t="s">
        <v>180</v>
      </c>
    </row>
    <row r="6" spans="1:3" ht="15" x14ac:dyDescent="0.2">
      <c r="A6" s="21"/>
      <c r="B6" s="23"/>
    </row>
    <row r="7" spans="1:3" ht="15.75" x14ac:dyDescent="0.25">
      <c r="A7" s="21"/>
      <c r="B7" s="24" t="s">
        <v>0</v>
      </c>
    </row>
    <row r="8" spans="1:3" ht="15" x14ac:dyDescent="0.2">
      <c r="A8" s="21"/>
      <c r="B8" s="23"/>
    </row>
    <row r="9" spans="1:3" ht="30" x14ac:dyDescent="0.2">
      <c r="A9" s="21"/>
      <c r="B9" s="26" t="s">
        <v>9</v>
      </c>
    </row>
    <row r="10" spans="1:3" ht="15" x14ac:dyDescent="0.2">
      <c r="A10" s="21"/>
      <c r="B10" s="23"/>
    </row>
    <row r="11" spans="1:3" ht="30" x14ac:dyDescent="0.2">
      <c r="A11" s="21"/>
      <c r="B11" s="26" t="s">
        <v>11</v>
      </c>
    </row>
    <row r="12" spans="1:3" ht="15" x14ac:dyDescent="0.2">
      <c r="A12" s="21"/>
      <c r="B12" s="23"/>
    </row>
    <row r="13" spans="1:3" ht="30" x14ac:dyDescent="0.2">
      <c r="A13" s="21"/>
      <c r="B13" s="26" t="s">
        <v>12</v>
      </c>
    </row>
    <row r="14" spans="1:3" ht="15" x14ac:dyDescent="0.2">
      <c r="A14" s="21"/>
      <c r="B14" s="23"/>
    </row>
    <row r="15" spans="1:3" ht="15" x14ac:dyDescent="0.2">
      <c r="A15" s="21"/>
      <c r="B15" s="25" t="s">
        <v>10</v>
      </c>
    </row>
    <row r="16" spans="1:3" ht="15" x14ac:dyDescent="0.2">
      <c r="A16" s="21"/>
      <c r="B16" s="23"/>
    </row>
    <row r="17" spans="1:2" x14ac:dyDescent="0.2">
      <c r="A17" s="20"/>
      <c r="B17" s="20"/>
    </row>
  </sheetData>
  <hyperlinks>
    <hyperlink ref="B15" r:id="rId1"/>
    <hyperlink ref="B5"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Examples</vt:lpstr>
      <vt:lpstr>©</vt:lpstr>
      <vt:lpstr>bm_AgeInYears</vt:lpstr>
      <vt:lpstr>bm_AgeInYMD</vt:lpstr>
      <vt:lpstr>bm_CalculateBirthdate</vt:lpstr>
      <vt:lpstr>bm_CalculateDays</vt:lpstr>
      <vt:lpstr>bm_CalculateDeathDate</vt:lpstr>
      <vt:lpstr>bm_CalculateMonths</vt:lpstr>
      <vt:lpstr>bm_CalculateWeeks</vt:lpstr>
      <vt:lpstr>bm_SubtractAddAMonth</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Calculate Age in Excel</dc:title>
  <dc:creator/>
  <dc:description>(c) 2017 Vertex42 LLC. All Rights Reserved.</dc:description>
  <cp:lastModifiedBy/>
  <dcterms:created xsi:type="dcterms:W3CDTF">2015-06-05T18:17:20Z</dcterms:created>
  <dcterms:modified xsi:type="dcterms:W3CDTF">2017-09-01T20:15:51Z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Source">
    <vt:lpwstr>https://www.vertex42.com/</vt:lpwstr>
  </property>
  <property fmtid="{D5CDD505-2E9C-101B-9397-08002B2CF9AE}" pid="4" name="Version">
    <vt:lpwstr>1.0.0</vt:lpwstr>
  </property>
</Properties>
</file>