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110\中興大學\全方位\Final\全方位大數據智能實務應用班-P1P2\函數的應用\Samples\"/>
    </mc:Choice>
  </mc:AlternateContent>
  <xr:revisionPtr revIDLastSave="0" documentId="13_ncr:1_{8098CDEB-A8F1-4398-B501-0F108D3D0136}" xr6:coauthVersionLast="47" xr6:coauthVersionMax="47" xr10:uidLastSave="{00000000-0000-0000-0000-000000000000}"/>
  <bookViews>
    <workbookView xWindow="-120" yWindow="-120" windowWidth="20640" windowHeight="11160" tabRatio="548" firstSheet="1" activeTab="4" xr2:uid="{00000000-000D-0000-FFFF-FFFF00000000}"/>
  </bookViews>
  <sheets>
    <sheet name="健康評量表" sheetId="1" r:id="rId1"/>
    <sheet name="膽固醇指標" sheetId="3" r:id="rId2"/>
    <sheet name="體重指標" sheetId="2" r:id="rId3"/>
    <sheet name="世界衛生組織計算標準體重之方法" sheetId="4" r:id="rId4"/>
    <sheet name="理想體重的計算" sheetId="5" r:id="rId5"/>
  </sheets>
  <definedNames>
    <definedName name="今天">體重指標!$E$1</definedName>
    <definedName name="膽固醇指標">膽固醇指標!$B$3:$G$8</definedName>
    <definedName name="體重指標">體重指標!$A$2:$B$3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N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2" i="1"/>
  <c r="I12" i="1" l="1"/>
  <c r="J12" i="1"/>
  <c r="I13" i="1"/>
  <c r="J13" i="1"/>
  <c r="I14" i="1"/>
  <c r="J14" i="1"/>
  <c r="I15" i="1"/>
  <c r="J15" i="1"/>
  <c r="I16" i="1"/>
  <c r="J16" i="1"/>
  <c r="I17" i="1"/>
  <c r="J17" i="1"/>
  <c r="I18" i="1"/>
  <c r="K18" i="1" s="1"/>
  <c r="J18" i="1"/>
  <c r="I19" i="1"/>
  <c r="J19" i="1"/>
  <c r="I20" i="1"/>
  <c r="J20" i="1"/>
  <c r="I21" i="1"/>
  <c r="J21" i="1"/>
  <c r="I22" i="1"/>
  <c r="K22" i="1" s="1"/>
  <c r="J22" i="1"/>
  <c r="I23" i="1"/>
  <c r="J23" i="1"/>
  <c r="I24" i="1"/>
  <c r="J24" i="1"/>
  <c r="I25" i="1"/>
  <c r="J25" i="1"/>
  <c r="I26" i="1"/>
  <c r="K26" i="1" s="1"/>
  <c r="J26" i="1"/>
  <c r="I27" i="1"/>
  <c r="J27" i="1"/>
  <c r="I28" i="1"/>
  <c r="J28" i="1"/>
  <c r="I29" i="1"/>
  <c r="J29" i="1"/>
  <c r="I30" i="1"/>
  <c r="K30" i="1" s="1"/>
  <c r="J30" i="1"/>
  <c r="I31" i="1"/>
  <c r="J31" i="1"/>
  <c r="I32" i="1"/>
  <c r="J32" i="1"/>
  <c r="I33" i="1"/>
  <c r="J33" i="1"/>
  <c r="I34" i="1"/>
  <c r="K34" i="1" s="1"/>
  <c r="J34" i="1"/>
  <c r="I35" i="1"/>
  <c r="J35" i="1"/>
  <c r="I36" i="1"/>
  <c r="J36" i="1"/>
  <c r="I37" i="1"/>
  <c r="J37" i="1"/>
  <c r="I38" i="1"/>
  <c r="K38" i="1" s="1"/>
  <c r="J38" i="1"/>
  <c r="I39" i="1"/>
  <c r="J39" i="1"/>
  <c r="I40" i="1"/>
  <c r="J40" i="1"/>
  <c r="I41" i="1"/>
  <c r="J41" i="1"/>
  <c r="I42" i="1"/>
  <c r="K42" i="1" s="1"/>
  <c r="J42" i="1"/>
  <c r="I43" i="1"/>
  <c r="J43" i="1"/>
  <c r="I44" i="1"/>
  <c r="J44" i="1"/>
  <c r="I45" i="1"/>
  <c r="J45" i="1"/>
  <c r="I46" i="1"/>
  <c r="K46" i="1" s="1"/>
  <c r="J46" i="1"/>
  <c r="I47" i="1"/>
  <c r="J47" i="1"/>
  <c r="I48" i="1"/>
  <c r="J48" i="1"/>
  <c r="I49" i="1"/>
  <c r="J49" i="1"/>
  <c r="I50" i="1"/>
  <c r="K50" i="1" s="1"/>
  <c r="J50" i="1"/>
  <c r="I51" i="1"/>
  <c r="J51" i="1"/>
  <c r="I52" i="1"/>
  <c r="J52" i="1"/>
  <c r="I53" i="1"/>
  <c r="J53" i="1"/>
  <c r="I54" i="1"/>
  <c r="K54" i="1" s="1"/>
  <c r="J54" i="1"/>
  <c r="I55" i="1"/>
  <c r="J55" i="1"/>
  <c r="I56" i="1"/>
  <c r="J56" i="1"/>
  <c r="I57" i="1"/>
  <c r="J57" i="1"/>
  <c r="I58" i="1"/>
  <c r="K58" i="1" s="1"/>
  <c r="J58" i="1"/>
  <c r="I59" i="1"/>
  <c r="J59" i="1"/>
  <c r="I60" i="1"/>
  <c r="J60" i="1"/>
  <c r="I61" i="1"/>
  <c r="J61" i="1"/>
  <c r="I62" i="1"/>
  <c r="K62" i="1" s="1"/>
  <c r="J62" i="1"/>
  <c r="I63" i="1"/>
  <c r="J63" i="1"/>
  <c r="I64" i="1"/>
  <c r="J64" i="1"/>
  <c r="I65" i="1"/>
  <c r="J65" i="1"/>
  <c r="I66" i="1"/>
  <c r="K66" i="1" s="1"/>
  <c r="J66" i="1"/>
  <c r="I67" i="1"/>
  <c r="J67" i="1"/>
  <c r="I68" i="1"/>
  <c r="J68" i="1"/>
  <c r="I69" i="1"/>
  <c r="J69" i="1"/>
  <c r="I70" i="1"/>
  <c r="K70" i="1" s="1"/>
  <c r="J70" i="1"/>
  <c r="I71" i="1"/>
  <c r="J71" i="1"/>
  <c r="I72" i="1"/>
  <c r="J72" i="1"/>
  <c r="I73" i="1"/>
  <c r="J73" i="1"/>
  <c r="I74" i="1"/>
  <c r="K74" i="1" s="1"/>
  <c r="J74" i="1"/>
  <c r="I75" i="1"/>
  <c r="J75" i="1"/>
  <c r="I76" i="1"/>
  <c r="J76" i="1"/>
  <c r="I77" i="1"/>
  <c r="J77" i="1"/>
  <c r="I78" i="1"/>
  <c r="K78" i="1" s="1"/>
  <c r="J78" i="1"/>
  <c r="I79" i="1"/>
  <c r="J79" i="1"/>
  <c r="I80" i="1"/>
  <c r="J80" i="1"/>
  <c r="I81" i="1"/>
  <c r="J81" i="1"/>
  <c r="I82" i="1"/>
  <c r="K82" i="1" s="1"/>
  <c r="J82" i="1"/>
  <c r="I83" i="1"/>
  <c r="J83" i="1"/>
  <c r="I84" i="1"/>
  <c r="J84" i="1"/>
  <c r="I85" i="1"/>
  <c r="J85" i="1"/>
  <c r="I86" i="1"/>
  <c r="K86" i="1" s="1"/>
  <c r="J86" i="1"/>
  <c r="I87" i="1"/>
  <c r="J87" i="1"/>
  <c r="I88" i="1"/>
  <c r="J88" i="1"/>
  <c r="I89" i="1"/>
  <c r="J89" i="1"/>
  <c r="I90" i="1"/>
  <c r="K90" i="1" s="1"/>
  <c r="J90" i="1"/>
  <c r="I91" i="1"/>
  <c r="J91" i="1"/>
  <c r="I92" i="1"/>
  <c r="J92" i="1"/>
  <c r="I93" i="1"/>
  <c r="J93" i="1"/>
  <c r="I94" i="1"/>
  <c r="K94" i="1" s="1"/>
  <c r="J94" i="1"/>
  <c r="I95" i="1"/>
  <c r="J95" i="1"/>
  <c r="I96" i="1"/>
  <c r="J96" i="1"/>
  <c r="J3" i="1"/>
  <c r="J4" i="1"/>
  <c r="J5" i="1"/>
  <c r="J6" i="1"/>
  <c r="J7" i="1"/>
  <c r="J8" i="1"/>
  <c r="J9" i="1"/>
  <c r="J10" i="1"/>
  <c r="J11" i="1"/>
  <c r="I3" i="1"/>
  <c r="K3" i="1" s="1"/>
  <c r="I4" i="1"/>
  <c r="I5" i="1"/>
  <c r="I6" i="1"/>
  <c r="K6" i="1" s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2" i="1"/>
  <c r="K14" i="1" l="1"/>
  <c r="K2" i="1"/>
  <c r="K4" i="1"/>
  <c r="K9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7" i="1"/>
  <c r="K96" i="1"/>
  <c r="K92" i="1"/>
  <c r="K88" i="1"/>
  <c r="K84" i="1"/>
  <c r="K80" i="1"/>
  <c r="K76" i="1"/>
  <c r="K72" i="1"/>
  <c r="K68" i="1"/>
  <c r="K64" i="1"/>
  <c r="K5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10" i="1"/>
  <c r="K8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</calcChain>
</file>

<file path=xl/sharedStrings.xml><?xml version="1.0" encoding="utf-8"?>
<sst xmlns="http://schemas.openxmlformats.org/spreadsheetml/2006/main" count="319" uniqueCount="223">
  <si>
    <t>標準體重指標K值</t>
  </si>
  <si>
    <t>男</t>
  </si>
  <si>
    <t>女</t>
  </si>
  <si>
    <t>姓名</t>
  </si>
  <si>
    <t>生日</t>
  </si>
  <si>
    <t>年齡</t>
  </si>
  <si>
    <t>性別</t>
  </si>
  <si>
    <t>身高</t>
  </si>
  <si>
    <t>體重</t>
  </si>
  <si>
    <t>膽固醇
含量</t>
  </si>
  <si>
    <t>體重下限</t>
  </si>
  <si>
    <t>體重上限</t>
  </si>
  <si>
    <t>健康建言</t>
  </si>
  <si>
    <t>膽固醇標準含量</t>
  </si>
  <si>
    <t>0141</t>
  </si>
  <si>
    <t>夏劍清</t>
  </si>
  <si>
    <t>0185</t>
  </si>
  <si>
    <t>孫平瑩</t>
  </si>
  <si>
    <t>40-49</t>
  </si>
  <si>
    <t>50-59</t>
  </si>
  <si>
    <t>60-69</t>
  </si>
  <si>
    <t>70-79</t>
  </si>
  <si>
    <t>80-89</t>
  </si>
  <si>
    <t>90-99</t>
  </si>
  <si>
    <t>0220</t>
  </si>
  <si>
    <t>朱毅敏</t>
  </si>
  <si>
    <t>0222</t>
  </si>
  <si>
    <t>林樂玲</t>
  </si>
  <si>
    <t>20-29</t>
  </si>
  <si>
    <t>0226</t>
  </si>
  <si>
    <t>簡斯蓽</t>
  </si>
  <si>
    <t>30-39</t>
  </si>
  <si>
    <t>0297</t>
  </si>
  <si>
    <t>祝詩仁</t>
  </si>
  <si>
    <t>0348</t>
  </si>
  <si>
    <t>王嘉筌</t>
  </si>
  <si>
    <t>0367</t>
  </si>
  <si>
    <t>施琪嬌</t>
  </si>
  <si>
    <t>0425</t>
  </si>
  <si>
    <t>劉美嵐</t>
  </si>
  <si>
    <t>0458</t>
  </si>
  <si>
    <t>吳軾寅</t>
  </si>
  <si>
    <t xml:space="preserve">          體重
年齡</t>
    <phoneticPr fontId="5" type="noConversion"/>
  </si>
  <si>
    <t>黃奕輝</t>
  </si>
  <si>
    <t>羅燕荔</t>
  </si>
  <si>
    <t>洪家偉</t>
  </si>
  <si>
    <t>鄧秀虹</t>
  </si>
  <si>
    <t>蔡思潔</t>
  </si>
  <si>
    <t>廖朝驥</t>
  </si>
  <si>
    <t>黃麗菁</t>
  </si>
  <si>
    <t>楊美儀</t>
  </si>
  <si>
    <t>何柳楓</t>
  </si>
  <si>
    <t>林素薇</t>
  </si>
  <si>
    <t>韋佩莉</t>
  </si>
  <si>
    <t>謝素敏</t>
  </si>
  <si>
    <t>黃詩玲</t>
  </si>
  <si>
    <t>鄧莉婷</t>
  </si>
  <si>
    <t>林可涵</t>
  </si>
  <si>
    <t>李承志</t>
  </si>
  <si>
    <t>金慧佳</t>
  </si>
  <si>
    <t>鄭志偉</t>
  </si>
  <si>
    <t>傳愛慧</t>
  </si>
  <si>
    <t>黃依美</t>
  </si>
  <si>
    <t>陳淑婷</t>
  </si>
  <si>
    <t>李香兒</t>
  </si>
  <si>
    <t>杜慧芬</t>
  </si>
  <si>
    <t>謝鳳儀</t>
  </si>
  <si>
    <t>陳逸楓</t>
  </si>
  <si>
    <t>李雲玉</t>
  </si>
  <si>
    <t>翁愛琳</t>
  </si>
  <si>
    <t>高明慧</t>
  </si>
  <si>
    <t>侯碧慧</t>
  </si>
  <si>
    <t>許璇冰</t>
  </si>
  <si>
    <t>胡昌隆</t>
  </si>
  <si>
    <t>陳燕蕾</t>
  </si>
  <si>
    <t>郭明富</t>
  </si>
  <si>
    <t>陳瑞莉</t>
  </si>
  <si>
    <t>吳曉薇</t>
  </si>
  <si>
    <t>黃嘉慧</t>
  </si>
  <si>
    <t>鄭慧莉</t>
  </si>
  <si>
    <t>林明克</t>
  </si>
  <si>
    <t>吳志堅</t>
  </si>
  <si>
    <t>吳曉清</t>
  </si>
  <si>
    <t>洪慧紋</t>
  </si>
  <si>
    <t>陳渭璇</t>
  </si>
  <si>
    <t>劉珮思</t>
  </si>
  <si>
    <t>吳嘉琪</t>
  </si>
  <si>
    <t>章淑蕙</t>
  </si>
  <si>
    <t>王秋瑾</t>
  </si>
  <si>
    <t>鄭佩玲</t>
  </si>
  <si>
    <t>吳麗冰</t>
  </si>
  <si>
    <t>陳麗梅</t>
  </si>
  <si>
    <t>杜欣蘭</t>
  </si>
  <si>
    <t>黃文豪</t>
  </si>
  <si>
    <t>陳麗麗</t>
  </si>
  <si>
    <t>陳翠寶</t>
  </si>
  <si>
    <t>柯淑清</t>
  </si>
  <si>
    <t>黃慧思</t>
  </si>
  <si>
    <t>黃瑋冰</t>
  </si>
  <si>
    <t>李婉心</t>
  </si>
  <si>
    <t>林志雄</t>
  </si>
  <si>
    <t>陳曉慧</t>
  </si>
  <si>
    <t>周美伶</t>
  </si>
  <si>
    <t>林玉妹</t>
  </si>
  <si>
    <t>劉益鳴</t>
  </si>
  <si>
    <t>呂麗萍</t>
  </si>
  <si>
    <t>李業泰</t>
  </si>
  <si>
    <t>李鴻海</t>
  </si>
  <si>
    <t>張永欣</t>
  </si>
  <si>
    <t>蒙治瑜</t>
  </si>
  <si>
    <t>符詩鑾</t>
  </si>
  <si>
    <t>陳承林</t>
  </si>
  <si>
    <t>劉國翰</t>
  </si>
  <si>
    <t>黎曉英</t>
  </si>
  <si>
    <t>唐慧敏</t>
  </si>
  <si>
    <t>卓思敏</t>
  </si>
  <si>
    <t>陳慶輝</t>
  </si>
  <si>
    <t>林迎春</t>
  </si>
  <si>
    <t>鄭媄鍶</t>
  </si>
  <si>
    <t>曾學慧</t>
  </si>
  <si>
    <t>呂健峰</t>
  </si>
  <si>
    <t>黃欣儀</t>
  </si>
  <si>
    <t>吳強勝</t>
  </si>
  <si>
    <t>姚婷芬</t>
  </si>
  <si>
    <t>蔡慧敏</t>
  </si>
  <si>
    <t>陳柔心</t>
  </si>
  <si>
    <t>黃秀嬌</t>
  </si>
  <si>
    <t>陳香竹</t>
  </si>
  <si>
    <t>病歷
號碼</t>
    <phoneticPr fontId="5" type="noConversion"/>
  </si>
  <si>
    <t>0974</t>
  </si>
  <si>
    <t>0435</t>
  </si>
  <si>
    <t>0124</t>
  </si>
  <si>
    <t>0675</t>
  </si>
  <si>
    <t>1195</t>
  </si>
  <si>
    <t>0486</t>
  </si>
  <si>
    <t>0761</t>
  </si>
  <si>
    <t>0287</t>
  </si>
  <si>
    <t>1347</t>
  </si>
  <si>
    <t>0732</t>
  </si>
  <si>
    <t>1894</t>
  </si>
  <si>
    <t>1604</t>
  </si>
  <si>
    <t>0838</t>
  </si>
  <si>
    <t>1269</t>
  </si>
  <si>
    <t>1015</t>
  </si>
  <si>
    <t>1631</t>
  </si>
  <si>
    <t>0172</t>
  </si>
  <si>
    <t>1985</t>
  </si>
  <si>
    <t>0646</t>
  </si>
  <si>
    <t>1688</t>
  </si>
  <si>
    <t>0698</t>
  </si>
  <si>
    <t>0350</t>
  </si>
  <si>
    <t>0755</t>
  </si>
  <si>
    <t>1057</t>
  </si>
  <si>
    <t>0178</t>
  </si>
  <si>
    <t>1188</t>
  </si>
  <si>
    <t>1785</t>
  </si>
  <si>
    <t>1231</t>
  </si>
  <si>
    <t>1048</t>
  </si>
  <si>
    <t>1122</t>
  </si>
  <si>
    <t>0149</t>
  </si>
  <si>
    <t>1338</t>
  </si>
  <si>
    <t>1539</t>
  </si>
  <si>
    <t>1054</t>
  </si>
  <si>
    <t>0630</t>
  </si>
  <si>
    <t>1816</t>
  </si>
  <si>
    <t>1817</t>
  </si>
  <si>
    <t>1658</t>
  </si>
  <si>
    <t>0295</t>
  </si>
  <si>
    <t>1603</t>
  </si>
  <si>
    <t>1781</t>
  </si>
  <si>
    <t>1091</t>
  </si>
  <si>
    <t>0670</t>
  </si>
  <si>
    <t>1446</t>
  </si>
  <si>
    <t>1767</t>
  </si>
  <si>
    <t>1995</t>
  </si>
  <si>
    <t>1129</t>
  </si>
  <si>
    <t>1429</t>
  </si>
  <si>
    <t>0382</t>
  </si>
  <si>
    <t>1089</t>
  </si>
  <si>
    <t>0123</t>
  </si>
  <si>
    <t>0240</t>
  </si>
  <si>
    <t>1782</t>
  </si>
  <si>
    <t>0474</t>
  </si>
  <si>
    <t>1694</t>
  </si>
  <si>
    <t>0375</t>
  </si>
  <si>
    <t>0605</t>
  </si>
  <si>
    <t>0218</t>
  </si>
  <si>
    <t>0683</t>
  </si>
  <si>
    <t>1084</t>
  </si>
  <si>
    <t>1071</t>
  </si>
  <si>
    <t>0523</t>
  </si>
  <si>
    <t>1720</t>
  </si>
  <si>
    <t>0919</t>
  </si>
  <si>
    <t>1245</t>
  </si>
  <si>
    <t>0288</t>
  </si>
  <si>
    <t>1068</t>
  </si>
  <si>
    <t>1769</t>
  </si>
  <si>
    <t>0171</t>
  </si>
  <si>
    <t>1277</t>
  </si>
  <si>
    <t>1744</t>
  </si>
  <si>
    <t>0347</t>
  </si>
  <si>
    <t>0770</t>
  </si>
  <si>
    <t>0235</t>
  </si>
  <si>
    <t>1225</t>
  </si>
  <si>
    <t>1232</t>
  </si>
  <si>
    <t>1398</t>
  </si>
  <si>
    <t>1608</t>
  </si>
  <si>
    <t>1380</t>
  </si>
  <si>
    <t>0447</t>
  </si>
  <si>
    <t>0305</t>
  </si>
  <si>
    <t>1921</t>
  </si>
  <si>
    <t>1346</t>
  </si>
  <si>
    <t>男</t>
    <phoneticPr fontId="5" type="noConversion"/>
  </si>
  <si>
    <t>女</t>
    <phoneticPr fontId="5" type="noConversion"/>
  </si>
  <si>
    <t>50-59</t>
    <phoneticPr fontId="5" type="noConversion"/>
  </si>
  <si>
    <t>60-69</t>
    <phoneticPr fontId="5" type="noConversion"/>
  </si>
  <si>
    <t>70-79</t>
    <phoneticPr fontId="5" type="noConversion"/>
  </si>
  <si>
    <t>今天</t>
    <phoneticPr fontId="5" type="noConversion"/>
  </si>
  <si>
    <t>男性： （身高cm－80）×70﹪＝標準體重</t>
  </si>
  <si>
    <t>女性： （身高cm－70）×60﹪＝標準體重</t>
  </si>
  <si>
    <r>
      <rPr>
        <b/>
        <sz val="14"/>
        <color rgb="FF000000"/>
        <rFont val="細明體"/>
        <family val="3"/>
        <charset val="136"/>
      </rPr>
      <t>世界衛生組織計算標準體重之方法</t>
    </r>
    <r>
      <rPr>
        <b/>
        <sz val="14"/>
        <color rgb="FF000000"/>
        <rFont val="Times New Roman"/>
        <family val="1"/>
      </rPr>
      <t xml:space="preserve"> :</t>
    </r>
    <phoneticPr fontId="5" type="noConversion"/>
  </si>
  <si>
    <t>世界衛生組織
計算標準體重</t>
    <phoneticPr fontId="5" type="noConversion"/>
  </si>
  <si>
    <t>..\..\..\..\補充\標準體重計算式.pdf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</si>
</sst>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_(&quot;$&quot;* #,##0_);_(&quot;$&quot;* \(#,##0\);_(&quot;$&quot;* &quot;-&quot;_);_(@_)"/>
    <numFmt numFmtId="177" formatCode="_(* #,##0_);_(* \(#,##0\);_(* &quot;-&quot;_);_(@_)"/>
    <numFmt numFmtId="178" formatCode="[$-404]&quot;民國 &quot;e\-mm\-dd"/>
    <numFmt numFmtId="179" formatCode="0\ &quot;歲&quot;"/>
    <numFmt numFmtId="180" formatCode="0\ &quot;cm&quot;"/>
    <numFmt numFmtId="181" formatCode="0\ &quot;kg&quot;"/>
    <numFmt numFmtId="182" formatCode="*-0\ &quot;kg &quot;"/>
    <numFmt numFmtId="183" formatCode="0\ &quot;mg % &quot;"/>
    <numFmt numFmtId="184" formatCode="&quot; 體重過胖&quot;* 0\ &quot;kg &quot;;&quot; 體重過輕&quot;* 0&quot; kg &quot;;"/>
    <numFmt numFmtId="185" formatCode="&quot;滿&quot;\ 0\ &quot;歲&quot;"/>
    <numFmt numFmtId="186" formatCode="0\ &quot;kg &quot;"/>
  </numFmts>
  <fonts count="12"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12"/>
      <name val="Times New Roman"/>
      <family val="1"/>
    </font>
    <font>
      <sz val="12"/>
      <name val="新細明體"/>
      <family val="1"/>
      <charset val="136"/>
    </font>
    <font>
      <sz val="12"/>
      <name val="Arial"/>
      <family val="2"/>
    </font>
    <font>
      <sz val="9"/>
      <name val="新細明體"/>
      <family val="1"/>
      <charset val="136"/>
    </font>
    <font>
      <b/>
      <sz val="12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4"/>
      <color rgb="FF000000"/>
      <name val="細明體"/>
      <family val="3"/>
      <charset val="136"/>
    </font>
    <font>
      <b/>
      <sz val="14"/>
      <color rgb="FF000000"/>
      <name val="Times New Roman"/>
      <family val="3"/>
      <charset val="136"/>
    </font>
    <font>
      <u/>
      <sz val="12"/>
      <color theme="1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52"/>
      </left>
      <right style="dashDotDot">
        <color indexed="52"/>
      </right>
      <top style="thick">
        <color indexed="52"/>
      </top>
      <bottom style="dashDotDot">
        <color indexed="52"/>
      </bottom>
      <diagonal/>
    </border>
    <border>
      <left style="dashDotDot">
        <color indexed="52"/>
      </left>
      <right style="dashDotDot">
        <color indexed="52"/>
      </right>
      <top style="thick">
        <color indexed="52"/>
      </top>
      <bottom style="dashDotDot">
        <color indexed="52"/>
      </bottom>
      <diagonal/>
    </border>
    <border>
      <left style="dashDotDot">
        <color indexed="52"/>
      </left>
      <right style="thick">
        <color indexed="52"/>
      </right>
      <top style="thick">
        <color indexed="52"/>
      </top>
      <bottom style="dashDotDot">
        <color indexed="52"/>
      </bottom>
      <diagonal/>
    </border>
    <border>
      <left style="thick">
        <color indexed="52"/>
      </left>
      <right style="dashDotDot">
        <color indexed="52"/>
      </right>
      <top style="dashDotDot">
        <color indexed="52"/>
      </top>
      <bottom style="dashDotDot">
        <color indexed="52"/>
      </bottom>
      <diagonal/>
    </border>
    <border>
      <left style="dashDotDot">
        <color indexed="52"/>
      </left>
      <right style="dashDotDot">
        <color indexed="52"/>
      </right>
      <top style="dashDotDot">
        <color indexed="52"/>
      </top>
      <bottom style="dashDotDot">
        <color indexed="52"/>
      </bottom>
      <diagonal/>
    </border>
    <border>
      <left style="thick">
        <color indexed="52"/>
      </left>
      <right style="dashDotDot">
        <color indexed="52"/>
      </right>
      <top style="dashDotDot">
        <color indexed="52"/>
      </top>
      <bottom style="thick">
        <color indexed="52"/>
      </bottom>
      <diagonal/>
    </border>
    <border>
      <left style="dashDotDot">
        <color indexed="52"/>
      </left>
      <right style="dashDotDot">
        <color indexed="52"/>
      </right>
      <top style="dashDotDot">
        <color indexed="52"/>
      </top>
      <bottom style="thick">
        <color indexed="52"/>
      </bottom>
      <diagonal/>
    </border>
    <border>
      <left style="dashDotDot">
        <color indexed="52"/>
      </left>
      <right style="thick">
        <color indexed="52"/>
      </right>
      <top style="dashDotDot">
        <color indexed="52"/>
      </top>
      <bottom style="dashDotDot">
        <color indexed="52"/>
      </bottom>
      <diagonal/>
    </border>
    <border>
      <left style="dashDotDot">
        <color indexed="52"/>
      </left>
      <right style="thick">
        <color indexed="52"/>
      </right>
      <top style="dashDotDot">
        <color indexed="52"/>
      </top>
      <bottom style="thick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>
      <alignment horizontal="center" vertical="center"/>
    </xf>
    <xf numFmtId="0" fontId="2" fillId="0" borderId="0"/>
    <xf numFmtId="177" fontId="2" fillId="0" borderId="0" applyFont="0" applyFill="0" applyBorder="0" applyAlignment="0" applyProtection="0"/>
    <xf numFmtId="0" fontId="4" fillId="0" borderId="0" applyFill="0" applyBorder="0" applyProtection="0">
      <alignment vertical="center"/>
    </xf>
    <xf numFmtId="0" fontId="4" fillId="0" borderId="0" applyFill="0" applyBorder="0" applyProtection="0">
      <alignment horizontal="center" vertical="center"/>
    </xf>
    <xf numFmtId="0" fontId="4" fillId="0" borderId="0" applyFill="0" applyBorder="0" applyProtection="0">
      <alignment horizontal="center" vertical="center"/>
    </xf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horizontal="center" vertical="center"/>
    </xf>
  </cellStyleXfs>
  <cellXfs count="63">
    <xf numFmtId="0" fontId="0" fillId="0" borderId="0" xfId="0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3" fillId="0" borderId="0" xfId="1" applyFont="1"/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1" fillId="0" borderId="6" xfId="1" applyFont="1" applyBorder="1" applyAlignment="1">
      <alignment vertical="center" wrapText="1"/>
    </xf>
    <xf numFmtId="0" fontId="1" fillId="2" borderId="7" xfId="1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Continuous" vertical="center"/>
    </xf>
    <xf numFmtId="0" fontId="6" fillId="2" borderId="8" xfId="1" applyFont="1" applyFill="1" applyBorder="1" applyAlignment="1">
      <alignment horizontal="centerContinuous" vertical="center"/>
    </xf>
    <xf numFmtId="0" fontId="3" fillId="0" borderId="0" xfId="1" applyFont="1" applyAlignment="1">
      <alignment vertical="center"/>
    </xf>
    <xf numFmtId="0" fontId="3" fillId="0" borderId="0" xfId="1" applyFont="1" applyAlignment="1"/>
    <xf numFmtId="0" fontId="3" fillId="0" borderId="5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1" fillId="2" borderId="11" xfId="1" applyFont="1" applyFill="1" applyBorder="1" applyAlignment="1" applyProtection="1">
      <alignment horizontal="center" vertical="center" wrapText="1"/>
    </xf>
    <xf numFmtId="0" fontId="1" fillId="2" borderId="12" xfId="1" applyFont="1" applyFill="1" applyBorder="1" applyAlignment="1" applyProtection="1">
      <alignment horizontal="center" vertical="center"/>
    </xf>
    <xf numFmtId="0" fontId="1" fillId="2" borderId="12" xfId="1" applyFont="1" applyFill="1" applyBorder="1" applyAlignment="1">
      <alignment horizontal="center" vertical="center"/>
    </xf>
    <xf numFmtId="0" fontId="1" fillId="2" borderId="12" xfId="1" applyFont="1" applyFill="1" applyBorder="1" applyAlignment="1">
      <alignment horizontal="center" vertical="center" wrapText="1"/>
    </xf>
    <xf numFmtId="0" fontId="1" fillId="2" borderId="13" xfId="1" applyFont="1" applyFill="1" applyBorder="1" applyAlignment="1">
      <alignment horizontal="center" vertical="center"/>
    </xf>
    <xf numFmtId="49" fontId="3" fillId="0" borderId="14" xfId="1" applyNumberFormat="1" applyFont="1" applyBorder="1" applyAlignment="1" applyProtection="1">
      <alignment horizontal="center" vertical="center"/>
    </xf>
    <xf numFmtId="0" fontId="3" fillId="0" borderId="15" xfId="1" applyFont="1" applyBorder="1" applyAlignment="1" applyProtection="1">
      <alignment horizontal="center" vertical="center"/>
    </xf>
    <xf numFmtId="178" fontId="3" fillId="0" borderId="15" xfId="1" applyNumberFormat="1" applyFont="1" applyBorder="1" applyAlignment="1" applyProtection="1">
      <alignment horizontal="center" vertical="center"/>
    </xf>
    <xf numFmtId="179" fontId="3" fillId="0" borderId="15" xfId="1" applyNumberFormat="1" applyFont="1" applyFill="1" applyBorder="1" applyAlignment="1" applyProtection="1">
      <alignment horizontal="center" vertical="center"/>
    </xf>
    <xf numFmtId="180" fontId="3" fillId="0" borderId="15" xfId="2" applyNumberFormat="1" applyFont="1" applyFill="1" applyBorder="1" applyAlignment="1" applyProtection="1">
      <alignment horizontal="center" vertical="center"/>
    </xf>
    <xf numFmtId="181" fontId="3" fillId="0" borderId="15" xfId="6" applyNumberFormat="1" applyFont="1" applyFill="1" applyBorder="1" applyAlignment="1">
      <alignment horizontal="center" vertical="center"/>
    </xf>
    <xf numFmtId="183" fontId="3" fillId="0" borderId="15" xfId="6" applyNumberFormat="1" applyFont="1" applyFill="1" applyBorder="1" applyAlignment="1">
      <alignment horizontal="center" vertical="center"/>
    </xf>
    <xf numFmtId="182" fontId="3" fillId="0" borderId="15" xfId="1" applyNumberFormat="1" applyFont="1" applyFill="1" applyBorder="1" applyAlignment="1" applyProtection="1">
      <alignment horizontal="right" vertical="center"/>
    </xf>
    <xf numFmtId="49" fontId="3" fillId="0" borderId="14" xfId="1" applyNumberFormat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178" fontId="3" fillId="0" borderId="15" xfId="1" applyNumberFormat="1" applyFont="1" applyBorder="1" applyAlignment="1">
      <alignment horizontal="center" vertical="center"/>
    </xf>
    <xf numFmtId="49" fontId="3" fillId="0" borderId="14" xfId="1" applyNumberFormat="1" applyFont="1" applyBorder="1" applyAlignment="1">
      <alignment horizontal="center"/>
    </xf>
    <xf numFmtId="1" fontId="3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49" fontId="3" fillId="0" borderId="16" xfId="1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178" fontId="3" fillId="0" borderId="17" xfId="1" applyNumberFormat="1" applyFont="1" applyBorder="1" applyAlignment="1">
      <alignment horizontal="center" vertical="center"/>
    </xf>
    <xf numFmtId="179" fontId="3" fillId="0" borderId="17" xfId="1" applyNumberFormat="1" applyFont="1" applyFill="1" applyBorder="1" applyAlignment="1" applyProtection="1">
      <alignment horizontal="center" vertical="center"/>
    </xf>
    <xf numFmtId="180" fontId="3" fillId="0" borderId="17" xfId="2" applyNumberFormat="1" applyFont="1" applyFill="1" applyBorder="1" applyAlignment="1" applyProtection="1">
      <alignment horizontal="center" vertical="center"/>
    </xf>
    <xf numFmtId="181" fontId="3" fillId="0" borderId="17" xfId="6" applyNumberFormat="1" applyFont="1" applyFill="1" applyBorder="1" applyAlignment="1">
      <alignment horizontal="center" vertical="center"/>
    </xf>
    <xf numFmtId="183" fontId="3" fillId="0" borderId="17" xfId="6" applyNumberFormat="1" applyFont="1" applyFill="1" applyBorder="1" applyAlignment="1">
      <alignment horizontal="center" vertical="center"/>
    </xf>
    <xf numFmtId="182" fontId="3" fillId="0" borderId="17" xfId="1" applyNumberFormat="1" applyFont="1" applyFill="1" applyBorder="1" applyAlignment="1" applyProtection="1">
      <alignment horizontal="right" vertical="center"/>
    </xf>
    <xf numFmtId="184" fontId="3" fillId="0" borderId="18" xfId="1" applyNumberFormat="1" applyFont="1" applyFill="1" applyBorder="1" applyAlignment="1" applyProtection="1">
      <alignment horizontal="left" vertical="center"/>
    </xf>
    <xf numFmtId="184" fontId="3" fillId="0" borderId="18" xfId="1" applyNumberFormat="1" applyFont="1" applyFill="1" applyBorder="1" applyAlignment="1" applyProtection="1">
      <alignment horizontal="center" vertical="center"/>
    </xf>
    <xf numFmtId="184" fontId="3" fillId="0" borderId="19" xfId="1" applyNumberFormat="1" applyFont="1" applyFill="1" applyBorder="1" applyAlignment="1" applyProtection="1">
      <alignment horizontal="left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185" fontId="3" fillId="0" borderId="15" xfId="1" applyNumberFormat="1" applyFont="1" applyFill="1" applyBorder="1" applyAlignment="1" applyProtection="1">
      <alignment horizontal="center" vertical="center"/>
    </xf>
    <xf numFmtId="185" fontId="3" fillId="0" borderId="17" xfId="1" applyNumberFormat="1" applyFont="1" applyFill="1" applyBorder="1" applyAlignment="1" applyProtection="1">
      <alignment horizontal="center" vertical="center"/>
    </xf>
    <xf numFmtId="14" fontId="0" fillId="0" borderId="0" xfId="0" applyNumberForma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1" applyFont="1" applyAlignment="1">
      <alignment vertical="center" wrapText="1"/>
    </xf>
    <xf numFmtId="186" fontId="3" fillId="0" borderId="15" xfId="1" applyNumberFormat="1" applyFont="1" applyFill="1" applyBorder="1" applyAlignment="1" applyProtection="1">
      <alignment horizontal="right" vertical="center"/>
    </xf>
    <xf numFmtId="0" fontId="1" fillId="0" borderId="20" xfId="1" applyFont="1" applyBorder="1" applyAlignment="1">
      <alignment horizontal="center" vertical="center"/>
    </xf>
    <xf numFmtId="0" fontId="1" fillId="0" borderId="21" xfId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1" fillId="0" borderId="0" xfId="8">
      <alignment horizontal="center" vertical="center"/>
    </xf>
  </cellXfs>
  <cellStyles count="9">
    <cellStyle name="一般" xfId="0" builtinId="0"/>
    <cellStyle name="一般_暑修小考(2)" xfId="1" xr:uid="{00000000-0005-0000-0000-000001000000}"/>
    <cellStyle name="千分位[0]_暑修小考(2)" xfId="2" xr:uid="{00000000-0005-0000-0000-000002000000}"/>
    <cellStyle name="分數" xfId="3" xr:uid="{00000000-0005-0000-0000-000003000000}"/>
    <cellStyle name="平均" xfId="4" xr:uid="{00000000-0005-0000-0000-000004000000}"/>
    <cellStyle name="成績" xfId="5" xr:uid="{00000000-0005-0000-0000-000005000000}"/>
    <cellStyle name="貨幣 [0]_暑修小考(2)" xfId="6" xr:uid="{00000000-0005-0000-0000-000006000000}"/>
    <cellStyle name="貨幣[0]_成績計算" xfId="7" xr:uid="{00000000-0005-0000-0000-000007000000}"/>
    <cellStyle name="超連結" xfId="8" builtinId="8"/>
  </cellStyles>
  <dxfs count="2">
    <dxf>
      <font>
        <b/>
        <i val="0"/>
        <condense val="0"/>
        <extend val="0"/>
        <color indexed="9"/>
      </font>
      <fill>
        <patternFill>
          <bgColor indexed="45"/>
        </patternFill>
      </fill>
    </dxf>
    <dxf>
      <font>
        <b/>
        <i val="0"/>
        <condense val="0"/>
        <extend val="0"/>
        <color indexed="9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448503</xdr:colOff>
      <xdr:row>40</xdr:row>
      <xdr:rowOff>172615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7AA8625B-1CC4-46E2-8376-59AC8C58B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09550"/>
          <a:ext cx="5934903" cy="8345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\..\..\..\&#35036;&#20805;\&#27161;&#28310;&#39636;&#37325;&#35336;&#31639;&#24335;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7"/>
  <sheetViews>
    <sheetView workbookViewId="0">
      <pane ySplit="1" topLeftCell="A2" activePane="bottomLeft" state="frozen"/>
      <selection pane="bottomLeft" activeCell="I3" sqref="I3"/>
    </sheetView>
  </sheetViews>
  <sheetFormatPr defaultColWidth="8.875" defaultRowHeight="16.5"/>
  <cols>
    <col min="1" max="1" width="7.875" style="3" customWidth="1"/>
    <col min="2" max="2" width="10" style="3" customWidth="1"/>
    <col min="3" max="3" width="17.5" style="15" customWidth="1"/>
    <col min="4" max="4" width="9.75" style="3" bestFit="1" customWidth="1"/>
    <col min="5" max="5" width="7.125" style="3" customWidth="1"/>
    <col min="6" max="6" width="7.875" style="3" customWidth="1"/>
    <col min="7" max="7" width="7.125" style="3" customWidth="1"/>
    <col min="8" max="8" width="11" style="3" customWidth="1"/>
    <col min="9" max="10" width="11.5" style="3" customWidth="1"/>
    <col min="11" max="11" width="19.25" style="3" customWidth="1"/>
    <col min="12" max="13" width="8.875" style="3"/>
    <col min="14" max="14" width="13.875" style="3" bestFit="1" customWidth="1"/>
    <col min="15" max="16384" width="8.875" style="3"/>
  </cols>
  <sheetData>
    <row r="1" spans="1:14" s="14" customFormat="1" ht="39" customHeight="1" thickTop="1">
      <c r="A1" s="18" t="s">
        <v>128</v>
      </c>
      <c r="B1" s="19" t="s">
        <v>3</v>
      </c>
      <c r="C1" s="19" t="s">
        <v>4</v>
      </c>
      <c r="D1" s="19" t="s">
        <v>5</v>
      </c>
      <c r="E1" s="19" t="s">
        <v>6</v>
      </c>
      <c r="F1" s="19" t="s">
        <v>7</v>
      </c>
      <c r="G1" s="20" t="s">
        <v>8</v>
      </c>
      <c r="H1" s="21" t="s">
        <v>9</v>
      </c>
      <c r="I1" s="20" t="s">
        <v>10</v>
      </c>
      <c r="J1" s="20" t="s">
        <v>11</v>
      </c>
      <c r="K1" s="22" t="s">
        <v>12</v>
      </c>
      <c r="N1" s="57" t="s">
        <v>221</v>
      </c>
    </row>
    <row r="2" spans="1:14" s="14" customFormat="1" ht="23.25" customHeight="1">
      <c r="A2" s="23" t="s">
        <v>14</v>
      </c>
      <c r="B2" s="24" t="s">
        <v>15</v>
      </c>
      <c r="C2" s="25">
        <v>23799</v>
      </c>
      <c r="D2" s="51">
        <f t="shared" ref="D2:D33" si="0">DATEDIF(C2,今天,"Y")</f>
        <v>45</v>
      </c>
      <c r="E2" s="26" t="s">
        <v>2</v>
      </c>
      <c r="F2" s="27">
        <v>158</v>
      </c>
      <c r="G2" s="28">
        <v>45</v>
      </c>
      <c r="H2" s="29">
        <f t="shared" ref="H2:H33" si="1">INDEX(膽固醇指標,D2/10-1,(G2/10)-3)</f>
        <v>166</v>
      </c>
      <c r="I2" s="30">
        <f t="shared" ref="I2:I33" si="2">ROUND(F2-100-(F2-150)/VLOOKUP(E2,體重指標,2,0)-2,0)</f>
        <v>52</v>
      </c>
      <c r="J2" s="30">
        <f>ROUND(F2-100-(F2-150)/VLOOKUP(E2,體重指標,2,0)+2,0)</f>
        <v>56</v>
      </c>
      <c r="K2" s="45">
        <f>IF(AND(G2&gt;=I2,G2&lt;=J2),0,IF(G2&lt;I2,G2-I2,G2-J2))</f>
        <v>-7</v>
      </c>
      <c r="N2" s="58">
        <f>(F2-IF(E2="男",80,70))*IF(E2="男",0.7,0.6)</f>
        <v>52.8</v>
      </c>
    </row>
    <row r="3" spans="1:14" s="14" customFormat="1" ht="23.25" customHeight="1">
      <c r="A3" s="23" t="s">
        <v>16</v>
      </c>
      <c r="B3" s="24" t="s">
        <v>17</v>
      </c>
      <c r="C3" s="25">
        <v>27661</v>
      </c>
      <c r="D3" s="51">
        <f t="shared" si="0"/>
        <v>34</v>
      </c>
      <c r="E3" s="26" t="s">
        <v>2</v>
      </c>
      <c r="F3" s="27">
        <v>165</v>
      </c>
      <c r="G3" s="28">
        <v>58</v>
      </c>
      <c r="H3" s="29">
        <f t="shared" si="1"/>
        <v>160</v>
      </c>
      <c r="I3" s="30">
        <f t="shared" si="2"/>
        <v>56</v>
      </c>
      <c r="J3" s="30">
        <f t="shared" ref="J3:J33" si="3">ROUND(F3-100-(F3-150)/VLOOKUP(E3,體重指標,2,0)+2,0)</f>
        <v>60</v>
      </c>
      <c r="K3" s="45">
        <f t="shared" ref="K3:K66" si="4">IF(AND(G3&gt;=I3,G3&lt;=J3),0,IF(G3&lt;I3,G3-I3,G3-J3))</f>
        <v>0</v>
      </c>
    </row>
    <row r="4" spans="1:14" s="14" customFormat="1" ht="23.25" customHeight="1">
      <c r="A4" s="23" t="s">
        <v>24</v>
      </c>
      <c r="B4" s="24" t="s">
        <v>25</v>
      </c>
      <c r="C4" s="25">
        <v>26731</v>
      </c>
      <c r="D4" s="51">
        <f t="shared" si="0"/>
        <v>36</v>
      </c>
      <c r="E4" s="26" t="s">
        <v>1</v>
      </c>
      <c r="F4" s="27">
        <v>185</v>
      </c>
      <c r="G4" s="28">
        <v>86</v>
      </c>
      <c r="H4" s="29">
        <f t="shared" si="1"/>
        <v>166</v>
      </c>
      <c r="I4" s="30">
        <f t="shared" si="2"/>
        <v>74</v>
      </c>
      <c r="J4" s="30">
        <f t="shared" si="3"/>
        <v>78</v>
      </c>
      <c r="K4" s="45">
        <f t="shared" si="4"/>
        <v>8</v>
      </c>
    </row>
    <row r="5" spans="1:14" s="14" customFormat="1" ht="23.25" customHeight="1">
      <c r="A5" s="23" t="s">
        <v>26</v>
      </c>
      <c r="B5" s="24" t="s">
        <v>27</v>
      </c>
      <c r="C5" s="25">
        <v>27256</v>
      </c>
      <c r="D5" s="51">
        <f t="shared" si="0"/>
        <v>35</v>
      </c>
      <c r="E5" s="26" t="s">
        <v>2</v>
      </c>
      <c r="F5" s="27">
        <v>162</v>
      </c>
      <c r="G5" s="28">
        <v>49</v>
      </c>
      <c r="H5" s="29">
        <f t="shared" si="1"/>
        <v>158</v>
      </c>
      <c r="I5" s="30">
        <f t="shared" si="2"/>
        <v>54</v>
      </c>
      <c r="J5" s="30">
        <f t="shared" si="3"/>
        <v>58</v>
      </c>
      <c r="K5" s="45">
        <f t="shared" si="4"/>
        <v>-5</v>
      </c>
    </row>
    <row r="6" spans="1:14" s="14" customFormat="1" ht="23.25" customHeight="1">
      <c r="A6" s="23" t="s">
        <v>29</v>
      </c>
      <c r="B6" s="24" t="s">
        <v>30</v>
      </c>
      <c r="C6" s="25">
        <v>28080</v>
      </c>
      <c r="D6" s="51">
        <f t="shared" si="0"/>
        <v>33</v>
      </c>
      <c r="E6" s="26" t="s">
        <v>1</v>
      </c>
      <c r="F6" s="27">
        <v>174</v>
      </c>
      <c r="G6" s="28">
        <v>80</v>
      </c>
      <c r="H6" s="29">
        <f t="shared" si="1"/>
        <v>166</v>
      </c>
      <c r="I6" s="30">
        <f t="shared" si="2"/>
        <v>66</v>
      </c>
      <c r="J6" s="30">
        <f t="shared" si="3"/>
        <v>70</v>
      </c>
      <c r="K6" s="46">
        <f t="shared" si="4"/>
        <v>10</v>
      </c>
    </row>
    <row r="7" spans="1:14" s="14" customFormat="1" ht="23.25" customHeight="1">
      <c r="A7" s="23" t="s">
        <v>32</v>
      </c>
      <c r="B7" s="24" t="s">
        <v>33</v>
      </c>
      <c r="C7" s="25">
        <v>25947</v>
      </c>
      <c r="D7" s="51">
        <f t="shared" si="0"/>
        <v>39</v>
      </c>
      <c r="E7" s="26" t="s">
        <v>1</v>
      </c>
      <c r="F7" s="27">
        <v>168</v>
      </c>
      <c r="G7" s="28">
        <v>70</v>
      </c>
      <c r="H7" s="29">
        <f t="shared" si="1"/>
        <v>164</v>
      </c>
      <c r="I7" s="30">
        <f t="shared" si="2"/>
        <v>62</v>
      </c>
      <c r="J7" s="30">
        <f t="shared" si="3"/>
        <v>66</v>
      </c>
      <c r="K7" s="45">
        <f t="shared" si="4"/>
        <v>4</v>
      </c>
    </row>
    <row r="8" spans="1:14" s="14" customFormat="1" ht="23.25" customHeight="1">
      <c r="A8" s="23" t="s">
        <v>34</v>
      </c>
      <c r="B8" s="24" t="s">
        <v>35</v>
      </c>
      <c r="C8" s="25">
        <v>24139</v>
      </c>
      <c r="D8" s="51">
        <f t="shared" si="0"/>
        <v>44</v>
      </c>
      <c r="E8" s="26" t="s">
        <v>1</v>
      </c>
      <c r="F8" s="27">
        <v>178</v>
      </c>
      <c r="G8" s="28">
        <v>70</v>
      </c>
      <c r="H8" s="29">
        <f t="shared" si="1"/>
        <v>172</v>
      </c>
      <c r="I8" s="30">
        <f t="shared" si="2"/>
        <v>69</v>
      </c>
      <c r="J8" s="30">
        <f t="shared" si="3"/>
        <v>73</v>
      </c>
      <c r="K8" s="45">
        <f t="shared" si="4"/>
        <v>0</v>
      </c>
    </row>
    <row r="9" spans="1:14" s="14" customFormat="1" ht="23.25" customHeight="1">
      <c r="A9" s="23" t="s">
        <v>36</v>
      </c>
      <c r="B9" s="24" t="s">
        <v>37</v>
      </c>
      <c r="C9" s="25">
        <v>26054</v>
      </c>
      <c r="D9" s="51">
        <f t="shared" si="0"/>
        <v>38</v>
      </c>
      <c r="E9" s="26" t="s">
        <v>2</v>
      </c>
      <c r="F9" s="27">
        <v>167</v>
      </c>
      <c r="G9" s="28">
        <v>55</v>
      </c>
      <c r="H9" s="29">
        <f t="shared" si="1"/>
        <v>160</v>
      </c>
      <c r="I9" s="30">
        <f t="shared" si="2"/>
        <v>57</v>
      </c>
      <c r="J9" s="30">
        <f t="shared" si="3"/>
        <v>61</v>
      </c>
      <c r="K9" s="45">
        <f t="shared" si="4"/>
        <v>-2</v>
      </c>
    </row>
    <row r="10" spans="1:14" s="14" customFormat="1" ht="23.25" customHeight="1">
      <c r="A10" s="31" t="s">
        <v>38</v>
      </c>
      <c r="B10" s="32" t="s">
        <v>39</v>
      </c>
      <c r="C10" s="33">
        <v>27580</v>
      </c>
      <c r="D10" s="51">
        <f t="shared" si="0"/>
        <v>34</v>
      </c>
      <c r="E10" s="26" t="s">
        <v>1</v>
      </c>
      <c r="F10" s="27">
        <v>188</v>
      </c>
      <c r="G10" s="28">
        <v>78</v>
      </c>
      <c r="H10" s="29">
        <f t="shared" si="1"/>
        <v>164</v>
      </c>
      <c r="I10" s="30">
        <f t="shared" si="2"/>
        <v>77</v>
      </c>
      <c r="J10" s="30">
        <f t="shared" si="3"/>
        <v>81</v>
      </c>
      <c r="K10" s="45">
        <f t="shared" si="4"/>
        <v>0</v>
      </c>
    </row>
    <row r="11" spans="1:14" s="14" customFormat="1" ht="23.25" customHeight="1">
      <c r="A11" s="31" t="s">
        <v>40</v>
      </c>
      <c r="B11" s="32" t="s">
        <v>41</v>
      </c>
      <c r="C11" s="33">
        <v>26827</v>
      </c>
      <c r="D11" s="51">
        <f t="shared" si="0"/>
        <v>36</v>
      </c>
      <c r="E11" s="26" t="s">
        <v>1</v>
      </c>
      <c r="F11" s="27">
        <v>176</v>
      </c>
      <c r="G11" s="28">
        <v>70</v>
      </c>
      <c r="H11" s="29">
        <f t="shared" si="1"/>
        <v>164</v>
      </c>
      <c r="I11" s="30">
        <f t="shared" si="2"/>
        <v>68</v>
      </c>
      <c r="J11" s="30">
        <f t="shared" si="3"/>
        <v>72</v>
      </c>
      <c r="K11" s="45">
        <f t="shared" si="4"/>
        <v>0</v>
      </c>
    </row>
    <row r="12" spans="1:14" ht="25.15" customHeight="1">
      <c r="A12" s="34" t="s">
        <v>129</v>
      </c>
      <c r="B12" s="35" t="s">
        <v>43</v>
      </c>
      <c r="C12" s="33">
        <v>21158</v>
      </c>
      <c r="D12" s="51">
        <f t="shared" si="0"/>
        <v>52</v>
      </c>
      <c r="E12" s="26" t="s">
        <v>212</v>
      </c>
      <c r="F12" s="27">
        <v>186</v>
      </c>
      <c r="G12" s="28">
        <v>80</v>
      </c>
      <c r="H12" s="29">
        <f t="shared" si="1"/>
        <v>182</v>
      </c>
      <c r="I12" s="30">
        <f t="shared" si="2"/>
        <v>75</v>
      </c>
      <c r="J12" s="30">
        <f t="shared" si="3"/>
        <v>79</v>
      </c>
      <c r="K12" s="45">
        <f t="shared" si="4"/>
        <v>1</v>
      </c>
    </row>
    <row r="13" spans="1:14" ht="25.15" customHeight="1">
      <c r="A13" s="34" t="s">
        <v>130</v>
      </c>
      <c r="B13" s="35" t="s">
        <v>44</v>
      </c>
      <c r="C13" s="33">
        <v>13884</v>
      </c>
      <c r="D13" s="51">
        <f t="shared" si="0"/>
        <v>72</v>
      </c>
      <c r="E13" s="26" t="s">
        <v>213</v>
      </c>
      <c r="F13" s="27">
        <v>170</v>
      </c>
      <c r="G13" s="28">
        <v>67</v>
      </c>
      <c r="H13" s="29">
        <f t="shared" si="1"/>
        <v>194</v>
      </c>
      <c r="I13" s="30">
        <f t="shared" si="2"/>
        <v>58</v>
      </c>
      <c r="J13" s="30">
        <f t="shared" si="3"/>
        <v>62</v>
      </c>
      <c r="K13" s="45">
        <f t="shared" si="4"/>
        <v>5</v>
      </c>
    </row>
    <row r="14" spans="1:14" ht="25.15" customHeight="1">
      <c r="A14" s="34" t="s">
        <v>131</v>
      </c>
      <c r="B14" s="35" t="s">
        <v>45</v>
      </c>
      <c r="C14" s="33">
        <v>24311</v>
      </c>
      <c r="D14" s="51">
        <f t="shared" si="0"/>
        <v>43</v>
      </c>
      <c r="E14" s="26" t="s">
        <v>212</v>
      </c>
      <c r="F14" s="27">
        <v>126</v>
      </c>
      <c r="G14" s="28">
        <v>80</v>
      </c>
      <c r="H14" s="29">
        <f t="shared" si="1"/>
        <v>174</v>
      </c>
      <c r="I14" s="30">
        <f t="shared" si="2"/>
        <v>30</v>
      </c>
      <c r="J14" s="30">
        <f t="shared" si="3"/>
        <v>34</v>
      </c>
      <c r="K14" s="45">
        <f t="shared" si="4"/>
        <v>46</v>
      </c>
    </row>
    <row r="15" spans="1:14" ht="25.15" customHeight="1">
      <c r="A15" s="34" t="s">
        <v>132</v>
      </c>
      <c r="B15" s="35" t="s">
        <v>46</v>
      </c>
      <c r="C15" s="33">
        <v>23006</v>
      </c>
      <c r="D15" s="51">
        <f t="shared" si="0"/>
        <v>47</v>
      </c>
      <c r="E15" s="26" t="s">
        <v>213</v>
      </c>
      <c r="F15" s="27">
        <v>178</v>
      </c>
      <c r="G15" s="28">
        <v>52</v>
      </c>
      <c r="H15" s="29">
        <f t="shared" si="1"/>
        <v>168</v>
      </c>
      <c r="I15" s="30">
        <f t="shared" si="2"/>
        <v>62</v>
      </c>
      <c r="J15" s="30">
        <f t="shared" si="3"/>
        <v>66</v>
      </c>
      <c r="K15" s="45">
        <f t="shared" si="4"/>
        <v>-10</v>
      </c>
    </row>
    <row r="16" spans="1:14" ht="25.15" customHeight="1">
      <c r="A16" s="34" t="s">
        <v>133</v>
      </c>
      <c r="B16" s="35" t="s">
        <v>47</v>
      </c>
      <c r="C16" s="33">
        <v>23967</v>
      </c>
      <c r="D16" s="51">
        <f t="shared" si="0"/>
        <v>44</v>
      </c>
      <c r="E16" s="26" t="s">
        <v>213</v>
      </c>
      <c r="F16" s="27">
        <v>183</v>
      </c>
      <c r="G16" s="28">
        <v>71</v>
      </c>
      <c r="H16" s="29">
        <f t="shared" si="1"/>
        <v>172</v>
      </c>
      <c r="I16" s="30">
        <f t="shared" si="2"/>
        <v>65</v>
      </c>
      <c r="J16" s="30">
        <f t="shared" si="3"/>
        <v>69</v>
      </c>
      <c r="K16" s="45">
        <f t="shared" si="4"/>
        <v>2</v>
      </c>
    </row>
    <row r="17" spans="1:11" ht="25.15" customHeight="1">
      <c r="A17" s="34" t="s">
        <v>134</v>
      </c>
      <c r="B17" s="36" t="s">
        <v>48</v>
      </c>
      <c r="C17" s="33">
        <v>14028</v>
      </c>
      <c r="D17" s="51">
        <f t="shared" si="0"/>
        <v>71</v>
      </c>
      <c r="E17" s="26" t="s">
        <v>212</v>
      </c>
      <c r="F17" s="27">
        <v>132</v>
      </c>
      <c r="G17" s="28">
        <v>59</v>
      </c>
      <c r="H17" s="29">
        <f t="shared" si="1"/>
        <v>192</v>
      </c>
      <c r="I17" s="30">
        <f t="shared" si="2"/>
        <v>35</v>
      </c>
      <c r="J17" s="30">
        <f t="shared" si="3"/>
        <v>39</v>
      </c>
      <c r="K17" s="45">
        <f t="shared" si="4"/>
        <v>20</v>
      </c>
    </row>
    <row r="18" spans="1:11" ht="25.15" customHeight="1">
      <c r="A18" s="34" t="s">
        <v>135</v>
      </c>
      <c r="B18" s="35" t="s">
        <v>49</v>
      </c>
      <c r="C18" s="33">
        <v>15961</v>
      </c>
      <c r="D18" s="51">
        <f t="shared" si="0"/>
        <v>66</v>
      </c>
      <c r="E18" s="26" t="s">
        <v>213</v>
      </c>
      <c r="F18" s="27">
        <v>134</v>
      </c>
      <c r="G18" s="28">
        <v>42</v>
      </c>
      <c r="H18" s="29">
        <f t="shared" si="1"/>
        <v>182</v>
      </c>
      <c r="I18" s="30">
        <f t="shared" si="2"/>
        <v>40</v>
      </c>
      <c r="J18" s="30">
        <f t="shared" si="3"/>
        <v>44</v>
      </c>
      <c r="K18" s="45">
        <f t="shared" si="4"/>
        <v>0</v>
      </c>
    </row>
    <row r="19" spans="1:11" ht="25.15" customHeight="1">
      <c r="A19" s="34" t="s">
        <v>136</v>
      </c>
      <c r="B19" s="35" t="s">
        <v>50</v>
      </c>
      <c r="C19" s="33">
        <v>16475</v>
      </c>
      <c r="D19" s="51">
        <f t="shared" si="0"/>
        <v>65</v>
      </c>
      <c r="E19" s="26" t="s">
        <v>213</v>
      </c>
      <c r="F19" s="27">
        <v>125</v>
      </c>
      <c r="G19" s="28">
        <v>68</v>
      </c>
      <c r="H19" s="29">
        <f t="shared" si="1"/>
        <v>186</v>
      </c>
      <c r="I19" s="30">
        <f t="shared" si="2"/>
        <v>36</v>
      </c>
      <c r="J19" s="30">
        <f t="shared" si="3"/>
        <v>40</v>
      </c>
      <c r="K19" s="45">
        <f t="shared" si="4"/>
        <v>28</v>
      </c>
    </row>
    <row r="20" spans="1:11" ht="25.15" customHeight="1">
      <c r="A20" s="34" t="s">
        <v>137</v>
      </c>
      <c r="B20" s="35" t="s">
        <v>51</v>
      </c>
      <c r="C20" s="33">
        <v>13889</v>
      </c>
      <c r="D20" s="51">
        <f t="shared" si="0"/>
        <v>72</v>
      </c>
      <c r="E20" s="26" t="s">
        <v>212</v>
      </c>
      <c r="F20" s="27">
        <v>147</v>
      </c>
      <c r="G20" s="28">
        <v>78</v>
      </c>
      <c r="H20" s="29">
        <f t="shared" si="1"/>
        <v>196</v>
      </c>
      <c r="I20" s="30">
        <f t="shared" si="2"/>
        <v>46</v>
      </c>
      <c r="J20" s="30">
        <f t="shared" si="3"/>
        <v>50</v>
      </c>
      <c r="K20" s="45">
        <f t="shared" si="4"/>
        <v>28</v>
      </c>
    </row>
    <row r="21" spans="1:11" ht="25.15" customHeight="1">
      <c r="A21" s="34" t="s">
        <v>138</v>
      </c>
      <c r="B21" s="35" t="s">
        <v>52</v>
      </c>
      <c r="C21" s="33">
        <v>16669</v>
      </c>
      <c r="D21" s="51">
        <f t="shared" si="0"/>
        <v>64</v>
      </c>
      <c r="E21" s="26" t="s">
        <v>213</v>
      </c>
      <c r="F21" s="27">
        <v>185</v>
      </c>
      <c r="G21" s="28">
        <v>58</v>
      </c>
      <c r="H21" s="29">
        <f t="shared" si="1"/>
        <v>184</v>
      </c>
      <c r="I21" s="30">
        <f t="shared" si="2"/>
        <v>66</v>
      </c>
      <c r="J21" s="30">
        <f t="shared" si="3"/>
        <v>70</v>
      </c>
      <c r="K21" s="45">
        <f t="shared" si="4"/>
        <v>-8</v>
      </c>
    </row>
    <row r="22" spans="1:11" ht="25.15" customHeight="1">
      <c r="A22" s="34" t="s">
        <v>139</v>
      </c>
      <c r="B22" s="35" t="s">
        <v>53</v>
      </c>
      <c r="C22" s="33">
        <v>24570</v>
      </c>
      <c r="D22" s="51">
        <f t="shared" si="0"/>
        <v>42</v>
      </c>
      <c r="E22" s="26" t="s">
        <v>213</v>
      </c>
      <c r="F22" s="27">
        <v>126</v>
      </c>
      <c r="G22" s="28">
        <v>84</v>
      </c>
      <c r="H22" s="29">
        <f t="shared" si="1"/>
        <v>174</v>
      </c>
      <c r="I22" s="30">
        <f t="shared" si="2"/>
        <v>36</v>
      </c>
      <c r="J22" s="30">
        <f t="shared" si="3"/>
        <v>40</v>
      </c>
      <c r="K22" s="45">
        <f t="shared" si="4"/>
        <v>44</v>
      </c>
    </row>
    <row r="23" spans="1:11" ht="25.15" customHeight="1">
      <c r="A23" s="34" t="s">
        <v>140</v>
      </c>
      <c r="B23" s="35" t="s">
        <v>54</v>
      </c>
      <c r="C23" s="33">
        <v>21704</v>
      </c>
      <c r="D23" s="51">
        <f t="shared" si="0"/>
        <v>50</v>
      </c>
      <c r="E23" s="26" t="s">
        <v>213</v>
      </c>
      <c r="F23" s="27">
        <v>155</v>
      </c>
      <c r="G23" s="28">
        <v>70</v>
      </c>
      <c r="H23" s="29">
        <f t="shared" si="1"/>
        <v>180</v>
      </c>
      <c r="I23" s="30">
        <f t="shared" si="2"/>
        <v>51</v>
      </c>
      <c r="J23" s="30">
        <f t="shared" si="3"/>
        <v>55</v>
      </c>
      <c r="K23" s="45">
        <f t="shared" si="4"/>
        <v>15</v>
      </c>
    </row>
    <row r="24" spans="1:11" ht="25.15" customHeight="1">
      <c r="A24" s="34" t="s">
        <v>141</v>
      </c>
      <c r="B24" s="35" t="s">
        <v>55</v>
      </c>
      <c r="C24" s="33">
        <v>14928</v>
      </c>
      <c r="D24" s="51">
        <f t="shared" si="0"/>
        <v>69</v>
      </c>
      <c r="E24" s="26" t="s">
        <v>213</v>
      </c>
      <c r="F24" s="27">
        <v>142</v>
      </c>
      <c r="G24" s="28">
        <v>68</v>
      </c>
      <c r="H24" s="29">
        <f t="shared" si="1"/>
        <v>186</v>
      </c>
      <c r="I24" s="30">
        <f t="shared" si="2"/>
        <v>44</v>
      </c>
      <c r="J24" s="30">
        <f t="shared" si="3"/>
        <v>48</v>
      </c>
      <c r="K24" s="45">
        <f t="shared" si="4"/>
        <v>20</v>
      </c>
    </row>
    <row r="25" spans="1:11" ht="25.15" customHeight="1">
      <c r="A25" s="34" t="s">
        <v>142</v>
      </c>
      <c r="B25" s="35" t="s">
        <v>56</v>
      </c>
      <c r="C25" s="33">
        <v>14177</v>
      </c>
      <c r="D25" s="51">
        <f t="shared" si="0"/>
        <v>71</v>
      </c>
      <c r="E25" s="26" t="s">
        <v>213</v>
      </c>
      <c r="F25" s="27">
        <v>185</v>
      </c>
      <c r="G25" s="28">
        <v>45</v>
      </c>
      <c r="H25" s="29">
        <f t="shared" si="1"/>
        <v>190</v>
      </c>
      <c r="I25" s="30">
        <f t="shared" si="2"/>
        <v>66</v>
      </c>
      <c r="J25" s="30">
        <f t="shared" si="3"/>
        <v>70</v>
      </c>
      <c r="K25" s="45">
        <f t="shared" si="4"/>
        <v>-21</v>
      </c>
    </row>
    <row r="26" spans="1:11" ht="25.15" customHeight="1">
      <c r="A26" s="34" t="s">
        <v>143</v>
      </c>
      <c r="B26" s="35" t="s">
        <v>57</v>
      </c>
      <c r="C26" s="33">
        <v>18201</v>
      </c>
      <c r="D26" s="51">
        <f t="shared" si="0"/>
        <v>60</v>
      </c>
      <c r="E26" s="26" t="s">
        <v>213</v>
      </c>
      <c r="F26" s="27">
        <v>178</v>
      </c>
      <c r="G26" s="28">
        <v>48</v>
      </c>
      <c r="H26" s="29">
        <f t="shared" si="1"/>
        <v>182</v>
      </c>
      <c r="I26" s="30">
        <f t="shared" si="2"/>
        <v>62</v>
      </c>
      <c r="J26" s="30">
        <f t="shared" si="3"/>
        <v>66</v>
      </c>
      <c r="K26" s="45">
        <f t="shared" si="4"/>
        <v>-14</v>
      </c>
    </row>
    <row r="27" spans="1:11" ht="25.15" customHeight="1">
      <c r="A27" s="34" t="s">
        <v>144</v>
      </c>
      <c r="B27" s="35" t="s">
        <v>58</v>
      </c>
      <c r="C27" s="33">
        <v>15380</v>
      </c>
      <c r="D27" s="51">
        <f t="shared" si="0"/>
        <v>68</v>
      </c>
      <c r="E27" s="26" t="s">
        <v>212</v>
      </c>
      <c r="F27" s="27">
        <v>155</v>
      </c>
      <c r="G27" s="28">
        <v>86</v>
      </c>
      <c r="H27" s="29">
        <f t="shared" si="1"/>
        <v>190</v>
      </c>
      <c r="I27" s="30">
        <f t="shared" si="2"/>
        <v>52</v>
      </c>
      <c r="J27" s="30">
        <f t="shared" si="3"/>
        <v>56</v>
      </c>
      <c r="K27" s="45">
        <f t="shared" si="4"/>
        <v>30</v>
      </c>
    </row>
    <row r="28" spans="1:11" ht="25.15" customHeight="1">
      <c r="A28" s="34" t="s">
        <v>145</v>
      </c>
      <c r="B28" s="36" t="s">
        <v>59</v>
      </c>
      <c r="C28" s="33">
        <v>18995</v>
      </c>
      <c r="D28" s="51">
        <f t="shared" si="0"/>
        <v>58</v>
      </c>
      <c r="E28" s="26" t="s">
        <v>213</v>
      </c>
      <c r="F28" s="27">
        <v>143</v>
      </c>
      <c r="G28" s="28">
        <v>77</v>
      </c>
      <c r="H28" s="29">
        <f t="shared" si="1"/>
        <v>180</v>
      </c>
      <c r="I28" s="30">
        <f t="shared" si="2"/>
        <v>45</v>
      </c>
      <c r="J28" s="30">
        <f t="shared" si="3"/>
        <v>49</v>
      </c>
      <c r="K28" s="45">
        <f t="shared" si="4"/>
        <v>28</v>
      </c>
    </row>
    <row r="29" spans="1:11" ht="25.15" customHeight="1">
      <c r="A29" s="34" t="s">
        <v>146</v>
      </c>
      <c r="B29" s="35" t="s">
        <v>60</v>
      </c>
      <c r="C29" s="33">
        <v>14232</v>
      </c>
      <c r="D29" s="51">
        <f t="shared" si="0"/>
        <v>71</v>
      </c>
      <c r="E29" s="26" t="s">
        <v>212</v>
      </c>
      <c r="F29" s="27">
        <v>184</v>
      </c>
      <c r="G29" s="28">
        <v>70</v>
      </c>
      <c r="H29" s="29">
        <f t="shared" si="1"/>
        <v>196</v>
      </c>
      <c r="I29" s="30">
        <f t="shared" si="2"/>
        <v>74</v>
      </c>
      <c r="J29" s="30">
        <f t="shared" si="3"/>
        <v>78</v>
      </c>
      <c r="K29" s="45">
        <f t="shared" si="4"/>
        <v>-4</v>
      </c>
    </row>
    <row r="30" spans="1:11" ht="25.15" customHeight="1">
      <c r="A30" s="34" t="s">
        <v>147</v>
      </c>
      <c r="B30" s="36" t="s">
        <v>61</v>
      </c>
      <c r="C30" s="33">
        <v>23093</v>
      </c>
      <c r="D30" s="51">
        <f t="shared" si="0"/>
        <v>46</v>
      </c>
      <c r="E30" s="26" t="s">
        <v>213</v>
      </c>
      <c r="F30" s="27">
        <v>154</v>
      </c>
      <c r="G30" s="28">
        <v>77</v>
      </c>
      <c r="H30" s="29">
        <f t="shared" si="1"/>
        <v>172</v>
      </c>
      <c r="I30" s="30">
        <f t="shared" si="2"/>
        <v>50</v>
      </c>
      <c r="J30" s="30">
        <f t="shared" si="3"/>
        <v>54</v>
      </c>
      <c r="K30" s="45">
        <f t="shared" si="4"/>
        <v>23</v>
      </c>
    </row>
    <row r="31" spans="1:11" ht="25.15" customHeight="1">
      <c r="A31" s="34" t="s">
        <v>148</v>
      </c>
      <c r="B31" s="35" t="s">
        <v>62</v>
      </c>
      <c r="C31" s="33">
        <v>19178</v>
      </c>
      <c r="D31" s="51">
        <f t="shared" si="0"/>
        <v>57</v>
      </c>
      <c r="E31" s="26" t="s">
        <v>213</v>
      </c>
      <c r="F31" s="27">
        <v>183</v>
      </c>
      <c r="G31" s="28">
        <v>58</v>
      </c>
      <c r="H31" s="29">
        <f t="shared" si="1"/>
        <v>176</v>
      </c>
      <c r="I31" s="30">
        <f t="shared" si="2"/>
        <v>65</v>
      </c>
      <c r="J31" s="30">
        <f t="shared" si="3"/>
        <v>69</v>
      </c>
      <c r="K31" s="45">
        <f t="shared" si="4"/>
        <v>-7</v>
      </c>
    </row>
    <row r="32" spans="1:11" ht="25.15" customHeight="1">
      <c r="A32" s="34" t="s">
        <v>149</v>
      </c>
      <c r="B32" s="35" t="s">
        <v>63</v>
      </c>
      <c r="C32" s="33">
        <v>15261</v>
      </c>
      <c r="D32" s="51">
        <f t="shared" si="0"/>
        <v>68</v>
      </c>
      <c r="E32" s="26" t="s">
        <v>213</v>
      </c>
      <c r="F32" s="27">
        <v>164</v>
      </c>
      <c r="G32" s="28">
        <v>48</v>
      </c>
      <c r="H32" s="29">
        <f t="shared" si="1"/>
        <v>182</v>
      </c>
      <c r="I32" s="30">
        <f t="shared" si="2"/>
        <v>55</v>
      </c>
      <c r="J32" s="30">
        <f t="shared" si="3"/>
        <v>59</v>
      </c>
      <c r="K32" s="45">
        <f t="shared" si="4"/>
        <v>-7</v>
      </c>
    </row>
    <row r="33" spans="1:11" ht="25.15" customHeight="1">
      <c r="A33" s="34" t="s">
        <v>150</v>
      </c>
      <c r="B33" s="35" t="s">
        <v>64</v>
      </c>
      <c r="C33" s="33">
        <v>12436</v>
      </c>
      <c r="D33" s="51">
        <f t="shared" si="0"/>
        <v>76</v>
      </c>
      <c r="E33" s="26" t="s">
        <v>213</v>
      </c>
      <c r="F33" s="27">
        <v>163</v>
      </c>
      <c r="G33" s="28">
        <v>80</v>
      </c>
      <c r="H33" s="29">
        <f t="shared" si="1"/>
        <v>198</v>
      </c>
      <c r="I33" s="30">
        <f t="shared" si="2"/>
        <v>55</v>
      </c>
      <c r="J33" s="30">
        <f t="shared" si="3"/>
        <v>59</v>
      </c>
      <c r="K33" s="45">
        <f t="shared" si="4"/>
        <v>21</v>
      </c>
    </row>
    <row r="34" spans="1:11" ht="25.15" customHeight="1">
      <c r="A34" s="34" t="s">
        <v>151</v>
      </c>
      <c r="B34" s="35" t="s">
        <v>65</v>
      </c>
      <c r="C34" s="33">
        <v>18247</v>
      </c>
      <c r="D34" s="51">
        <f t="shared" ref="D34:D65" si="5">DATEDIF(C34,今天,"Y")</f>
        <v>60</v>
      </c>
      <c r="E34" s="26" t="s">
        <v>213</v>
      </c>
      <c r="F34" s="27">
        <v>150</v>
      </c>
      <c r="G34" s="28">
        <v>83</v>
      </c>
      <c r="H34" s="29">
        <f t="shared" ref="H34:H65" si="6">INDEX(膽固醇指標,D34/10-1,(G34/10)-3)</f>
        <v>190</v>
      </c>
      <c r="I34" s="30">
        <f t="shared" ref="I34:I65" si="7">ROUND(F34-100-(F34-150)/VLOOKUP(E34,體重指標,2,0)-2,0)</f>
        <v>48</v>
      </c>
      <c r="J34" s="30">
        <f t="shared" ref="J34:J65" si="8">ROUND(F34-100-(F34-150)/VLOOKUP(E34,體重指標,2,0)+2,0)</f>
        <v>52</v>
      </c>
      <c r="K34" s="45">
        <f t="shared" si="4"/>
        <v>31</v>
      </c>
    </row>
    <row r="35" spans="1:11" ht="25.15" customHeight="1">
      <c r="A35" s="34" t="s">
        <v>152</v>
      </c>
      <c r="B35" s="35" t="s">
        <v>66</v>
      </c>
      <c r="C35" s="33">
        <v>21622</v>
      </c>
      <c r="D35" s="51">
        <f t="shared" si="5"/>
        <v>50</v>
      </c>
      <c r="E35" s="26" t="s">
        <v>213</v>
      </c>
      <c r="F35" s="27">
        <v>128</v>
      </c>
      <c r="G35" s="28">
        <v>61</v>
      </c>
      <c r="H35" s="29">
        <f t="shared" si="6"/>
        <v>178</v>
      </c>
      <c r="I35" s="30">
        <f t="shared" si="7"/>
        <v>37</v>
      </c>
      <c r="J35" s="30">
        <f t="shared" si="8"/>
        <v>41</v>
      </c>
      <c r="K35" s="45">
        <f t="shared" si="4"/>
        <v>20</v>
      </c>
    </row>
    <row r="36" spans="1:11" ht="25.15" customHeight="1">
      <c r="A36" s="34" t="s">
        <v>153</v>
      </c>
      <c r="B36" s="35" t="s">
        <v>67</v>
      </c>
      <c r="C36" s="33">
        <v>23341</v>
      </c>
      <c r="D36" s="51">
        <f t="shared" si="5"/>
        <v>46</v>
      </c>
      <c r="E36" s="26" t="s">
        <v>213</v>
      </c>
      <c r="F36" s="27">
        <v>163</v>
      </c>
      <c r="G36" s="28">
        <v>56</v>
      </c>
      <c r="H36" s="29">
        <f t="shared" si="6"/>
        <v>168</v>
      </c>
      <c r="I36" s="30">
        <f t="shared" si="7"/>
        <v>55</v>
      </c>
      <c r="J36" s="30">
        <f t="shared" si="8"/>
        <v>59</v>
      </c>
      <c r="K36" s="45">
        <f t="shared" si="4"/>
        <v>0</v>
      </c>
    </row>
    <row r="37" spans="1:11" ht="25.15" customHeight="1">
      <c r="A37" s="34" t="s">
        <v>154</v>
      </c>
      <c r="B37" s="35" t="s">
        <v>68</v>
      </c>
      <c r="C37" s="33">
        <v>11502</v>
      </c>
      <c r="D37" s="51">
        <f t="shared" si="5"/>
        <v>78</v>
      </c>
      <c r="E37" s="26" t="s">
        <v>213</v>
      </c>
      <c r="F37" s="27">
        <v>142</v>
      </c>
      <c r="G37" s="28">
        <v>73</v>
      </c>
      <c r="H37" s="29">
        <f t="shared" si="6"/>
        <v>196</v>
      </c>
      <c r="I37" s="30">
        <f t="shared" si="7"/>
        <v>44</v>
      </c>
      <c r="J37" s="30">
        <f t="shared" si="8"/>
        <v>48</v>
      </c>
      <c r="K37" s="45">
        <f t="shared" si="4"/>
        <v>25</v>
      </c>
    </row>
    <row r="38" spans="1:11" ht="25.15" customHeight="1">
      <c r="A38" s="34" t="s">
        <v>155</v>
      </c>
      <c r="B38" s="35" t="s">
        <v>69</v>
      </c>
      <c r="C38" s="33">
        <v>19064</v>
      </c>
      <c r="D38" s="51">
        <f t="shared" si="5"/>
        <v>57</v>
      </c>
      <c r="E38" s="26" t="s">
        <v>213</v>
      </c>
      <c r="F38" s="27">
        <v>126</v>
      </c>
      <c r="G38" s="28">
        <v>45</v>
      </c>
      <c r="H38" s="29">
        <f t="shared" si="6"/>
        <v>174</v>
      </c>
      <c r="I38" s="30">
        <f t="shared" si="7"/>
        <v>36</v>
      </c>
      <c r="J38" s="30">
        <f t="shared" si="8"/>
        <v>40</v>
      </c>
      <c r="K38" s="45">
        <f t="shared" si="4"/>
        <v>5</v>
      </c>
    </row>
    <row r="39" spans="1:11" ht="25.15" customHeight="1">
      <c r="A39" s="34" t="s">
        <v>156</v>
      </c>
      <c r="B39" s="36" t="s">
        <v>70</v>
      </c>
      <c r="C39" s="33">
        <v>20768</v>
      </c>
      <c r="D39" s="51">
        <f t="shared" si="5"/>
        <v>53</v>
      </c>
      <c r="E39" s="26" t="s">
        <v>213</v>
      </c>
      <c r="F39" s="27">
        <v>180</v>
      </c>
      <c r="G39" s="28">
        <v>49</v>
      </c>
      <c r="H39" s="29">
        <f t="shared" si="6"/>
        <v>174</v>
      </c>
      <c r="I39" s="30">
        <f t="shared" si="7"/>
        <v>63</v>
      </c>
      <c r="J39" s="30">
        <f t="shared" si="8"/>
        <v>67</v>
      </c>
      <c r="K39" s="45">
        <f t="shared" si="4"/>
        <v>-14</v>
      </c>
    </row>
    <row r="40" spans="1:11" ht="25.15" customHeight="1">
      <c r="A40" s="34" t="s">
        <v>157</v>
      </c>
      <c r="B40" s="35" t="s">
        <v>71</v>
      </c>
      <c r="C40" s="33">
        <v>22380</v>
      </c>
      <c r="D40" s="51">
        <f t="shared" si="5"/>
        <v>48</v>
      </c>
      <c r="E40" s="26" t="s">
        <v>213</v>
      </c>
      <c r="F40" s="27">
        <v>169</v>
      </c>
      <c r="G40" s="28">
        <v>82</v>
      </c>
      <c r="H40" s="29">
        <f t="shared" si="6"/>
        <v>174</v>
      </c>
      <c r="I40" s="30">
        <f t="shared" si="7"/>
        <v>58</v>
      </c>
      <c r="J40" s="30">
        <f t="shared" si="8"/>
        <v>62</v>
      </c>
      <c r="K40" s="45">
        <f t="shared" si="4"/>
        <v>20</v>
      </c>
    </row>
    <row r="41" spans="1:11" ht="25.15" customHeight="1">
      <c r="A41" s="34" t="s">
        <v>158</v>
      </c>
      <c r="B41" s="35" t="s">
        <v>72</v>
      </c>
      <c r="C41" s="33">
        <v>21690</v>
      </c>
      <c r="D41" s="51">
        <f t="shared" si="5"/>
        <v>50</v>
      </c>
      <c r="E41" s="26" t="s">
        <v>213</v>
      </c>
      <c r="F41" s="27">
        <v>143</v>
      </c>
      <c r="G41" s="28">
        <v>56</v>
      </c>
      <c r="H41" s="29">
        <f t="shared" si="6"/>
        <v>176</v>
      </c>
      <c r="I41" s="30">
        <f t="shared" si="7"/>
        <v>45</v>
      </c>
      <c r="J41" s="30">
        <f t="shared" si="8"/>
        <v>49</v>
      </c>
      <c r="K41" s="45">
        <f t="shared" si="4"/>
        <v>7</v>
      </c>
    </row>
    <row r="42" spans="1:11" ht="25.15" customHeight="1">
      <c r="A42" s="34" t="s">
        <v>159</v>
      </c>
      <c r="B42" s="35" t="s">
        <v>73</v>
      </c>
      <c r="C42" s="33">
        <v>23787</v>
      </c>
      <c r="D42" s="51">
        <f t="shared" si="5"/>
        <v>45</v>
      </c>
      <c r="E42" s="26" t="s">
        <v>212</v>
      </c>
      <c r="F42" s="27">
        <v>126</v>
      </c>
      <c r="G42" s="28">
        <v>48</v>
      </c>
      <c r="H42" s="29">
        <f t="shared" si="6"/>
        <v>166</v>
      </c>
      <c r="I42" s="30">
        <f t="shared" si="7"/>
        <v>30</v>
      </c>
      <c r="J42" s="30">
        <f t="shared" si="8"/>
        <v>34</v>
      </c>
      <c r="K42" s="45">
        <f t="shared" si="4"/>
        <v>14</v>
      </c>
    </row>
    <row r="43" spans="1:11" ht="25.15" customHeight="1">
      <c r="A43" s="34" t="s">
        <v>160</v>
      </c>
      <c r="B43" s="35" t="s">
        <v>74</v>
      </c>
      <c r="C43" s="33">
        <v>16212</v>
      </c>
      <c r="D43" s="51">
        <f t="shared" si="5"/>
        <v>65</v>
      </c>
      <c r="E43" s="26" t="s">
        <v>213</v>
      </c>
      <c r="F43" s="27">
        <v>156</v>
      </c>
      <c r="G43" s="28">
        <v>53</v>
      </c>
      <c r="H43" s="29">
        <f t="shared" si="6"/>
        <v>184</v>
      </c>
      <c r="I43" s="30">
        <f t="shared" si="7"/>
        <v>51</v>
      </c>
      <c r="J43" s="30">
        <f t="shared" si="8"/>
        <v>55</v>
      </c>
      <c r="K43" s="45">
        <f t="shared" si="4"/>
        <v>0</v>
      </c>
    </row>
    <row r="44" spans="1:11" ht="25.15" customHeight="1">
      <c r="A44" s="34" t="s">
        <v>161</v>
      </c>
      <c r="B44" s="36" t="s">
        <v>75</v>
      </c>
      <c r="C44" s="33">
        <v>13179</v>
      </c>
      <c r="D44" s="51">
        <f t="shared" si="5"/>
        <v>74</v>
      </c>
      <c r="E44" s="26" t="s">
        <v>212</v>
      </c>
      <c r="F44" s="27">
        <v>132</v>
      </c>
      <c r="G44" s="28">
        <v>67</v>
      </c>
      <c r="H44" s="29">
        <f t="shared" si="6"/>
        <v>194</v>
      </c>
      <c r="I44" s="30">
        <f t="shared" si="7"/>
        <v>35</v>
      </c>
      <c r="J44" s="30">
        <f t="shared" si="8"/>
        <v>39</v>
      </c>
      <c r="K44" s="45">
        <f t="shared" si="4"/>
        <v>28</v>
      </c>
    </row>
    <row r="45" spans="1:11" ht="25.15" customHeight="1">
      <c r="A45" s="34" t="s">
        <v>162</v>
      </c>
      <c r="B45" s="36" t="s">
        <v>76</v>
      </c>
      <c r="C45" s="33">
        <v>24620</v>
      </c>
      <c r="D45" s="51">
        <f t="shared" si="5"/>
        <v>42</v>
      </c>
      <c r="E45" s="26" t="s">
        <v>213</v>
      </c>
      <c r="F45" s="27">
        <v>177</v>
      </c>
      <c r="G45" s="28">
        <v>43</v>
      </c>
      <c r="H45" s="29">
        <f t="shared" si="6"/>
        <v>166</v>
      </c>
      <c r="I45" s="30">
        <f t="shared" si="7"/>
        <v>62</v>
      </c>
      <c r="J45" s="30">
        <f t="shared" si="8"/>
        <v>66</v>
      </c>
      <c r="K45" s="45">
        <f t="shared" si="4"/>
        <v>-19</v>
      </c>
    </row>
    <row r="46" spans="1:11" ht="25.15" customHeight="1">
      <c r="A46" s="34" t="s">
        <v>163</v>
      </c>
      <c r="B46" s="35" t="s">
        <v>77</v>
      </c>
      <c r="C46" s="33">
        <v>22391</v>
      </c>
      <c r="D46" s="51">
        <f t="shared" si="5"/>
        <v>48</v>
      </c>
      <c r="E46" s="26" t="s">
        <v>213</v>
      </c>
      <c r="F46" s="27">
        <v>145</v>
      </c>
      <c r="G46" s="28">
        <v>79</v>
      </c>
      <c r="H46" s="29">
        <f t="shared" si="6"/>
        <v>172</v>
      </c>
      <c r="I46" s="30">
        <f t="shared" si="7"/>
        <v>46</v>
      </c>
      <c r="J46" s="30">
        <f t="shared" si="8"/>
        <v>50</v>
      </c>
      <c r="K46" s="45">
        <f t="shared" si="4"/>
        <v>29</v>
      </c>
    </row>
    <row r="47" spans="1:11" ht="25.15" customHeight="1">
      <c r="A47" s="34" t="s">
        <v>164</v>
      </c>
      <c r="B47" s="35" t="s">
        <v>78</v>
      </c>
      <c r="C47" s="33">
        <v>22340</v>
      </c>
      <c r="D47" s="51">
        <f t="shared" si="5"/>
        <v>49</v>
      </c>
      <c r="E47" s="26" t="s">
        <v>213</v>
      </c>
      <c r="F47" s="27">
        <v>143</v>
      </c>
      <c r="G47" s="28">
        <v>66</v>
      </c>
      <c r="H47" s="29">
        <f t="shared" si="6"/>
        <v>170</v>
      </c>
      <c r="I47" s="30">
        <f t="shared" si="7"/>
        <v>45</v>
      </c>
      <c r="J47" s="30">
        <f t="shared" si="8"/>
        <v>49</v>
      </c>
      <c r="K47" s="45">
        <f t="shared" si="4"/>
        <v>17</v>
      </c>
    </row>
    <row r="48" spans="1:11" ht="25.15" customHeight="1">
      <c r="A48" s="34" t="s">
        <v>165</v>
      </c>
      <c r="B48" s="35" t="s">
        <v>79</v>
      </c>
      <c r="C48" s="33">
        <v>14957</v>
      </c>
      <c r="D48" s="51">
        <f t="shared" si="5"/>
        <v>69</v>
      </c>
      <c r="E48" s="26" t="s">
        <v>213</v>
      </c>
      <c r="F48" s="27">
        <v>180</v>
      </c>
      <c r="G48" s="28">
        <v>63</v>
      </c>
      <c r="H48" s="29">
        <f t="shared" si="6"/>
        <v>186</v>
      </c>
      <c r="I48" s="30">
        <f t="shared" si="7"/>
        <v>63</v>
      </c>
      <c r="J48" s="30">
        <f t="shared" si="8"/>
        <v>67</v>
      </c>
      <c r="K48" s="45">
        <f t="shared" si="4"/>
        <v>0</v>
      </c>
    </row>
    <row r="49" spans="1:11" ht="25.15" customHeight="1">
      <c r="A49" s="34" t="s">
        <v>166</v>
      </c>
      <c r="B49" s="35" t="s">
        <v>80</v>
      </c>
      <c r="C49" s="33">
        <v>18080</v>
      </c>
      <c r="D49" s="51">
        <f t="shared" si="5"/>
        <v>60</v>
      </c>
      <c r="E49" s="26" t="s">
        <v>212</v>
      </c>
      <c r="F49" s="27">
        <v>175</v>
      </c>
      <c r="G49" s="28">
        <v>75</v>
      </c>
      <c r="H49" s="29">
        <f t="shared" si="6"/>
        <v>188</v>
      </c>
      <c r="I49" s="30">
        <f t="shared" si="7"/>
        <v>67</v>
      </c>
      <c r="J49" s="30">
        <f t="shared" si="8"/>
        <v>71</v>
      </c>
      <c r="K49" s="45">
        <f t="shared" si="4"/>
        <v>4</v>
      </c>
    </row>
    <row r="50" spans="1:11" ht="25.15" customHeight="1">
      <c r="A50" s="34" t="s">
        <v>167</v>
      </c>
      <c r="B50" s="35" t="s">
        <v>81</v>
      </c>
      <c r="C50" s="33">
        <v>22949</v>
      </c>
      <c r="D50" s="51">
        <f t="shared" si="5"/>
        <v>47</v>
      </c>
      <c r="E50" s="26" t="s">
        <v>212</v>
      </c>
      <c r="F50" s="27">
        <v>184</v>
      </c>
      <c r="G50" s="28">
        <v>87</v>
      </c>
      <c r="H50" s="29">
        <f t="shared" si="6"/>
        <v>174</v>
      </c>
      <c r="I50" s="30">
        <f t="shared" si="7"/>
        <v>74</v>
      </c>
      <c r="J50" s="30">
        <f t="shared" si="8"/>
        <v>78</v>
      </c>
      <c r="K50" s="45">
        <f t="shared" si="4"/>
        <v>9</v>
      </c>
    </row>
    <row r="51" spans="1:11" ht="25.15" customHeight="1">
      <c r="A51" s="34" t="s">
        <v>168</v>
      </c>
      <c r="B51" s="35" t="s">
        <v>82</v>
      </c>
      <c r="C51" s="33">
        <v>13904</v>
      </c>
      <c r="D51" s="51">
        <f t="shared" si="5"/>
        <v>72</v>
      </c>
      <c r="E51" s="26" t="s">
        <v>213</v>
      </c>
      <c r="F51" s="27">
        <v>170</v>
      </c>
      <c r="G51" s="28">
        <v>62</v>
      </c>
      <c r="H51" s="29">
        <f t="shared" si="6"/>
        <v>194</v>
      </c>
      <c r="I51" s="30">
        <f t="shared" si="7"/>
        <v>58</v>
      </c>
      <c r="J51" s="30">
        <f t="shared" si="8"/>
        <v>62</v>
      </c>
      <c r="K51" s="45">
        <f t="shared" si="4"/>
        <v>0</v>
      </c>
    </row>
    <row r="52" spans="1:11" ht="25.15" customHeight="1">
      <c r="A52" s="34" t="s">
        <v>169</v>
      </c>
      <c r="B52" s="35" t="s">
        <v>83</v>
      </c>
      <c r="C52" s="33">
        <v>12922</v>
      </c>
      <c r="D52" s="51">
        <f t="shared" si="5"/>
        <v>74</v>
      </c>
      <c r="E52" s="26" t="s">
        <v>213</v>
      </c>
      <c r="F52" s="27">
        <v>169</v>
      </c>
      <c r="G52" s="28">
        <v>55</v>
      </c>
      <c r="H52" s="29">
        <f t="shared" si="6"/>
        <v>192</v>
      </c>
      <c r="I52" s="30">
        <f t="shared" si="7"/>
        <v>58</v>
      </c>
      <c r="J52" s="30">
        <f t="shared" si="8"/>
        <v>62</v>
      </c>
      <c r="K52" s="45">
        <f t="shared" si="4"/>
        <v>-3</v>
      </c>
    </row>
    <row r="53" spans="1:11" ht="25.15" customHeight="1">
      <c r="A53" s="34" t="s">
        <v>170</v>
      </c>
      <c r="B53" s="35" t="s">
        <v>84</v>
      </c>
      <c r="C53" s="33">
        <v>20769</v>
      </c>
      <c r="D53" s="51">
        <f t="shared" si="5"/>
        <v>53</v>
      </c>
      <c r="E53" s="26" t="s">
        <v>213</v>
      </c>
      <c r="F53" s="27">
        <v>120</v>
      </c>
      <c r="G53" s="28">
        <v>86</v>
      </c>
      <c r="H53" s="29">
        <f t="shared" si="6"/>
        <v>182</v>
      </c>
      <c r="I53" s="30">
        <f t="shared" si="7"/>
        <v>33</v>
      </c>
      <c r="J53" s="30">
        <f t="shared" si="8"/>
        <v>37</v>
      </c>
      <c r="K53" s="45">
        <f t="shared" si="4"/>
        <v>49</v>
      </c>
    </row>
    <row r="54" spans="1:11" ht="25.15" customHeight="1">
      <c r="A54" s="34" t="s">
        <v>171</v>
      </c>
      <c r="B54" s="36" t="s">
        <v>85</v>
      </c>
      <c r="C54" s="33">
        <v>16134</v>
      </c>
      <c r="D54" s="51">
        <f t="shared" si="5"/>
        <v>66</v>
      </c>
      <c r="E54" s="26" t="s">
        <v>213</v>
      </c>
      <c r="F54" s="27">
        <v>142</v>
      </c>
      <c r="G54" s="28">
        <v>73</v>
      </c>
      <c r="H54" s="29">
        <f t="shared" si="6"/>
        <v>188</v>
      </c>
      <c r="I54" s="30">
        <f t="shared" si="7"/>
        <v>44</v>
      </c>
      <c r="J54" s="30">
        <f t="shared" si="8"/>
        <v>48</v>
      </c>
      <c r="K54" s="45">
        <f t="shared" si="4"/>
        <v>25</v>
      </c>
    </row>
    <row r="55" spans="1:11" ht="25.15" customHeight="1">
      <c r="A55" s="34" t="s">
        <v>172</v>
      </c>
      <c r="B55" s="36" t="s">
        <v>86</v>
      </c>
      <c r="C55" s="33">
        <v>12193</v>
      </c>
      <c r="D55" s="51">
        <f t="shared" si="5"/>
        <v>76</v>
      </c>
      <c r="E55" s="26" t="s">
        <v>213</v>
      </c>
      <c r="F55" s="27">
        <v>179</v>
      </c>
      <c r="G55" s="28">
        <v>77</v>
      </c>
      <c r="H55" s="29">
        <f t="shared" si="6"/>
        <v>196</v>
      </c>
      <c r="I55" s="30">
        <f t="shared" si="7"/>
        <v>63</v>
      </c>
      <c r="J55" s="30">
        <f t="shared" si="8"/>
        <v>67</v>
      </c>
      <c r="K55" s="45">
        <f t="shared" si="4"/>
        <v>10</v>
      </c>
    </row>
    <row r="56" spans="1:11" ht="25.15" customHeight="1">
      <c r="A56" s="34" t="s">
        <v>173</v>
      </c>
      <c r="B56" s="35" t="s">
        <v>87</v>
      </c>
      <c r="C56" s="33">
        <v>14279</v>
      </c>
      <c r="D56" s="51">
        <f t="shared" si="5"/>
        <v>71</v>
      </c>
      <c r="E56" s="26" t="s">
        <v>213</v>
      </c>
      <c r="F56" s="27">
        <v>166</v>
      </c>
      <c r="G56" s="28">
        <v>68</v>
      </c>
      <c r="H56" s="29">
        <f t="shared" si="6"/>
        <v>194</v>
      </c>
      <c r="I56" s="30">
        <f t="shared" si="7"/>
        <v>56</v>
      </c>
      <c r="J56" s="30">
        <f t="shared" si="8"/>
        <v>60</v>
      </c>
      <c r="K56" s="45">
        <f t="shared" si="4"/>
        <v>8</v>
      </c>
    </row>
    <row r="57" spans="1:11" ht="25.15" customHeight="1">
      <c r="A57" s="34" t="s">
        <v>174</v>
      </c>
      <c r="B57" s="35" t="s">
        <v>88</v>
      </c>
      <c r="C57" s="33">
        <v>17197</v>
      </c>
      <c r="D57" s="51">
        <f t="shared" si="5"/>
        <v>63</v>
      </c>
      <c r="E57" s="26" t="s">
        <v>213</v>
      </c>
      <c r="F57" s="27">
        <v>159</v>
      </c>
      <c r="G57" s="28">
        <v>49</v>
      </c>
      <c r="H57" s="29">
        <f t="shared" si="6"/>
        <v>182</v>
      </c>
      <c r="I57" s="30">
        <f t="shared" si="7"/>
        <v>53</v>
      </c>
      <c r="J57" s="30">
        <f t="shared" si="8"/>
        <v>57</v>
      </c>
      <c r="K57" s="45">
        <f t="shared" si="4"/>
        <v>-4</v>
      </c>
    </row>
    <row r="58" spans="1:11" ht="25.15" customHeight="1">
      <c r="A58" s="34" t="s">
        <v>175</v>
      </c>
      <c r="B58" s="35" t="s">
        <v>89</v>
      </c>
      <c r="C58" s="33">
        <v>12350</v>
      </c>
      <c r="D58" s="51">
        <f t="shared" si="5"/>
        <v>76</v>
      </c>
      <c r="E58" s="26" t="s">
        <v>213</v>
      </c>
      <c r="F58" s="27">
        <v>163</v>
      </c>
      <c r="G58" s="28">
        <v>48</v>
      </c>
      <c r="H58" s="29">
        <f t="shared" si="6"/>
        <v>190</v>
      </c>
      <c r="I58" s="30">
        <f t="shared" si="7"/>
        <v>55</v>
      </c>
      <c r="J58" s="30">
        <f t="shared" si="8"/>
        <v>59</v>
      </c>
      <c r="K58" s="45">
        <f t="shared" si="4"/>
        <v>-7</v>
      </c>
    </row>
    <row r="59" spans="1:11" ht="25.15" customHeight="1">
      <c r="A59" s="34" t="s">
        <v>176</v>
      </c>
      <c r="B59" s="36" t="s">
        <v>90</v>
      </c>
      <c r="C59" s="33">
        <v>22793</v>
      </c>
      <c r="D59" s="51">
        <f t="shared" si="5"/>
        <v>47</v>
      </c>
      <c r="E59" s="26" t="s">
        <v>213</v>
      </c>
      <c r="F59" s="27">
        <v>126</v>
      </c>
      <c r="G59" s="28">
        <v>83</v>
      </c>
      <c r="H59" s="29">
        <f t="shared" si="6"/>
        <v>174</v>
      </c>
      <c r="I59" s="30">
        <f t="shared" si="7"/>
        <v>36</v>
      </c>
      <c r="J59" s="30">
        <f t="shared" si="8"/>
        <v>40</v>
      </c>
      <c r="K59" s="45">
        <f t="shared" si="4"/>
        <v>43</v>
      </c>
    </row>
    <row r="60" spans="1:11" ht="25.15" customHeight="1">
      <c r="A60" s="34" t="s">
        <v>177</v>
      </c>
      <c r="B60" s="35" t="s">
        <v>91</v>
      </c>
      <c r="C60" s="33">
        <v>22093</v>
      </c>
      <c r="D60" s="51">
        <f t="shared" si="5"/>
        <v>49</v>
      </c>
      <c r="E60" s="26" t="s">
        <v>213</v>
      </c>
      <c r="F60" s="27">
        <v>188</v>
      </c>
      <c r="G60" s="28">
        <v>76</v>
      </c>
      <c r="H60" s="29">
        <f t="shared" si="6"/>
        <v>172</v>
      </c>
      <c r="I60" s="30">
        <f t="shared" si="7"/>
        <v>67</v>
      </c>
      <c r="J60" s="30">
        <f t="shared" si="8"/>
        <v>71</v>
      </c>
      <c r="K60" s="45">
        <f t="shared" si="4"/>
        <v>5</v>
      </c>
    </row>
    <row r="61" spans="1:11" ht="25.15" customHeight="1">
      <c r="A61" s="34" t="s">
        <v>178</v>
      </c>
      <c r="B61" s="35" t="s">
        <v>92</v>
      </c>
      <c r="C61" s="33">
        <v>16342</v>
      </c>
      <c r="D61" s="51">
        <f t="shared" si="5"/>
        <v>65</v>
      </c>
      <c r="E61" s="26" t="s">
        <v>213</v>
      </c>
      <c r="F61" s="27">
        <v>150</v>
      </c>
      <c r="G61" s="28">
        <v>57</v>
      </c>
      <c r="H61" s="29">
        <f t="shared" si="6"/>
        <v>184</v>
      </c>
      <c r="I61" s="30">
        <f t="shared" si="7"/>
        <v>48</v>
      </c>
      <c r="J61" s="30">
        <f t="shared" si="8"/>
        <v>52</v>
      </c>
      <c r="K61" s="45">
        <f t="shared" si="4"/>
        <v>5</v>
      </c>
    </row>
    <row r="62" spans="1:11" ht="25.15" customHeight="1">
      <c r="A62" s="34" t="s">
        <v>179</v>
      </c>
      <c r="B62" s="35" t="s">
        <v>93</v>
      </c>
      <c r="C62" s="33">
        <v>22057</v>
      </c>
      <c r="D62" s="51">
        <f t="shared" si="5"/>
        <v>49</v>
      </c>
      <c r="E62" s="26" t="s">
        <v>212</v>
      </c>
      <c r="F62" s="27">
        <v>183</v>
      </c>
      <c r="G62" s="28">
        <v>80</v>
      </c>
      <c r="H62" s="29">
        <f t="shared" si="6"/>
        <v>174</v>
      </c>
      <c r="I62" s="30">
        <f t="shared" si="7"/>
        <v>73</v>
      </c>
      <c r="J62" s="30">
        <f t="shared" si="8"/>
        <v>77</v>
      </c>
      <c r="K62" s="45">
        <f t="shared" si="4"/>
        <v>3</v>
      </c>
    </row>
    <row r="63" spans="1:11" ht="25.15" customHeight="1">
      <c r="A63" s="34" t="s">
        <v>180</v>
      </c>
      <c r="B63" s="35" t="s">
        <v>94</v>
      </c>
      <c r="C63" s="33">
        <v>22815</v>
      </c>
      <c r="D63" s="51">
        <f t="shared" si="5"/>
        <v>47</v>
      </c>
      <c r="E63" s="26" t="s">
        <v>213</v>
      </c>
      <c r="F63" s="27">
        <v>180</v>
      </c>
      <c r="G63" s="28">
        <v>67</v>
      </c>
      <c r="H63" s="29">
        <f t="shared" si="6"/>
        <v>170</v>
      </c>
      <c r="I63" s="30">
        <f t="shared" si="7"/>
        <v>63</v>
      </c>
      <c r="J63" s="30">
        <f t="shared" si="8"/>
        <v>67</v>
      </c>
      <c r="K63" s="45">
        <f t="shared" si="4"/>
        <v>0</v>
      </c>
    </row>
    <row r="64" spans="1:11" ht="25.15" customHeight="1">
      <c r="A64" s="34" t="s">
        <v>181</v>
      </c>
      <c r="B64" s="36" t="s">
        <v>95</v>
      </c>
      <c r="C64" s="33">
        <v>16666</v>
      </c>
      <c r="D64" s="51">
        <f t="shared" si="5"/>
        <v>64</v>
      </c>
      <c r="E64" s="26" t="s">
        <v>213</v>
      </c>
      <c r="F64" s="27">
        <v>177</v>
      </c>
      <c r="G64" s="28">
        <v>68</v>
      </c>
      <c r="H64" s="29">
        <f t="shared" si="6"/>
        <v>186</v>
      </c>
      <c r="I64" s="30">
        <f t="shared" si="7"/>
        <v>62</v>
      </c>
      <c r="J64" s="30">
        <f t="shared" si="8"/>
        <v>66</v>
      </c>
      <c r="K64" s="45">
        <f t="shared" si="4"/>
        <v>2</v>
      </c>
    </row>
    <row r="65" spans="1:11" ht="25.15" customHeight="1">
      <c r="A65" s="34" t="s">
        <v>182</v>
      </c>
      <c r="B65" s="36" t="s">
        <v>96</v>
      </c>
      <c r="C65" s="33">
        <v>21042</v>
      </c>
      <c r="D65" s="51">
        <f t="shared" si="5"/>
        <v>52</v>
      </c>
      <c r="E65" s="26" t="s">
        <v>213</v>
      </c>
      <c r="F65" s="27">
        <v>152</v>
      </c>
      <c r="G65" s="28">
        <v>45</v>
      </c>
      <c r="H65" s="29">
        <f t="shared" si="6"/>
        <v>174</v>
      </c>
      <c r="I65" s="30">
        <f t="shared" si="7"/>
        <v>49</v>
      </c>
      <c r="J65" s="30">
        <f t="shared" si="8"/>
        <v>53</v>
      </c>
      <c r="K65" s="45">
        <f t="shared" si="4"/>
        <v>-4</v>
      </c>
    </row>
    <row r="66" spans="1:11" ht="25.15" customHeight="1">
      <c r="A66" s="34" t="s">
        <v>183</v>
      </c>
      <c r="B66" s="36" t="s">
        <v>97</v>
      </c>
      <c r="C66" s="33">
        <v>22214</v>
      </c>
      <c r="D66" s="51">
        <f t="shared" ref="D66:D96" si="9">DATEDIF(C66,今天,"Y")</f>
        <v>49</v>
      </c>
      <c r="E66" s="26" t="s">
        <v>213</v>
      </c>
      <c r="F66" s="27">
        <v>161</v>
      </c>
      <c r="G66" s="28">
        <v>47</v>
      </c>
      <c r="H66" s="29">
        <f t="shared" ref="H66:H96" si="10">INDEX(膽固醇指標,D66/10-1,(G66/10)-3)</f>
        <v>166</v>
      </c>
      <c r="I66" s="30">
        <f t="shared" ref="I66:I96" si="11">ROUND(F66-100-(F66-150)/VLOOKUP(E66,體重指標,2,0)-2,0)</f>
        <v>54</v>
      </c>
      <c r="J66" s="30">
        <f t="shared" ref="J66:J96" si="12">ROUND(F66-100-(F66-150)/VLOOKUP(E66,體重指標,2,0)+2,0)</f>
        <v>58</v>
      </c>
      <c r="K66" s="45">
        <f t="shared" si="4"/>
        <v>-7</v>
      </c>
    </row>
    <row r="67" spans="1:11" ht="25.15" customHeight="1">
      <c r="A67" s="34" t="s">
        <v>184</v>
      </c>
      <c r="B67" s="35" t="s">
        <v>98</v>
      </c>
      <c r="C67" s="33">
        <v>16135</v>
      </c>
      <c r="D67" s="51">
        <f t="shared" si="9"/>
        <v>65</v>
      </c>
      <c r="E67" s="26" t="s">
        <v>212</v>
      </c>
      <c r="F67" s="27">
        <v>176</v>
      </c>
      <c r="G67" s="28">
        <v>61</v>
      </c>
      <c r="H67" s="29">
        <f t="shared" si="10"/>
        <v>186</v>
      </c>
      <c r="I67" s="30">
        <f t="shared" si="11"/>
        <v>68</v>
      </c>
      <c r="J67" s="30">
        <f t="shared" si="12"/>
        <v>72</v>
      </c>
      <c r="K67" s="45">
        <f t="shared" ref="K67:K96" si="13">IF(AND(G67&gt;=I67,G67&lt;=J67),0,IF(G67&lt;I67,G67-I67,G67-J67))</f>
        <v>-7</v>
      </c>
    </row>
    <row r="68" spans="1:11" ht="25.15" customHeight="1">
      <c r="A68" s="34" t="s">
        <v>185</v>
      </c>
      <c r="B68" s="36" t="s">
        <v>99</v>
      </c>
      <c r="C68" s="33">
        <v>20628</v>
      </c>
      <c r="D68" s="51">
        <f t="shared" si="9"/>
        <v>53</v>
      </c>
      <c r="E68" s="26" t="s">
        <v>213</v>
      </c>
      <c r="F68" s="27">
        <v>172</v>
      </c>
      <c r="G68" s="28">
        <v>48</v>
      </c>
      <c r="H68" s="29">
        <f t="shared" si="10"/>
        <v>174</v>
      </c>
      <c r="I68" s="30">
        <f t="shared" si="11"/>
        <v>59</v>
      </c>
      <c r="J68" s="30">
        <f t="shared" si="12"/>
        <v>63</v>
      </c>
      <c r="K68" s="45">
        <f t="shared" si="13"/>
        <v>-11</v>
      </c>
    </row>
    <row r="69" spans="1:11" ht="25.15" customHeight="1">
      <c r="A69" s="34" t="s">
        <v>186</v>
      </c>
      <c r="B69" s="36" t="s">
        <v>100</v>
      </c>
      <c r="C69" s="33">
        <v>14832</v>
      </c>
      <c r="D69" s="51">
        <f t="shared" si="9"/>
        <v>69</v>
      </c>
      <c r="E69" s="26" t="s">
        <v>212</v>
      </c>
      <c r="F69" s="27">
        <v>150</v>
      </c>
      <c r="G69" s="28">
        <v>73</v>
      </c>
      <c r="H69" s="29">
        <f t="shared" si="10"/>
        <v>188</v>
      </c>
      <c r="I69" s="30">
        <f t="shared" si="11"/>
        <v>48</v>
      </c>
      <c r="J69" s="30">
        <f t="shared" si="12"/>
        <v>52</v>
      </c>
      <c r="K69" s="45">
        <f t="shared" si="13"/>
        <v>21</v>
      </c>
    </row>
    <row r="70" spans="1:11" ht="25.15" customHeight="1">
      <c r="A70" s="34" t="s">
        <v>187</v>
      </c>
      <c r="B70" s="35" t="s">
        <v>101</v>
      </c>
      <c r="C70" s="33">
        <v>16515</v>
      </c>
      <c r="D70" s="51">
        <f t="shared" si="9"/>
        <v>64</v>
      </c>
      <c r="E70" s="26" t="s">
        <v>213</v>
      </c>
      <c r="F70" s="27">
        <v>155</v>
      </c>
      <c r="G70" s="28">
        <v>48</v>
      </c>
      <c r="H70" s="29">
        <f t="shared" si="10"/>
        <v>182</v>
      </c>
      <c r="I70" s="30">
        <f t="shared" si="11"/>
        <v>51</v>
      </c>
      <c r="J70" s="30">
        <f t="shared" si="12"/>
        <v>55</v>
      </c>
      <c r="K70" s="45">
        <f t="shared" si="13"/>
        <v>-3</v>
      </c>
    </row>
    <row r="71" spans="1:11" ht="25.15" customHeight="1">
      <c r="A71" s="34" t="s">
        <v>188</v>
      </c>
      <c r="B71" s="35" t="s">
        <v>102</v>
      </c>
      <c r="C71" s="33">
        <v>18780</v>
      </c>
      <c r="D71" s="51">
        <f t="shared" si="9"/>
        <v>58</v>
      </c>
      <c r="E71" s="26" t="s">
        <v>213</v>
      </c>
      <c r="F71" s="27">
        <v>123</v>
      </c>
      <c r="G71" s="28">
        <v>60</v>
      </c>
      <c r="H71" s="29">
        <f t="shared" si="10"/>
        <v>178</v>
      </c>
      <c r="I71" s="30">
        <f t="shared" si="11"/>
        <v>35</v>
      </c>
      <c r="J71" s="30">
        <f t="shared" si="12"/>
        <v>39</v>
      </c>
      <c r="K71" s="45">
        <f t="shared" si="13"/>
        <v>21</v>
      </c>
    </row>
    <row r="72" spans="1:11" ht="25.15" customHeight="1">
      <c r="A72" s="34" t="s">
        <v>189</v>
      </c>
      <c r="B72" s="35" t="s">
        <v>103</v>
      </c>
      <c r="C72" s="33">
        <v>22077</v>
      </c>
      <c r="D72" s="51">
        <f t="shared" si="9"/>
        <v>49</v>
      </c>
      <c r="E72" s="26" t="s">
        <v>213</v>
      </c>
      <c r="F72" s="27">
        <v>165</v>
      </c>
      <c r="G72" s="28">
        <v>46</v>
      </c>
      <c r="H72" s="29">
        <f t="shared" si="10"/>
        <v>166</v>
      </c>
      <c r="I72" s="30">
        <f t="shared" si="11"/>
        <v>56</v>
      </c>
      <c r="J72" s="30">
        <f t="shared" si="12"/>
        <v>60</v>
      </c>
      <c r="K72" s="45">
        <f t="shared" si="13"/>
        <v>-10</v>
      </c>
    </row>
    <row r="73" spans="1:11" ht="25.15" customHeight="1">
      <c r="A73" s="34" t="s">
        <v>190</v>
      </c>
      <c r="B73" s="36" t="s">
        <v>104</v>
      </c>
      <c r="C73" s="33">
        <v>21347</v>
      </c>
      <c r="D73" s="51">
        <f t="shared" si="9"/>
        <v>51</v>
      </c>
      <c r="E73" s="26" t="s">
        <v>212</v>
      </c>
      <c r="F73" s="27">
        <v>175</v>
      </c>
      <c r="G73" s="28">
        <v>45</v>
      </c>
      <c r="H73" s="29">
        <f t="shared" si="10"/>
        <v>174</v>
      </c>
      <c r="I73" s="30">
        <f t="shared" si="11"/>
        <v>67</v>
      </c>
      <c r="J73" s="30">
        <f t="shared" si="12"/>
        <v>71</v>
      </c>
      <c r="K73" s="45">
        <f t="shared" si="13"/>
        <v>-22</v>
      </c>
    </row>
    <row r="74" spans="1:11" ht="25.15" customHeight="1">
      <c r="A74" s="34" t="s">
        <v>191</v>
      </c>
      <c r="B74" s="36" t="s">
        <v>105</v>
      </c>
      <c r="C74" s="33">
        <v>24161</v>
      </c>
      <c r="D74" s="51">
        <f t="shared" si="9"/>
        <v>44</v>
      </c>
      <c r="E74" s="26" t="s">
        <v>213</v>
      </c>
      <c r="F74" s="27">
        <v>138</v>
      </c>
      <c r="G74" s="28">
        <v>44</v>
      </c>
      <c r="H74" s="29">
        <f t="shared" si="10"/>
        <v>166</v>
      </c>
      <c r="I74" s="30">
        <f t="shared" si="11"/>
        <v>42</v>
      </c>
      <c r="J74" s="30">
        <f t="shared" si="12"/>
        <v>46</v>
      </c>
      <c r="K74" s="45">
        <f t="shared" si="13"/>
        <v>0</v>
      </c>
    </row>
    <row r="75" spans="1:11" ht="25.15" customHeight="1">
      <c r="A75" s="34" t="s">
        <v>192</v>
      </c>
      <c r="B75" s="36" t="s">
        <v>106</v>
      </c>
      <c r="C75" s="33">
        <v>14582</v>
      </c>
      <c r="D75" s="51">
        <f t="shared" si="9"/>
        <v>70</v>
      </c>
      <c r="E75" s="26" t="s">
        <v>212</v>
      </c>
      <c r="F75" s="27">
        <v>174</v>
      </c>
      <c r="G75" s="28">
        <v>56</v>
      </c>
      <c r="H75" s="29">
        <f t="shared" si="10"/>
        <v>192</v>
      </c>
      <c r="I75" s="30">
        <f t="shared" si="11"/>
        <v>66</v>
      </c>
      <c r="J75" s="30">
        <f t="shared" si="12"/>
        <v>70</v>
      </c>
      <c r="K75" s="45">
        <f t="shared" si="13"/>
        <v>-10</v>
      </c>
    </row>
    <row r="76" spans="1:11" ht="25.15" customHeight="1">
      <c r="A76" s="34" t="s">
        <v>193</v>
      </c>
      <c r="B76" s="35" t="s">
        <v>107</v>
      </c>
      <c r="C76" s="33">
        <v>22553</v>
      </c>
      <c r="D76" s="51">
        <f t="shared" si="9"/>
        <v>48</v>
      </c>
      <c r="E76" s="26" t="s">
        <v>213</v>
      </c>
      <c r="F76" s="27">
        <v>135</v>
      </c>
      <c r="G76" s="28">
        <v>40</v>
      </c>
      <c r="H76" s="29">
        <f t="shared" si="10"/>
        <v>166</v>
      </c>
      <c r="I76" s="30">
        <f t="shared" si="11"/>
        <v>41</v>
      </c>
      <c r="J76" s="30">
        <f t="shared" si="12"/>
        <v>45</v>
      </c>
      <c r="K76" s="45">
        <f t="shared" si="13"/>
        <v>-1</v>
      </c>
    </row>
    <row r="77" spans="1:11" ht="25.15" customHeight="1">
      <c r="A77" s="34" t="s">
        <v>194</v>
      </c>
      <c r="B77" s="35" t="s">
        <v>108</v>
      </c>
      <c r="C77" s="33">
        <v>11628</v>
      </c>
      <c r="D77" s="51">
        <f t="shared" si="9"/>
        <v>78</v>
      </c>
      <c r="E77" s="26" t="s">
        <v>213</v>
      </c>
      <c r="F77" s="27">
        <v>164</v>
      </c>
      <c r="G77" s="28">
        <v>75</v>
      </c>
      <c r="H77" s="29">
        <f t="shared" si="10"/>
        <v>196</v>
      </c>
      <c r="I77" s="30">
        <f t="shared" si="11"/>
        <v>55</v>
      </c>
      <c r="J77" s="30">
        <f t="shared" si="12"/>
        <v>59</v>
      </c>
      <c r="K77" s="45">
        <f t="shared" si="13"/>
        <v>16</v>
      </c>
    </row>
    <row r="78" spans="1:11" ht="25.15" customHeight="1">
      <c r="A78" s="34" t="s">
        <v>195</v>
      </c>
      <c r="B78" s="36" t="s">
        <v>109</v>
      </c>
      <c r="C78" s="33">
        <v>12702</v>
      </c>
      <c r="D78" s="51">
        <f t="shared" si="9"/>
        <v>75</v>
      </c>
      <c r="E78" s="26" t="s">
        <v>213</v>
      </c>
      <c r="F78" s="27">
        <v>186</v>
      </c>
      <c r="G78" s="28">
        <v>82</v>
      </c>
      <c r="H78" s="29">
        <f t="shared" si="10"/>
        <v>198</v>
      </c>
      <c r="I78" s="30">
        <f t="shared" si="11"/>
        <v>66</v>
      </c>
      <c r="J78" s="30">
        <f t="shared" si="12"/>
        <v>70</v>
      </c>
      <c r="K78" s="45">
        <f t="shared" si="13"/>
        <v>12</v>
      </c>
    </row>
    <row r="79" spans="1:11" ht="25.15" customHeight="1">
      <c r="A79" s="34" t="s">
        <v>196</v>
      </c>
      <c r="B79" s="36" t="s">
        <v>110</v>
      </c>
      <c r="C79" s="33">
        <v>20920</v>
      </c>
      <c r="D79" s="51">
        <f t="shared" si="9"/>
        <v>52</v>
      </c>
      <c r="E79" s="26" t="s">
        <v>213</v>
      </c>
      <c r="F79" s="27">
        <v>156</v>
      </c>
      <c r="G79" s="28">
        <v>61</v>
      </c>
      <c r="H79" s="29">
        <f t="shared" si="10"/>
        <v>178</v>
      </c>
      <c r="I79" s="30">
        <f t="shared" si="11"/>
        <v>51</v>
      </c>
      <c r="J79" s="30">
        <f t="shared" si="12"/>
        <v>55</v>
      </c>
      <c r="K79" s="45">
        <f t="shared" si="13"/>
        <v>6</v>
      </c>
    </row>
    <row r="80" spans="1:11" ht="25.15" customHeight="1">
      <c r="A80" s="34" t="s">
        <v>197</v>
      </c>
      <c r="B80" s="36" t="s">
        <v>111</v>
      </c>
      <c r="C80" s="33">
        <v>14095</v>
      </c>
      <c r="D80" s="51">
        <f t="shared" si="9"/>
        <v>71</v>
      </c>
      <c r="E80" s="26" t="s">
        <v>212</v>
      </c>
      <c r="F80" s="27">
        <v>150</v>
      </c>
      <c r="G80" s="28">
        <v>57</v>
      </c>
      <c r="H80" s="29">
        <f t="shared" si="10"/>
        <v>192</v>
      </c>
      <c r="I80" s="30">
        <f t="shared" si="11"/>
        <v>48</v>
      </c>
      <c r="J80" s="30">
        <f t="shared" si="12"/>
        <v>52</v>
      </c>
      <c r="K80" s="45">
        <f t="shared" si="13"/>
        <v>5</v>
      </c>
    </row>
    <row r="81" spans="1:11" ht="25.15" customHeight="1">
      <c r="A81" s="34" t="s">
        <v>198</v>
      </c>
      <c r="B81" s="36" t="s">
        <v>112</v>
      </c>
      <c r="C81" s="33">
        <v>21440</v>
      </c>
      <c r="D81" s="51">
        <f t="shared" si="9"/>
        <v>51</v>
      </c>
      <c r="E81" s="26" t="s">
        <v>212</v>
      </c>
      <c r="F81" s="27">
        <v>124</v>
      </c>
      <c r="G81" s="28">
        <v>43</v>
      </c>
      <c r="H81" s="29">
        <f t="shared" si="10"/>
        <v>174</v>
      </c>
      <c r="I81" s="30">
        <f t="shared" si="11"/>
        <v>29</v>
      </c>
      <c r="J81" s="30">
        <f t="shared" si="12"/>
        <v>33</v>
      </c>
      <c r="K81" s="45">
        <f t="shared" si="13"/>
        <v>10</v>
      </c>
    </row>
    <row r="82" spans="1:11" ht="25.15" customHeight="1">
      <c r="A82" s="34" t="s">
        <v>134</v>
      </c>
      <c r="B82" s="35" t="s">
        <v>113</v>
      </c>
      <c r="C82" s="33">
        <v>16504</v>
      </c>
      <c r="D82" s="51">
        <f t="shared" si="9"/>
        <v>64</v>
      </c>
      <c r="E82" s="26" t="s">
        <v>213</v>
      </c>
      <c r="F82" s="27">
        <v>148</v>
      </c>
      <c r="G82" s="28">
        <v>47</v>
      </c>
      <c r="H82" s="29">
        <f t="shared" si="10"/>
        <v>182</v>
      </c>
      <c r="I82" s="30">
        <f t="shared" si="11"/>
        <v>47</v>
      </c>
      <c r="J82" s="30">
        <f t="shared" si="12"/>
        <v>51</v>
      </c>
      <c r="K82" s="45">
        <f t="shared" si="13"/>
        <v>0</v>
      </c>
    </row>
    <row r="83" spans="1:11" ht="25.15" customHeight="1">
      <c r="A83" s="34" t="s">
        <v>199</v>
      </c>
      <c r="B83" s="36" t="s">
        <v>114</v>
      </c>
      <c r="C83" s="33">
        <v>22551</v>
      </c>
      <c r="D83" s="51">
        <f t="shared" si="9"/>
        <v>48</v>
      </c>
      <c r="E83" s="26" t="s">
        <v>213</v>
      </c>
      <c r="F83" s="27">
        <v>170</v>
      </c>
      <c r="G83" s="28">
        <v>61</v>
      </c>
      <c r="H83" s="29">
        <f t="shared" si="10"/>
        <v>170</v>
      </c>
      <c r="I83" s="30">
        <f t="shared" si="11"/>
        <v>58</v>
      </c>
      <c r="J83" s="30">
        <f t="shared" si="12"/>
        <v>62</v>
      </c>
      <c r="K83" s="45">
        <f t="shared" si="13"/>
        <v>0</v>
      </c>
    </row>
    <row r="84" spans="1:11" ht="25.15" customHeight="1">
      <c r="A84" s="34" t="s">
        <v>200</v>
      </c>
      <c r="B84" s="36" t="s">
        <v>115</v>
      </c>
      <c r="C84" s="33">
        <v>14403</v>
      </c>
      <c r="D84" s="51">
        <f t="shared" si="9"/>
        <v>70</v>
      </c>
      <c r="E84" s="26" t="s">
        <v>213</v>
      </c>
      <c r="F84" s="27">
        <v>154</v>
      </c>
      <c r="G84" s="28">
        <v>49</v>
      </c>
      <c r="H84" s="29">
        <f t="shared" si="10"/>
        <v>190</v>
      </c>
      <c r="I84" s="30">
        <f t="shared" si="11"/>
        <v>50</v>
      </c>
      <c r="J84" s="30">
        <f t="shared" si="12"/>
        <v>54</v>
      </c>
      <c r="K84" s="45">
        <f t="shared" si="13"/>
        <v>-1</v>
      </c>
    </row>
    <row r="85" spans="1:11" ht="25.15" customHeight="1">
      <c r="A85" s="34" t="s">
        <v>201</v>
      </c>
      <c r="B85" s="36" t="s">
        <v>116</v>
      </c>
      <c r="C85" s="33">
        <v>20229</v>
      </c>
      <c r="D85" s="51">
        <f t="shared" si="9"/>
        <v>54</v>
      </c>
      <c r="E85" s="26" t="s">
        <v>212</v>
      </c>
      <c r="F85" s="27">
        <v>129</v>
      </c>
      <c r="G85" s="28">
        <v>75</v>
      </c>
      <c r="H85" s="29">
        <f t="shared" si="10"/>
        <v>180</v>
      </c>
      <c r="I85" s="30">
        <f t="shared" si="11"/>
        <v>32</v>
      </c>
      <c r="J85" s="30">
        <f t="shared" si="12"/>
        <v>36</v>
      </c>
      <c r="K85" s="45">
        <f t="shared" si="13"/>
        <v>39</v>
      </c>
    </row>
    <row r="86" spans="1:11" ht="25.15" customHeight="1">
      <c r="A86" s="34" t="s">
        <v>202</v>
      </c>
      <c r="B86" s="36" t="s">
        <v>117</v>
      </c>
      <c r="C86" s="33">
        <v>13753</v>
      </c>
      <c r="D86" s="51">
        <f t="shared" si="9"/>
        <v>72</v>
      </c>
      <c r="E86" s="26" t="s">
        <v>213</v>
      </c>
      <c r="F86" s="27">
        <v>177</v>
      </c>
      <c r="G86" s="28">
        <v>49</v>
      </c>
      <c r="H86" s="29">
        <f t="shared" si="10"/>
        <v>190</v>
      </c>
      <c r="I86" s="30">
        <f t="shared" si="11"/>
        <v>62</v>
      </c>
      <c r="J86" s="30">
        <f t="shared" si="12"/>
        <v>66</v>
      </c>
      <c r="K86" s="45">
        <f t="shared" si="13"/>
        <v>-13</v>
      </c>
    </row>
    <row r="87" spans="1:11" ht="25.15" customHeight="1">
      <c r="A87" s="34" t="s">
        <v>203</v>
      </c>
      <c r="B87" s="36" t="s">
        <v>118</v>
      </c>
      <c r="C87" s="33">
        <v>22175</v>
      </c>
      <c r="D87" s="51">
        <f t="shared" si="9"/>
        <v>49</v>
      </c>
      <c r="E87" s="26" t="s">
        <v>213</v>
      </c>
      <c r="F87" s="27">
        <v>159</v>
      </c>
      <c r="G87" s="28">
        <v>44</v>
      </c>
      <c r="H87" s="29">
        <f t="shared" si="10"/>
        <v>166</v>
      </c>
      <c r="I87" s="30">
        <f t="shared" si="11"/>
        <v>53</v>
      </c>
      <c r="J87" s="30">
        <f t="shared" si="12"/>
        <v>57</v>
      </c>
      <c r="K87" s="45">
        <f t="shared" si="13"/>
        <v>-9</v>
      </c>
    </row>
    <row r="88" spans="1:11" ht="25.15" customHeight="1">
      <c r="A88" s="34" t="s">
        <v>204</v>
      </c>
      <c r="B88" s="36" t="s">
        <v>119</v>
      </c>
      <c r="C88" s="33">
        <v>14590</v>
      </c>
      <c r="D88" s="51">
        <f t="shared" si="9"/>
        <v>70</v>
      </c>
      <c r="E88" s="26" t="s">
        <v>213</v>
      </c>
      <c r="F88" s="27">
        <v>150</v>
      </c>
      <c r="G88" s="28">
        <v>41</v>
      </c>
      <c r="H88" s="29">
        <f t="shared" si="10"/>
        <v>190</v>
      </c>
      <c r="I88" s="30">
        <f t="shared" si="11"/>
        <v>48</v>
      </c>
      <c r="J88" s="30">
        <f t="shared" si="12"/>
        <v>52</v>
      </c>
      <c r="K88" s="45">
        <f t="shared" si="13"/>
        <v>-7</v>
      </c>
    </row>
    <row r="89" spans="1:11" ht="25.15" customHeight="1">
      <c r="A89" s="34" t="s">
        <v>205</v>
      </c>
      <c r="B89" s="36" t="s">
        <v>120</v>
      </c>
      <c r="C89" s="33">
        <v>24929</v>
      </c>
      <c r="D89" s="51">
        <f t="shared" si="9"/>
        <v>41</v>
      </c>
      <c r="E89" s="26" t="s">
        <v>212</v>
      </c>
      <c r="F89" s="27">
        <v>146</v>
      </c>
      <c r="G89" s="28">
        <v>55</v>
      </c>
      <c r="H89" s="29">
        <f t="shared" si="10"/>
        <v>168</v>
      </c>
      <c r="I89" s="30">
        <f t="shared" si="11"/>
        <v>45</v>
      </c>
      <c r="J89" s="30">
        <f t="shared" si="12"/>
        <v>49</v>
      </c>
      <c r="K89" s="45">
        <f t="shared" si="13"/>
        <v>6</v>
      </c>
    </row>
    <row r="90" spans="1:11" ht="25.15" customHeight="1">
      <c r="A90" s="34" t="s">
        <v>206</v>
      </c>
      <c r="B90" s="36" t="s">
        <v>121</v>
      </c>
      <c r="C90" s="33">
        <v>18214</v>
      </c>
      <c r="D90" s="51">
        <f t="shared" si="9"/>
        <v>60</v>
      </c>
      <c r="E90" s="26" t="s">
        <v>213</v>
      </c>
      <c r="F90" s="27">
        <v>149</v>
      </c>
      <c r="G90" s="28">
        <v>78</v>
      </c>
      <c r="H90" s="29">
        <f t="shared" si="10"/>
        <v>188</v>
      </c>
      <c r="I90" s="30">
        <f t="shared" si="11"/>
        <v>48</v>
      </c>
      <c r="J90" s="30">
        <f t="shared" si="12"/>
        <v>52</v>
      </c>
      <c r="K90" s="45">
        <f t="shared" si="13"/>
        <v>26</v>
      </c>
    </row>
    <row r="91" spans="1:11" ht="25.15" customHeight="1">
      <c r="A91" s="34" t="s">
        <v>143</v>
      </c>
      <c r="B91" s="36" t="s">
        <v>122</v>
      </c>
      <c r="C91" s="33">
        <v>22250</v>
      </c>
      <c r="D91" s="51">
        <f t="shared" si="9"/>
        <v>49</v>
      </c>
      <c r="E91" s="26" t="s">
        <v>212</v>
      </c>
      <c r="F91" s="27">
        <v>158</v>
      </c>
      <c r="G91" s="28">
        <v>62</v>
      </c>
      <c r="H91" s="29">
        <f t="shared" si="10"/>
        <v>170</v>
      </c>
      <c r="I91" s="30">
        <f t="shared" si="11"/>
        <v>54</v>
      </c>
      <c r="J91" s="30">
        <f t="shared" si="12"/>
        <v>58</v>
      </c>
      <c r="K91" s="45">
        <f t="shared" si="13"/>
        <v>4</v>
      </c>
    </row>
    <row r="92" spans="1:11" ht="25.15" customHeight="1">
      <c r="A92" s="34" t="s">
        <v>207</v>
      </c>
      <c r="B92" s="36" t="s">
        <v>123</v>
      </c>
      <c r="C92" s="33">
        <v>11224</v>
      </c>
      <c r="D92" s="51">
        <f t="shared" si="9"/>
        <v>79</v>
      </c>
      <c r="E92" s="26" t="s">
        <v>213</v>
      </c>
      <c r="F92" s="27">
        <v>171</v>
      </c>
      <c r="G92" s="28">
        <v>48</v>
      </c>
      <c r="H92" s="29">
        <f t="shared" si="10"/>
        <v>190</v>
      </c>
      <c r="I92" s="30">
        <f t="shared" si="11"/>
        <v>59</v>
      </c>
      <c r="J92" s="30">
        <f t="shared" si="12"/>
        <v>63</v>
      </c>
      <c r="K92" s="45">
        <f t="shared" si="13"/>
        <v>-11</v>
      </c>
    </row>
    <row r="93" spans="1:11" ht="25.15" customHeight="1">
      <c r="A93" s="34" t="s">
        <v>208</v>
      </c>
      <c r="B93" s="36" t="s">
        <v>124</v>
      </c>
      <c r="C93" s="33">
        <v>18281</v>
      </c>
      <c r="D93" s="51">
        <f t="shared" si="9"/>
        <v>60</v>
      </c>
      <c r="E93" s="26" t="s">
        <v>213</v>
      </c>
      <c r="F93" s="27">
        <v>141</v>
      </c>
      <c r="G93" s="28">
        <v>71</v>
      </c>
      <c r="H93" s="29">
        <f t="shared" si="10"/>
        <v>188</v>
      </c>
      <c r="I93" s="30">
        <f t="shared" si="11"/>
        <v>44</v>
      </c>
      <c r="J93" s="30">
        <f t="shared" si="12"/>
        <v>48</v>
      </c>
      <c r="K93" s="45">
        <f t="shared" si="13"/>
        <v>23</v>
      </c>
    </row>
    <row r="94" spans="1:11" ht="25.15" customHeight="1">
      <c r="A94" s="34" t="s">
        <v>209</v>
      </c>
      <c r="B94" s="36" t="s">
        <v>125</v>
      </c>
      <c r="C94" s="33">
        <v>19083</v>
      </c>
      <c r="D94" s="51">
        <f t="shared" si="9"/>
        <v>57</v>
      </c>
      <c r="E94" s="26" t="s">
        <v>213</v>
      </c>
      <c r="F94" s="27">
        <v>179</v>
      </c>
      <c r="G94" s="28">
        <v>46</v>
      </c>
      <c r="H94" s="29">
        <f t="shared" si="10"/>
        <v>174</v>
      </c>
      <c r="I94" s="30">
        <f t="shared" si="11"/>
        <v>63</v>
      </c>
      <c r="J94" s="30">
        <f t="shared" si="12"/>
        <v>67</v>
      </c>
      <c r="K94" s="45">
        <f t="shared" si="13"/>
        <v>-17</v>
      </c>
    </row>
    <row r="95" spans="1:11" ht="25.15" customHeight="1">
      <c r="A95" s="34" t="s">
        <v>210</v>
      </c>
      <c r="B95" s="36" t="s">
        <v>126</v>
      </c>
      <c r="C95" s="33">
        <v>11425</v>
      </c>
      <c r="D95" s="51">
        <f t="shared" si="9"/>
        <v>78</v>
      </c>
      <c r="E95" s="26" t="s">
        <v>213</v>
      </c>
      <c r="F95" s="27">
        <v>145</v>
      </c>
      <c r="G95" s="28">
        <v>72</v>
      </c>
      <c r="H95" s="29">
        <f t="shared" si="10"/>
        <v>196</v>
      </c>
      <c r="I95" s="30">
        <f t="shared" si="11"/>
        <v>46</v>
      </c>
      <c r="J95" s="30">
        <f t="shared" si="12"/>
        <v>50</v>
      </c>
      <c r="K95" s="45">
        <f t="shared" si="13"/>
        <v>22</v>
      </c>
    </row>
    <row r="96" spans="1:11" ht="25.15" customHeight="1" thickBot="1">
      <c r="A96" s="37" t="s">
        <v>211</v>
      </c>
      <c r="B96" s="38" t="s">
        <v>127</v>
      </c>
      <c r="C96" s="39">
        <v>12629</v>
      </c>
      <c r="D96" s="52">
        <f t="shared" si="9"/>
        <v>75</v>
      </c>
      <c r="E96" s="40" t="s">
        <v>213</v>
      </c>
      <c r="F96" s="41">
        <v>162</v>
      </c>
      <c r="G96" s="42">
        <v>86</v>
      </c>
      <c r="H96" s="43">
        <f t="shared" si="10"/>
        <v>198</v>
      </c>
      <c r="I96" s="44">
        <f t="shared" si="11"/>
        <v>54</v>
      </c>
      <c r="J96" s="44">
        <f t="shared" si="12"/>
        <v>58</v>
      </c>
      <c r="K96" s="47">
        <f t="shared" si="13"/>
        <v>28</v>
      </c>
    </row>
    <row r="97" ht="17.25" thickTop="1"/>
  </sheetData>
  <phoneticPr fontId="5" type="noConversion"/>
  <conditionalFormatting sqref="A2:K96">
    <cfRule type="expression" dxfId="1" priority="2" stopIfTrue="1">
      <formula>$G2&gt;$J2</formula>
    </cfRule>
  </conditionalFormatting>
  <conditionalFormatting sqref="N2">
    <cfRule type="expression" dxfId="0" priority="1" stopIfTrue="1">
      <formula>$G2&gt;$J2</formula>
    </cfRule>
  </conditionalFormatting>
  <printOptions horizontalCentered="1"/>
  <pageMargins left="0.74803149606299213" right="0.74803149606299213" top="0.84" bottom="0.98425196850393704" header="0.51181102362204722" footer="0.51181102362204722"/>
  <pageSetup paperSize="9" scale="54" orientation="portrait" horizontalDpi="180" verticalDpi="0" r:id="rId1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B3" sqref="B3:G8"/>
    </sheetView>
  </sheetViews>
  <sheetFormatPr defaultRowHeight="16.5"/>
  <cols>
    <col min="1" max="1" width="12.125" customWidth="1"/>
    <col min="2" max="7" width="10.25" customWidth="1"/>
  </cols>
  <sheetData>
    <row r="1" spans="1:7" ht="25.15" customHeight="1" thickBot="1">
      <c r="A1" s="59" t="s">
        <v>13</v>
      </c>
      <c r="B1" s="60"/>
      <c r="C1" s="60"/>
      <c r="D1" s="60"/>
      <c r="E1" s="60"/>
      <c r="F1" s="60"/>
      <c r="G1" s="61"/>
    </row>
    <row r="2" spans="1:7" ht="36.6" customHeight="1">
      <c r="A2" s="9" t="s">
        <v>42</v>
      </c>
      <c r="B2" s="10" t="s">
        <v>18</v>
      </c>
      <c r="C2" s="10" t="s">
        <v>19</v>
      </c>
      <c r="D2" s="10" t="s">
        <v>20</v>
      </c>
      <c r="E2" s="10" t="s">
        <v>21</v>
      </c>
      <c r="F2" s="10" t="s">
        <v>22</v>
      </c>
      <c r="G2" s="11" t="s">
        <v>23</v>
      </c>
    </row>
    <row r="3" spans="1:7" ht="25.15" customHeight="1">
      <c r="A3" s="7" t="s">
        <v>28</v>
      </c>
      <c r="B3" s="6">
        <v>150</v>
      </c>
      <c r="C3" s="6">
        <v>152</v>
      </c>
      <c r="D3" s="6">
        <v>154</v>
      </c>
      <c r="E3" s="6">
        <v>156</v>
      </c>
      <c r="F3" s="6">
        <v>158</v>
      </c>
      <c r="G3" s="48">
        <v>160</v>
      </c>
    </row>
    <row r="4" spans="1:7" ht="25.15" customHeight="1">
      <c r="A4" s="7" t="s">
        <v>31</v>
      </c>
      <c r="B4" s="6">
        <v>158</v>
      </c>
      <c r="C4" s="6">
        <v>160</v>
      </c>
      <c r="D4" s="6">
        <v>162</v>
      </c>
      <c r="E4" s="6">
        <v>164</v>
      </c>
      <c r="F4" s="6">
        <v>166</v>
      </c>
      <c r="G4" s="48">
        <v>168</v>
      </c>
    </row>
    <row r="5" spans="1:7" ht="25.15" customHeight="1">
      <c r="A5" s="7" t="s">
        <v>18</v>
      </c>
      <c r="B5" s="6">
        <v>166</v>
      </c>
      <c r="C5" s="6">
        <v>168</v>
      </c>
      <c r="D5" s="6">
        <v>170</v>
      </c>
      <c r="E5" s="6">
        <v>172</v>
      </c>
      <c r="F5" s="6">
        <v>174</v>
      </c>
      <c r="G5" s="48">
        <v>176</v>
      </c>
    </row>
    <row r="6" spans="1:7" ht="25.15" customHeight="1">
      <c r="A6" s="7" t="s">
        <v>214</v>
      </c>
      <c r="B6" s="6">
        <v>174</v>
      </c>
      <c r="C6" s="6">
        <v>176</v>
      </c>
      <c r="D6" s="6">
        <v>178</v>
      </c>
      <c r="E6" s="6">
        <v>180</v>
      </c>
      <c r="F6" s="6">
        <v>182</v>
      </c>
      <c r="G6" s="48">
        <v>184</v>
      </c>
    </row>
    <row r="7" spans="1:7" ht="25.15" customHeight="1">
      <c r="A7" s="7" t="s">
        <v>215</v>
      </c>
      <c r="B7" s="16">
        <v>182</v>
      </c>
      <c r="C7" s="16">
        <v>184</v>
      </c>
      <c r="D7" s="16">
        <v>186</v>
      </c>
      <c r="E7" s="16">
        <v>188</v>
      </c>
      <c r="F7" s="16">
        <v>190</v>
      </c>
      <c r="G7" s="49">
        <v>192</v>
      </c>
    </row>
    <row r="8" spans="1:7" ht="25.15" customHeight="1" thickBot="1">
      <c r="A8" s="8" t="s">
        <v>216</v>
      </c>
      <c r="B8" s="17">
        <v>190</v>
      </c>
      <c r="C8" s="17">
        <v>192</v>
      </c>
      <c r="D8" s="17">
        <v>194</v>
      </c>
      <c r="E8" s="17">
        <v>196</v>
      </c>
      <c r="F8" s="17">
        <v>198</v>
      </c>
      <c r="G8" s="50">
        <v>200</v>
      </c>
    </row>
  </sheetData>
  <mergeCells count="1">
    <mergeCell ref="A1:G1"/>
  </mergeCells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>
      <selection activeCell="A2" sqref="A2:B3"/>
    </sheetView>
  </sheetViews>
  <sheetFormatPr defaultRowHeight="16.5"/>
  <cols>
    <col min="1" max="1" width="12.375" customWidth="1"/>
    <col min="2" max="2" width="12.875" customWidth="1"/>
  </cols>
  <sheetData>
    <row r="1" spans="1:5" ht="25.9" customHeight="1">
      <c r="A1" s="12" t="s">
        <v>0</v>
      </c>
      <c r="B1" s="13"/>
      <c r="D1" t="s">
        <v>217</v>
      </c>
      <c r="E1" s="53">
        <v>40240</v>
      </c>
    </row>
    <row r="2" spans="1:5" ht="25.9" customHeight="1">
      <c r="A2" s="4" t="s">
        <v>1</v>
      </c>
      <c r="B2" s="1">
        <v>4</v>
      </c>
    </row>
    <row r="3" spans="1:5" ht="25.9" customHeight="1" thickBot="1">
      <c r="A3" s="5" t="s">
        <v>2</v>
      </c>
      <c r="B3" s="2">
        <v>2</v>
      </c>
    </row>
  </sheetData>
  <phoneticPr fontId="5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15BBC-3361-4AAC-9F97-E1AA1D8A30C4}">
  <dimension ref="C2:C5"/>
  <sheetViews>
    <sheetView workbookViewId="0">
      <selection activeCell="C2" sqref="C2"/>
    </sheetView>
  </sheetViews>
  <sheetFormatPr defaultRowHeight="16.5"/>
  <cols>
    <col min="3" max="3" width="9" style="54"/>
  </cols>
  <sheetData>
    <row r="2" spans="3:3" ht="19.5">
      <c r="C2" s="56" t="s">
        <v>220</v>
      </c>
    </row>
    <row r="4" spans="3:3" ht="18.75">
      <c r="C4" s="55" t="s">
        <v>218</v>
      </c>
    </row>
    <row r="5" spans="3:3" ht="18.75">
      <c r="C5" s="55" t="s">
        <v>219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02B07-28B5-4F1C-8656-376DF844E24B}">
  <dimension ref="B1"/>
  <sheetViews>
    <sheetView tabSelected="1" workbookViewId="0">
      <selection activeCell="B1" sqref="B1"/>
    </sheetView>
  </sheetViews>
  <sheetFormatPr defaultRowHeight="16.5"/>
  <sheetData>
    <row r="1" spans="2:2">
      <c r="B1" s="62" t="s">
        <v>222</v>
      </c>
    </row>
  </sheetData>
  <phoneticPr fontId="5" type="noConversion"/>
  <hyperlinks>
    <hyperlink ref="B1" r:id="rId1" xr:uid="{83366900-0075-4EC5-BF64-7592DA824061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3</vt:i4>
      </vt:variant>
    </vt:vector>
  </HeadingPairs>
  <TitlesOfParts>
    <vt:vector size="8" baseType="lpstr">
      <vt:lpstr>健康評量表</vt:lpstr>
      <vt:lpstr>膽固醇指標</vt:lpstr>
      <vt:lpstr>體重指標</vt:lpstr>
      <vt:lpstr>世界衛生組織計算標準體重之方法</vt:lpstr>
      <vt:lpstr>理想體重的計算</vt:lpstr>
      <vt:lpstr>今天</vt:lpstr>
      <vt:lpstr>膽固醇指標</vt:lpstr>
      <vt:lpstr>體重指標</vt:lpstr>
    </vt:vector>
  </TitlesOfParts>
  <Company>淡江大學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楊明玉</dc:creator>
  <cp:lastModifiedBy>蘇孟緯</cp:lastModifiedBy>
  <dcterms:created xsi:type="dcterms:W3CDTF">2004-06-23T12:29:15Z</dcterms:created>
  <dcterms:modified xsi:type="dcterms:W3CDTF">2021-07-19T07:58:25Z</dcterms:modified>
</cp:coreProperties>
</file>