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1P2\函數的應用\Samples\"/>
    </mc:Choice>
  </mc:AlternateContent>
  <xr:revisionPtr revIDLastSave="0" documentId="13_ncr:1_{3C810CF6-770A-45DA-8CAC-02F5183CB2A7}" xr6:coauthVersionLast="47" xr6:coauthVersionMax="47" xr10:uidLastSave="{00000000-0000-0000-0000-000000000000}"/>
  <bookViews>
    <workbookView xWindow="-120" yWindow="-120" windowWidth="20640" windowHeight="11160" tabRatio="410" activeTab="1" xr2:uid="{87064E17-3073-4982-B684-91855C58830A}"/>
  </bookViews>
  <sheets>
    <sheet name="條件式加總" sheetId="1" r:id="rId1"/>
    <sheet name="IF與多階條件函數" sheetId="2" r:id="rId2"/>
  </sheets>
  <externalReferences>
    <externalReference r:id="rId3"/>
  </externalReferences>
  <definedNames>
    <definedName name="年齡">條件式加總!$C$3:$C$11</definedName>
    <definedName name="性別">條件式加總!$B$3:$B$11</definedName>
    <definedName name="國定假日">[1]國定假日!$B$2:$B$16</definedName>
    <definedName name="薪資">條件式加總!$D$3:$D$11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8" i="1"/>
  <c r="H4" i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O5" i="2"/>
  <c r="O6" i="2"/>
  <c r="O7" i="2"/>
  <c r="O8" i="2"/>
  <c r="O9" i="2"/>
  <c r="O10" i="2"/>
  <c r="O11" i="2"/>
  <c r="O12" i="2"/>
  <c r="O13" i="2"/>
  <c r="O14" i="2"/>
  <c r="N14" i="2"/>
  <c r="D14" i="2"/>
  <c r="N13" i="2"/>
  <c r="D13" i="2"/>
  <c r="N12" i="2"/>
  <c r="D12" i="2"/>
  <c r="N11" i="2"/>
  <c r="D11" i="2"/>
  <c r="N10" i="2"/>
  <c r="D10" i="2"/>
  <c r="N9" i="2"/>
  <c r="D9" i="2"/>
  <c r="N8" i="2"/>
  <c r="D8" i="2"/>
  <c r="N7" i="2"/>
  <c r="D7" i="2"/>
  <c r="N6" i="2"/>
  <c r="D6" i="2"/>
  <c r="N5" i="2"/>
  <c r="D5" i="2"/>
  <c r="D15" i="1"/>
  <c r="D14" i="1"/>
  <c r="D13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<sst xmlns="http://schemas.openxmlformats.org/spreadsheetml/2006/main" count="82" uniqueCount="55">
  <si>
    <t>SUMIF加總符合條件的儲存格數值</t>
    <phoneticPr fontId="3" type="noConversion"/>
  </si>
  <si>
    <t>員工編號</t>
    <phoneticPr fontId="3" type="noConversion"/>
  </si>
  <si>
    <t>性別</t>
    <phoneticPr fontId="3" type="noConversion"/>
  </si>
  <si>
    <t>年齡</t>
    <phoneticPr fontId="3" type="noConversion"/>
  </si>
  <si>
    <t>薪資</t>
    <phoneticPr fontId="3" type="noConversion"/>
  </si>
  <si>
    <t>AP005</t>
    <phoneticPr fontId="3" type="noConversion"/>
  </si>
  <si>
    <t>男</t>
    <phoneticPr fontId="3" type="noConversion"/>
  </si>
  <si>
    <t>以性別統計薪資</t>
    <phoneticPr fontId="3" type="noConversion"/>
  </si>
  <si>
    <t>AP006</t>
  </si>
  <si>
    <t>女</t>
    <phoneticPr fontId="3" type="noConversion"/>
  </si>
  <si>
    <t>AP007</t>
  </si>
  <si>
    <t>AP008</t>
  </si>
  <si>
    <t>AP009</t>
  </si>
  <si>
    <t>SUMIF</t>
    <phoneticPr fontId="3" type="noConversion"/>
  </si>
  <si>
    <t>以年齡統計薪資</t>
    <phoneticPr fontId="3" type="noConversion"/>
  </si>
  <si>
    <t>AP010</t>
  </si>
  <si>
    <t>大於</t>
    <phoneticPr fontId="3" type="noConversion"/>
  </si>
  <si>
    <t>AP011</t>
  </si>
  <si>
    <t>小於</t>
    <phoneticPr fontId="3" type="noConversion"/>
  </si>
  <si>
    <t>AP012</t>
  </si>
  <si>
    <t>AP013</t>
  </si>
  <si>
    <t>SUMIFS</t>
    <phoneticPr fontId="3" type="noConversion"/>
  </si>
  <si>
    <t>女性員工總薪資</t>
    <phoneticPr fontId="3" type="noConversion"/>
  </si>
  <si>
    <t>男性員工總薪資</t>
    <phoneticPr fontId="3" type="noConversion"/>
  </si>
  <si>
    <t>年齡大於35歲的總薪資</t>
    <phoneticPr fontId="3" type="noConversion"/>
  </si>
  <si>
    <t>用巢狀式IF函數計算業績評比</t>
    <phoneticPr fontId="3" type="noConversion"/>
  </si>
  <si>
    <t>雖然 Excel 允許您以巢狀方式內嵌最多 64 個不同的 IF 函數</t>
  </si>
  <si>
    <t>但最多能做到3層就很好了，有超過3層以上的結果，可改用</t>
  </si>
  <si>
    <t>VLOOKUP，CHOOSE或用最新版本的IFS來解決。</t>
  </si>
  <si>
    <t>業務員</t>
    <phoneticPr fontId="3" type="noConversion"/>
  </si>
  <si>
    <t>二月份業績</t>
    <phoneticPr fontId="3" type="noConversion"/>
  </si>
  <si>
    <t>業績評比</t>
    <phoneticPr fontId="3" type="noConversion"/>
  </si>
  <si>
    <t>標準業績額</t>
    <phoneticPr fontId="3" type="noConversion"/>
  </si>
  <si>
    <t>CHOOSE</t>
    <phoneticPr fontId="3" type="noConversion"/>
  </si>
  <si>
    <t>IFS</t>
    <phoneticPr fontId="3" type="noConversion"/>
  </si>
  <si>
    <t>S-001</t>
    <phoneticPr fontId="3" type="noConversion"/>
  </si>
  <si>
    <t>甲等</t>
    <phoneticPr fontId="3" type="noConversion"/>
  </si>
  <si>
    <t>&gt;=1200000</t>
    <phoneticPr fontId="3" type="noConversion"/>
  </si>
  <si>
    <t>丁等</t>
    <phoneticPr fontId="3" type="noConversion"/>
  </si>
  <si>
    <t>S-002</t>
  </si>
  <si>
    <t>乙等</t>
    <phoneticPr fontId="3" type="noConversion"/>
  </si>
  <si>
    <t>&gt;=1000000</t>
    <phoneticPr fontId="3" type="noConversion"/>
  </si>
  <si>
    <t>丙等</t>
    <phoneticPr fontId="3" type="noConversion"/>
  </si>
  <si>
    <t>S-003</t>
  </si>
  <si>
    <t>&gt;=900000</t>
    <phoneticPr fontId="3" type="noConversion"/>
  </si>
  <si>
    <t>S-004</t>
  </si>
  <si>
    <t>&lt;900000</t>
    <phoneticPr fontId="3" type="noConversion"/>
  </si>
  <si>
    <t>S-005</t>
  </si>
  <si>
    <t>S-006</t>
  </si>
  <si>
    <t>S-007</t>
  </si>
  <si>
    <t>S-008</t>
  </si>
  <si>
    <t>S-009</t>
  </si>
  <si>
    <t>S-010</t>
  </si>
  <si>
    <t>VLOOKUP</t>
    <phoneticPr fontId="3" type="noConversion"/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</si>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</sst>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name val="新細明體"/>
      <family val="1"/>
      <charset val="136"/>
    </font>
    <font>
      <sz val="12"/>
      <color rgb="FFFF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2" borderId="0" xfId="1" applyFill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176" fontId="1" fillId="0" borderId="0" xfId="2" applyNumberForma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6" borderId="1" xfId="1" applyFill="1" applyBorder="1">
      <alignment vertical="center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0" xfId="1" applyFill="1">
      <alignment vertical="center"/>
    </xf>
  </cellXfs>
  <cellStyles count="3">
    <cellStyle name="一般" xfId="0" builtinId="0"/>
    <cellStyle name="一般 2" xfId="1" xr:uid="{CF5BC712-2DB0-47EB-863A-30B3B5F34595}"/>
    <cellStyle name="千分位 2" xfId="2" xr:uid="{6097979E-6DBB-40ED-BB59-07A8B804B83D}"/>
  </cellStyles>
  <dxfs count="8"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_-* #,##0_-;\-* #,##0_-;_-* &quot;-&quot;??_-;_-@_-"/>
    </dxf>
    <dxf>
      <numFmt numFmtId="0" formatCode="General"/>
      <alignment horizontal="center" vertical="center" textRotation="0" wrapText="0" indent="0" justifyLastLine="0" shrinkToFit="0" readingOrder="0"/>
    </dxf>
    <dxf>
      <numFmt numFmtId="176" formatCode="_-* #,##0_-;\-* #,##0_-;_-* &quot;-&quot;??_-;_-@_-"/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7007;&#36655;&#20989;&#259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-基本"/>
      <sheetName val="IF-多階"/>
      <sheetName val="AND"/>
      <sheetName val="IF+AND"/>
      <sheetName val="OR"/>
      <sheetName val="IF+OR"/>
      <sheetName val="NOT"/>
      <sheetName val="NOT (更正)"/>
      <sheetName val="國定假日"/>
      <sheetName val="日曆"/>
      <sheetName val="民國108年辦公日曆表"/>
      <sheetName val="熱量試算表"/>
      <sheetName val="其他應用範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37987</v>
          </cell>
        </row>
        <row r="3">
          <cell r="B3">
            <v>38007</v>
          </cell>
        </row>
        <row r="4">
          <cell r="B4">
            <v>38008</v>
          </cell>
        </row>
        <row r="5">
          <cell r="B5">
            <v>38009</v>
          </cell>
        </row>
        <row r="6">
          <cell r="B6">
            <v>38082</v>
          </cell>
        </row>
        <row r="7">
          <cell r="B7">
            <v>38160</v>
          </cell>
        </row>
        <row r="8">
          <cell r="B8">
            <v>38258</v>
          </cell>
        </row>
        <row r="9">
          <cell r="B9">
            <v>38270</v>
          </cell>
        </row>
      </sheetData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C15AA-7F26-4D87-BD05-5E7C29F4863C}" name="業績評比1" displayName="業績評比1" ref="B4:D14" totalsRowShown="0">
  <autoFilter ref="B4:D14" xr:uid="{AE96DD7B-D6BC-4794-8CCE-571D06F8E3E1}"/>
  <tableColumns count="3">
    <tableColumn id="1" xr3:uid="{1CD93884-9B17-4183-AD1C-DB4C1873EDE3}" name="業務員"/>
    <tableColumn id="2" xr3:uid="{D7BC61F1-0530-4726-8A74-17AEF8EC4147}" name="二月份業績" dataDxfId="5"/>
    <tableColumn id="3" xr3:uid="{D2268760-0194-4DFF-8EC0-B2402284E2E4}" name="業績評比" dataDxfId="4">
      <calculatedColumnFormula>IF(C5&gt;=1200000,"甲等",IF(C5&gt;=1000000,"乙等",IF(C5&gt;=900000,"丙等","丁等")))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654F3-E882-4F03-BD74-72D3FC02B2F9}" name="業績評比2" displayName="業績評比2" ref="L4:P14" totalsRowShown="0">
  <autoFilter ref="L4:P14" xr:uid="{3CA0ECC9-A2A9-4B61-8D1D-0DE8BBCE533E}"/>
  <tableColumns count="5">
    <tableColumn id="1" xr3:uid="{971D5E78-20B0-4BCC-B32E-5144DE815EAC}" name="業務員"/>
    <tableColumn id="2" xr3:uid="{ADE388AF-1837-4257-BDFA-6B1D7792F787}" name="二月份業績" dataDxfId="3"/>
    <tableColumn id="3" xr3:uid="{11A1B579-67E8-4380-94BD-C80CDE5151C9}" name="VLOOKUP" dataDxfId="2">
      <calculatedColumnFormula>VLOOKUP(業績評比2[[#This Row],[二月份業績]],$I$5:$J$8,2,1)</calculatedColumnFormula>
    </tableColumn>
    <tableColumn id="5" xr3:uid="{ABB6392A-9CA0-4105-A0E8-CD93D6E05EC0}" name="CHOOSE" dataDxfId="1">
      <calculatedColumnFormula>CHOOSE(MATCH(業績評比2[[#This Row],[二月份業績]],$I$5:$I$8,1),"丁等","丙等","乙等","甲等")</calculatedColumnFormula>
    </tableColumn>
    <tableColumn id="6" xr3:uid="{CDB72473-CF3C-4D5F-8CF7-62B125A70ED3}" name="IFS" dataDxfId="0">
      <calculatedColumnFormula array="1">_xlfn.IFS(業績評比2[[#This Row],[二月份業績]]&gt;=1200000,"甲等",業績評比2[[#This Row],[二月份業績]]&gt;=1000000,"乙等",業績評比2[[#This Row],[二月份業績]]&gt;=900000,"丙等",業績評比2[[#This Row],[二月份業績]]&lt;900000,"丁等")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238A-F50F-4A2B-A048-00A0ED5032B9}">
  <dimension ref="A1:H18"/>
  <sheetViews>
    <sheetView workbookViewId="0">
      <selection activeCell="H13" sqref="H13:H14"/>
    </sheetView>
  </sheetViews>
  <sheetFormatPr defaultRowHeight="16.5"/>
  <cols>
    <col min="1" max="1" width="9" style="2"/>
    <col min="2" max="2" width="10.25" style="2" customWidth="1"/>
    <col min="3" max="6" width="9" style="2"/>
    <col min="7" max="7" width="13.5" style="2" customWidth="1"/>
    <col min="8" max="8" width="15" style="2" customWidth="1"/>
    <col min="9" max="16384" width="9" style="2"/>
  </cols>
  <sheetData>
    <row r="1" spans="1:8" ht="21">
      <c r="A1" s="13" t="s">
        <v>0</v>
      </c>
      <c r="B1" s="13"/>
      <c r="C1" s="13"/>
      <c r="D1" s="13"/>
      <c r="E1" s="1"/>
      <c r="F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2" t="s">
        <v>5</v>
      </c>
      <c r="B3" s="2" t="s">
        <v>6</v>
      </c>
      <c r="C3" s="2">
        <v>55</v>
      </c>
      <c r="D3" s="2">
        <v>48000</v>
      </c>
      <c r="G3" s="14" t="s">
        <v>7</v>
      </c>
      <c r="H3" s="14"/>
    </row>
    <row r="4" spans="1:8">
      <c r="A4" s="2" t="s">
        <v>8</v>
      </c>
      <c r="B4" s="2" t="s">
        <v>9</v>
      </c>
      <c r="C4" s="2">
        <v>21</v>
      </c>
      <c r="D4" s="2">
        <v>21500</v>
      </c>
      <c r="G4" s="4" t="s">
        <v>54</v>
      </c>
      <c r="H4" s="18">
        <f>SUMIF(B3:B11,G4,D3:D11)</f>
        <v>166100</v>
      </c>
    </row>
    <row r="5" spans="1:8">
      <c r="A5" s="2" t="s">
        <v>10</v>
      </c>
      <c r="B5" s="2" t="s">
        <v>9</v>
      </c>
      <c r="C5" s="2">
        <v>36</v>
      </c>
      <c r="D5" s="2">
        <v>34200</v>
      </c>
    </row>
    <row r="6" spans="1:8">
      <c r="A6" s="2" t="s">
        <v>11</v>
      </c>
      <c r="B6" s="2" t="s">
        <v>9</v>
      </c>
      <c r="C6" s="2">
        <v>48</v>
      </c>
      <c r="D6" s="2">
        <v>46000</v>
      </c>
    </row>
    <row r="7" spans="1:8">
      <c r="A7" s="2" t="s">
        <v>12</v>
      </c>
      <c r="B7" s="2" t="s">
        <v>9</v>
      </c>
      <c r="C7" s="2">
        <v>26</v>
      </c>
      <c r="D7" s="2">
        <v>25400</v>
      </c>
      <c r="F7" s="2" t="s">
        <v>13</v>
      </c>
      <c r="G7" s="15" t="s">
        <v>14</v>
      </c>
      <c r="H7" s="15"/>
    </row>
    <row r="8" spans="1:8">
      <c r="A8" s="2" t="s">
        <v>15</v>
      </c>
      <c r="B8" s="2" t="s">
        <v>6</v>
      </c>
      <c r="C8" s="2">
        <v>33</v>
      </c>
      <c r="D8" s="2">
        <v>36000</v>
      </c>
      <c r="F8" s="3" t="s">
        <v>16</v>
      </c>
      <c r="G8" s="4">
        <v>25</v>
      </c>
      <c r="H8" s="18">
        <f>SUMIF(年齡,"&gt;=" &amp; G8,薪資)</f>
        <v>308360</v>
      </c>
    </row>
    <row r="9" spans="1:8">
      <c r="A9" s="2" t="s">
        <v>17</v>
      </c>
      <c r="B9" s="2" t="s">
        <v>6</v>
      </c>
      <c r="C9" s="2">
        <v>42</v>
      </c>
      <c r="D9" s="2">
        <v>41000</v>
      </c>
      <c r="F9" s="3" t="s">
        <v>18</v>
      </c>
      <c r="G9" s="4">
        <v>35</v>
      </c>
      <c r="H9" s="18">
        <f>SUMIF(年齡,"&lt;=" &amp; G9,薪資)</f>
        <v>121660</v>
      </c>
    </row>
    <row r="10" spans="1:8">
      <c r="A10" s="2" t="s">
        <v>19</v>
      </c>
      <c r="B10" s="2" t="s">
        <v>9</v>
      </c>
      <c r="C10" s="2">
        <v>37</v>
      </c>
      <c r="D10" s="2">
        <v>39000</v>
      </c>
    </row>
    <row r="11" spans="1:8">
      <c r="A11" s="2" t="s">
        <v>20</v>
      </c>
      <c r="B11" s="2" t="s">
        <v>6</v>
      </c>
      <c r="C11" s="2">
        <v>35</v>
      </c>
      <c r="D11" s="2">
        <v>38760</v>
      </c>
    </row>
    <row r="12" spans="1:8">
      <c r="F12" s="2" t="s">
        <v>21</v>
      </c>
      <c r="G12" s="15" t="s">
        <v>14</v>
      </c>
      <c r="H12" s="15"/>
    </row>
    <row r="13" spans="1:8">
      <c r="A13" s="5" t="s">
        <v>22</v>
      </c>
      <c r="B13" s="5"/>
      <c r="C13" s="5"/>
      <c r="D13" s="21">
        <f>SUMIF(B3:B11,B4,D3:D11)</f>
        <v>166100</v>
      </c>
      <c r="F13" s="3" t="s">
        <v>16</v>
      </c>
      <c r="G13" s="4">
        <v>40</v>
      </c>
      <c r="H13" s="19">
        <f>SUMIFS(薪資,年齡,"&gt;=" &amp; G13,年齡,"&lt;=" &amp; G14)</f>
        <v>135000</v>
      </c>
    </row>
    <row r="14" spans="1:8">
      <c r="A14" s="6" t="s">
        <v>23</v>
      </c>
      <c r="B14" s="6"/>
      <c r="C14" s="6"/>
      <c r="D14" s="21">
        <f>SUMIF(B3:B11,B3,D3:D11)</f>
        <v>163760</v>
      </c>
      <c r="F14" s="3" t="s">
        <v>18</v>
      </c>
      <c r="G14" s="4">
        <v>55</v>
      </c>
      <c r="H14" s="20"/>
    </row>
    <row r="15" spans="1:8">
      <c r="A15" s="7" t="s">
        <v>24</v>
      </c>
      <c r="B15" s="7"/>
      <c r="C15" s="7"/>
      <c r="D15" s="21">
        <f>SUMIF(C3:C11,"&gt;35",D3:D11)</f>
        <v>208200</v>
      </c>
    </row>
    <row r="18" spans="7:7">
      <c r="G18" s="8"/>
    </row>
  </sheetData>
  <mergeCells count="5">
    <mergeCell ref="A1:D1"/>
    <mergeCell ref="G3:H3"/>
    <mergeCell ref="G7:H7"/>
    <mergeCell ref="G12:H12"/>
    <mergeCell ref="H13:H14"/>
  </mergeCells>
  <phoneticPr fontId="2" type="noConversion"/>
  <dataValidations count="2">
    <dataValidation type="whole" allowBlank="1" showInputMessage="1" showErrorMessage="1" sqref="G8:G9 G13:G14" xr:uid="{04D1B652-F30A-4C0F-A090-7FAF4A3F65F0}">
      <formula1>MIN(年齡)</formula1>
      <formula2>MAX(年齡)</formula2>
    </dataValidation>
    <dataValidation type="list" allowBlank="1" showInputMessage="1" showErrorMessage="1" sqref="G4" xr:uid="{64E89122-D492-4EC7-BBF8-356980907C4F}">
      <formula1>"男,女"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B9E-6CCF-46CE-BC1F-3DCBDDCAD567}">
  <dimension ref="B1:P14"/>
  <sheetViews>
    <sheetView tabSelected="1" topLeftCell="C1" workbookViewId="0">
      <selection activeCell="P5" sqref="P5"/>
    </sheetView>
  </sheetViews>
  <sheetFormatPr defaultRowHeight="16.5"/>
  <cols>
    <col min="1" max="1" width="9" style="2"/>
    <col min="2" max="2" width="9.125" style="2" customWidth="1"/>
    <col min="3" max="3" width="13.375" style="2" customWidth="1"/>
    <col min="4" max="4" width="11.25" style="2" customWidth="1"/>
    <col min="5" max="6" width="9" style="2"/>
    <col min="7" max="7" width="10.5" style="2" bestFit="1" customWidth="1"/>
    <col min="8" max="8" width="9" style="2"/>
    <col min="9" max="9" width="11" style="2" customWidth="1"/>
    <col min="10" max="12" width="9" style="2"/>
    <col min="13" max="13" width="14.625" style="2" bestFit="1" customWidth="1"/>
    <col min="14" max="14" width="14.375" style="2" customWidth="1"/>
    <col min="15" max="15" width="11.875" style="2" customWidth="1"/>
    <col min="16" max="16" width="9.25" style="2" customWidth="1"/>
    <col min="17" max="16384" width="9" style="2"/>
  </cols>
  <sheetData>
    <row r="1" spans="2:16" ht="19.5">
      <c r="B1" s="9" t="s">
        <v>25</v>
      </c>
      <c r="C1" s="9"/>
      <c r="D1" s="9"/>
      <c r="E1" s="9"/>
      <c r="F1" s="9"/>
      <c r="G1" s="9"/>
      <c r="H1" s="9"/>
      <c r="I1" s="10" t="s">
        <v>26</v>
      </c>
    </row>
    <row r="2" spans="2:16" ht="19.5">
      <c r="B2" s="9"/>
      <c r="C2" s="9"/>
      <c r="D2" s="9"/>
      <c r="E2" s="9"/>
      <c r="F2" s="9"/>
      <c r="G2" s="9"/>
      <c r="H2" s="9"/>
      <c r="I2" s="10" t="s">
        <v>27</v>
      </c>
    </row>
    <row r="3" spans="2:16" ht="17.25">
      <c r="I3" s="10" t="s">
        <v>28</v>
      </c>
    </row>
    <row r="4" spans="2:16">
      <c r="B4" s="2" t="s">
        <v>29</v>
      </c>
      <c r="C4" s="2" t="s">
        <v>30</v>
      </c>
      <c r="D4" s="2" t="s">
        <v>31</v>
      </c>
      <c r="F4" s="16" t="s">
        <v>32</v>
      </c>
      <c r="G4" s="17"/>
      <c r="I4" s="16" t="s">
        <v>32</v>
      </c>
      <c r="J4" s="17"/>
      <c r="L4" s="2" t="s">
        <v>29</v>
      </c>
      <c r="M4" s="2" t="s">
        <v>30</v>
      </c>
      <c r="N4" s="2" t="s">
        <v>53</v>
      </c>
      <c r="O4" s="2" t="s">
        <v>33</v>
      </c>
      <c r="P4" s="2" t="s">
        <v>34</v>
      </c>
    </row>
    <row r="5" spans="2:16">
      <c r="B5" s="2" t="s">
        <v>35</v>
      </c>
      <c r="C5" s="11">
        <v>890000</v>
      </c>
      <c r="D5" s="12" t="str">
        <f t="shared" ref="D5" si="0">IF(C5&gt;=1200000,"甲等",IF(C5&gt;=1000000,"乙等",IF(C5&gt;=900000,"丙等","丁等")))</f>
        <v>丁等</v>
      </c>
      <c r="F5" s="4" t="s">
        <v>36</v>
      </c>
      <c r="G5" s="3" t="s">
        <v>37</v>
      </c>
      <c r="I5" s="3">
        <v>0</v>
      </c>
      <c r="J5" s="4" t="s">
        <v>38</v>
      </c>
      <c r="L5" s="2" t="s">
        <v>35</v>
      </c>
      <c r="M5" s="11">
        <v>890000</v>
      </c>
      <c r="N5" s="12" t="str">
        <f>VLOOKUP(業績評比2[[#This Row],[二月份業績]],$I$5:$J$8,2,1)</f>
        <v>丁等</v>
      </c>
      <c r="O5" s="2" t="str">
        <f>CHOOSE(MATCH(業績評比2[[#This Row],[二月份業績]],$I$5:$I$8,1),"丁等","丙等","乙等","甲等")</f>
        <v>丁等</v>
      </c>
      <c r="P5" s="2" t="str" cm="1">
        <f t="array" ref="P5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丁等</v>
      </c>
    </row>
    <row r="6" spans="2:16" ht="17.25" customHeight="1">
      <c r="B6" s="2" t="s">
        <v>39</v>
      </c>
      <c r="C6" s="11">
        <v>990000</v>
      </c>
      <c r="D6" s="12" t="str">
        <f>IF(C6&gt;=1200000,"甲等",IF(C6&gt;=1000000,"乙等",IF(C6&gt;=900000,"丙等","丁等")))</f>
        <v>丙等</v>
      </c>
      <c r="F6" s="4" t="s">
        <v>40</v>
      </c>
      <c r="G6" s="3" t="s">
        <v>41</v>
      </c>
      <c r="I6" s="3">
        <v>900000</v>
      </c>
      <c r="J6" s="4" t="s">
        <v>42</v>
      </c>
      <c r="L6" s="2" t="s">
        <v>39</v>
      </c>
      <c r="M6" s="11">
        <v>990000</v>
      </c>
      <c r="N6" s="12" t="str">
        <f>VLOOKUP(業績評比2[[#This Row],[二月份業績]],$I$5:$J$8,2,1)</f>
        <v>丙等</v>
      </c>
      <c r="O6" s="2" t="str">
        <f>CHOOSE(MATCH(業績評比2[[#This Row],[二月份業績]],$I$5:$I$8,1),"丁等","丙等","乙等","甲等")</f>
        <v>丙等</v>
      </c>
      <c r="P6" s="2" t="str" cm="1">
        <f t="array" ref="P6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丙等</v>
      </c>
    </row>
    <row r="7" spans="2:16">
      <c r="B7" s="2" t="s">
        <v>43</v>
      </c>
      <c r="C7" s="11">
        <v>500000</v>
      </c>
      <c r="D7" s="12" t="str">
        <f t="shared" ref="D7:D14" si="1">IF(C7&gt;=1200000,"甲等",IF(C7&gt;=1000000,"乙等",IF(C7&gt;=900000,"丙等","丁等")))</f>
        <v>丁等</v>
      </c>
      <c r="F7" s="4" t="s">
        <v>42</v>
      </c>
      <c r="G7" s="3" t="s">
        <v>44</v>
      </c>
      <c r="I7" s="3">
        <v>1000000</v>
      </c>
      <c r="J7" s="4" t="s">
        <v>40</v>
      </c>
      <c r="L7" s="2" t="s">
        <v>43</v>
      </c>
      <c r="M7" s="11">
        <v>500000</v>
      </c>
      <c r="N7" s="12" t="str">
        <f>VLOOKUP(業績評比2[[#This Row],[二月份業績]],$I$5:$J$8,2,1)</f>
        <v>丁等</v>
      </c>
      <c r="O7" s="2" t="str">
        <f>CHOOSE(MATCH(業績評比2[[#This Row],[二月份業績]],$I$5:$I$8,1),"丁等","丙等","乙等","甲等")</f>
        <v>丁等</v>
      </c>
      <c r="P7" s="2" t="str" cm="1">
        <f t="array" ref="P7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丁等</v>
      </c>
    </row>
    <row r="8" spans="2:16">
      <c r="B8" s="2" t="s">
        <v>45</v>
      </c>
      <c r="C8" s="11">
        <v>1023000</v>
      </c>
      <c r="D8" s="12" t="str">
        <f t="shared" si="1"/>
        <v>乙等</v>
      </c>
      <c r="F8" s="4" t="s">
        <v>38</v>
      </c>
      <c r="G8" s="3" t="s">
        <v>46</v>
      </c>
      <c r="I8" s="3">
        <v>1200000</v>
      </c>
      <c r="J8" s="4" t="s">
        <v>36</v>
      </c>
      <c r="L8" s="2" t="s">
        <v>45</v>
      </c>
      <c r="M8" s="11">
        <v>1023000</v>
      </c>
      <c r="N8" s="12" t="str">
        <f>VLOOKUP(業績評比2[[#This Row],[二月份業績]],$I$5:$J$8,2,1)</f>
        <v>乙等</v>
      </c>
      <c r="O8" s="2" t="str">
        <f>CHOOSE(MATCH(業績評比2[[#This Row],[二月份業績]],$I$5:$I$8,1),"丁等","丙等","乙等","甲等")</f>
        <v>乙等</v>
      </c>
      <c r="P8" s="2" t="str" cm="1">
        <f t="array" ref="P8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乙等</v>
      </c>
    </row>
    <row r="9" spans="2:16">
      <c r="B9" s="2" t="s">
        <v>47</v>
      </c>
      <c r="C9" s="11">
        <v>1064000</v>
      </c>
      <c r="D9" s="12" t="str">
        <f t="shared" si="1"/>
        <v>乙等</v>
      </c>
      <c r="L9" s="2" t="s">
        <v>47</v>
      </c>
      <c r="M9" s="11">
        <v>1064000</v>
      </c>
      <c r="N9" s="12" t="str">
        <f>VLOOKUP(業績評比2[[#This Row],[二月份業績]],$I$5:$J$8,2,1)</f>
        <v>乙等</v>
      </c>
      <c r="O9" s="2" t="str">
        <f>CHOOSE(MATCH(業績評比2[[#This Row],[二月份業績]],$I$5:$I$8,1),"丁等","丙等","乙等","甲等")</f>
        <v>乙等</v>
      </c>
      <c r="P9" s="2" t="str" cm="1">
        <f t="array" ref="P9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乙等</v>
      </c>
    </row>
    <row r="10" spans="2:16">
      <c r="B10" s="2" t="s">
        <v>48</v>
      </c>
      <c r="C10" s="11">
        <v>1120300</v>
      </c>
      <c r="D10" s="12" t="str">
        <f t="shared" si="1"/>
        <v>乙等</v>
      </c>
      <c r="L10" s="2" t="s">
        <v>48</v>
      </c>
      <c r="M10" s="11">
        <v>1120300</v>
      </c>
      <c r="N10" s="12" t="str">
        <f>VLOOKUP(業績評比2[[#This Row],[二月份業績]],$I$5:$J$8,2,1)</f>
        <v>乙等</v>
      </c>
      <c r="O10" s="2" t="str">
        <f>CHOOSE(MATCH(業績評比2[[#This Row],[二月份業績]],$I$5:$I$8,1),"丁等","丙等","乙等","甲等")</f>
        <v>乙等</v>
      </c>
      <c r="P10" s="2" t="str" cm="1">
        <f t="array" ref="P10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乙等</v>
      </c>
    </row>
    <row r="11" spans="2:16">
      <c r="B11" s="2" t="s">
        <v>49</v>
      </c>
      <c r="C11" s="11">
        <v>1369200</v>
      </c>
      <c r="D11" s="12" t="str">
        <f t="shared" si="1"/>
        <v>甲等</v>
      </c>
      <c r="L11" s="2" t="s">
        <v>49</v>
      </c>
      <c r="M11" s="11">
        <v>1369200</v>
      </c>
      <c r="N11" s="12" t="str">
        <f>VLOOKUP(業績評比2[[#This Row],[二月份業績]],$I$5:$J$8,2,1)</f>
        <v>甲等</v>
      </c>
      <c r="O11" s="2" t="str">
        <f>CHOOSE(MATCH(業績評比2[[#This Row],[二月份業績]],$I$5:$I$8,1),"丁等","丙等","乙等","甲等")</f>
        <v>甲等</v>
      </c>
      <c r="P11" s="2" t="str" cm="1">
        <f t="array" ref="P11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甲等</v>
      </c>
    </row>
    <row r="12" spans="2:16">
      <c r="B12" s="2" t="s">
        <v>50</v>
      </c>
      <c r="C12" s="11">
        <v>980000</v>
      </c>
      <c r="D12" s="12" t="str">
        <f t="shared" si="1"/>
        <v>丙等</v>
      </c>
      <c r="L12" s="2" t="s">
        <v>50</v>
      </c>
      <c r="M12" s="11">
        <v>980000</v>
      </c>
      <c r="N12" s="12" t="str">
        <f>VLOOKUP(業績評比2[[#This Row],[二月份業績]],$I$5:$J$8,2,1)</f>
        <v>丙等</v>
      </c>
      <c r="O12" s="2" t="str">
        <f>CHOOSE(MATCH(業績評比2[[#This Row],[二月份業績]],$I$5:$I$8,1),"丁等","丙等","乙等","甲等")</f>
        <v>丙等</v>
      </c>
      <c r="P12" s="2" t="str" cm="1">
        <f t="array" ref="P12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丙等</v>
      </c>
    </row>
    <row r="13" spans="2:16">
      <c r="B13" s="2" t="s">
        <v>51</v>
      </c>
      <c r="C13" s="11">
        <v>956300</v>
      </c>
      <c r="D13" s="12" t="str">
        <f t="shared" si="1"/>
        <v>丙等</v>
      </c>
      <c r="L13" s="2" t="s">
        <v>51</v>
      </c>
      <c r="M13" s="11">
        <v>956300</v>
      </c>
      <c r="N13" s="12" t="str">
        <f>VLOOKUP(業績評比2[[#This Row],[二月份業績]],$I$5:$J$8,2,1)</f>
        <v>丙等</v>
      </c>
      <c r="O13" s="2" t="str">
        <f>CHOOSE(MATCH(業績評比2[[#This Row],[二月份業績]],$I$5:$I$8,1),"丁等","丙等","乙等","甲等")</f>
        <v>丙等</v>
      </c>
      <c r="P13" s="2" t="str" cm="1">
        <f t="array" ref="P13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丙等</v>
      </c>
    </row>
    <row r="14" spans="2:16">
      <c r="B14" s="2" t="s">
        <v>52</v>
      </c>
      <c r="C14" s="11">
        <v>876900</v>
      </c>
      <c r="D14" s="12" t="str">
        <f t="shared" si="1"/>
        <v>丁等</v>
      </c>
      <c r="L14" s="2" t="s">
        <v>52</v>
      </c>
      <c r="M14" s="11">
        <v>876900</v>
      </c>
      <c r="N14" s="12" t="str">
        <f>VLOOKUP(業績評比2[[#This Row],[二月份業績]],$I$5:$J$8,2,1)</f>
        <v>丁等</v>
      </c>
      <c r="O14" s="2" t="str">
        <f>CHOOSE(MATCH(業績評比2[[#This Row],[二月份業績]],$I$5:$I$8,1),"丁等","丙等","乙等","甲等")</f>
        <v>丁等</v>
      </c>
      <c r="P14" s="2" t="str" cm="1">
        <f t="array" ref="P14">_xlfn.IFS(業績評比2[[#This Row],[二月份業績]]&gt;=1200000,"甲等",業績評比2[[#This Row],[二月份業績]]&gt;=1000000,"乙等",業績評比2[[#This Row],[二月份業績]]&gt;=900000,"丙等",業績評比2[[#This Row],[二月份業績]]&lt;900000,"丁等")</f>
        <v>丁等</v>
      </c>
    </row>
  </sheetData>
  <mergeCells count="2">
    <mergeCell ref="F4:G4"/>
    <mergeCell ref="I4:J4"/>
  </mergeCells>
  <phoneticPr fontId="2" type="noConversion"/>
  <conditionalFormatting sqref="D5:D14">
    <cfRule type="cellIs" dxfId="7" priority="2" stopIfTrue="1" operator="equal">
      <formula>"未達成！"</formula>
    </cfRule>
  </conditionalFormatting>
  <conditionalFormatting sqref="N5:N14">
    <cfRule type="cellIs" dxfId="6" priority="1" stopIfTrue="1" operator="equal">
      <formula>"未達成！"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條件式加總</vt:lpstr>
      <vt:lpstr>IF與多階條件函數</vt:lpstr>
      <vt:lpstr>年齡</vt:lpstr>
      <vt:lpstr>性別</vt:lpstr>
      <vt:lpstr>薪資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2021-07-19T02:43:53Z</dcterms:created>
  <dcterms:modified xsi:type="dcterms:W3CDTF">2021-07-19T10:50:12Z</dcterms:modified>
</cp:coreProperties>
</file>