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函數的應用\Samples\"/>
    </mc:Choice>
  </mc:AlternateContent>
  <xr:revisionPtr revIDLastSave="0" documentId="13_ncr:1_{0CAD283E-A15A-41DD-8A07-15467759559E}" xr6:coauthVersionLast="47" xr6:coauthVersionMax="47" xr10:uidLastSave="{00000000-0000-0000-0000-000000000000}"/>
  <bookViews>
    <workbookView xWindow="-120" yWindow="-120" windowWidth="21840" windowHeight="13290" tabRatio="529" xr2:uid="{00000000-000D-0000-FFFF-FFFF00000000}"/>
  </bookViews>
  <sheets>
    <sheet name="概觀" sheetId="5" r:id="rId1"/>
    <sheet name="指定對應取回儲存格中的值" sheetId="6" r:id="rId2"/>
    <sheet name="與其他函數的運用" sheetId="2" r:id="rId3"/>
    <sheet name="使用名稱" sheetId="4" r:id="rId4"/>
    <sheet name="圖表" sheetId="1" r:id="rId5"/>
  </sheets>
  <definedNames>
    <definedName name="anscount" hidden="1">1</definedName>
    <definedName name="DATA">使用名稱!$C$2:$F$23</definedName>
    <definedName name="Date">OFFSET(圖表!$A$1,圖表!$D$5*7-6,0,7,1)</definedName>
    <definedName name="Sales">OFFSET(圖表!$B$2,圖表!$D$5*7-6,0,7,1)</definedName>
    <definedName name="訊息">使用名稱!$E$2:$E$23</definedName>
    <definedName name="動態資料">OFFSET(使用名稱!$C$1,MATCH(使用名稱!$H$4,使用名稱!$C$2:$C$23,0),1,COUNTIF(使用名稱!$C$2:$C$23,使用名稱!$H$4),1)</definedName>
    <definedName name="資料">使用名稱!$D$2:$D$23</definedName>
    <definedName name="管理員">OFFSET(使用名稱!$C$1,MATCH(使用名稱!$H$4,使用名稱!$C$2:$C$23,0),3,COUNTIF(使用名稱!$C$2:$C$23,使用名稱!$H$4),1)</definedName>
    <definedName name="類別">使用名稱!$C$2:$C$23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5" l="1" a="1"/>
  <c r="B11" i="5" s="1"/>
  <c r="C13" i="5" a="1"/>
  <c r="C13" i="5" s="1"/>
  <c r="H3" i="5"/>
  <c r="B9" i="5"/>
  <c r="B2" i="1"/>
  <c r="B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11" i="1"/>
  <c r="K4" i="4"/>
  <c r="N8" i="2"/>
  <c r="N5" i="2"/>
  <c r="O2" i="2"/>
  <c r="G8" i="6"/>
  <c r="G9" i="6"/>
  <c r="G10" i="6"/>
  <c r="G11" i="6"/>
  <c r="G12" i="6"/>
  <c r="G13" i="6"/>
  <c r="B10" i="5"/>
  <c r="D15" i="5" l="1"/>
  <c r="E13" i="5"/>
  <c r="C15" i="5"/>
  <c r="E14" i="5"/>
  <c r="C14" i="5"/>
  <c r="D13" i="5"/>
  <c r="E15" i="5"/>
  <c r="D14" i="5"/>
  <c r="H22" i="4"/>
  <c r="H21" i="4"/>
  <c r="H20" i="4"/>
  <c r="H16" i="4"/>
  <c r="H15" i="4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<sst xmlns="http://schemas.openxmlformats.org/spreadsheetml/2006/main" count="154" uniqueCount="121">
  <si>
    <t>日期</t>
    <phoneticPr fontId="0" type="noConversion"/>
  </si>
  <si>
    <t>完成件數</t>
    <phoneticPr fontId="0" type="noConversion"/>
  </si>
  <si>
    <t>一月</t>
    <phoneticPr fontId="3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</si>
  <si>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</si>
  <si>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</si>
  <si>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</si>
  <si>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</si>
  <si>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</si>
  <si>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</si>
  <si>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</si>
  <si>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</si>
  <si>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</si>
  <si>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</si>
  <si>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</si>
  <si>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甲</t>
    <phoneticPr fontId="3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</si>
  <si>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</si>
  <si>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</si>
  <si>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</si>
  <si>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</si>
  <si>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</si>
  <si>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</si>
  <si>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</si>
  <si>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</si>
  <si>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</si>
  <si>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QA002</t>
  </si>
  <si>
    <t>QA003</t>
  </si>
  <si>
    <t>QA004</t>
  </si>
  <si>
    <t>QA005</t>
  </si>
  <si>
    <t>QA006</t>
  </si>
  <si>
    <t>QA007</t>
  </si>
  <si>
    <t>類別</t>
    <phoneticPr fontId="7" type="noConversion"/>
  </si>
  <si>
    <r>
      <t>=VLOOKUP(I4,</t>
    </r>
    <r>
      <rPr>
        <b/>
        <sz val="12"/>
        <color indexed="10"/>
        <rFont val="微軟正黑體"/>
        <family val="2"/>
        <charset val="136"/>
      </rPr>
      <t>OFFSET(DATA</t>
    </r>
    <r>
      <rPr>
        <sz val="12"/>
        <color indexed="8"/>
        <rFont val="微軟正黑體"/>
        <family val="2"/>
        <charset val="136"/>
      </rPr>
      <t>,</t>
    </r>
    <r>
      <rPr>
        <b/>
        <sz val="12"/>
        <color indexed="17"/>
        <rFont val="微軟正黑體"/>
        <family val="2"/>
        <charset val="136"/>
      </rPr>
      <t>MATCH(H4,C2:C23,0)-1,1</t>
    </r>
    <r>
      <rPr>
        <sz val="12"/>
        <color indexed="8"/>
        <rFont val="微軟正黑體"/>
        <family val="2"/>
        <charset val="136"/>
      </rPr>
      <t>,</t>
    </r>
    <r>
      <rPr>
        <b/>
        <sz val="12"/>
        <color indexed="12"/>
        <rFont val="微軟正黑體"/>
        <family val="2"/>
        <charset val="136"/>
      </rPr>
      <t>MATCH(H4,C2:C23,1)</t>
    </r>
    <r>
      <rPr>
        <sz val="12"/>
        <color indexed="8"/>
        <rFont val="微軟正黑體"/>
        <family val="2"/>
        <charset val="136"/>
      </rPr>
      <t>-MATCH(H4,C2:C23,0)+1,</t>
    </r>
    <r>
      <rPr>
        <b/>
        <sz val="12"/>
        <color indexed="10"/>
        <rFont val="微軟正黑體"/>
        <family val="2"/>
        <charset val="136"/>
      </rPr>
      <t>3)</t>
    </r>
    <r>
      <rPr>
        <sz val="12"/>
        <color indexed="8"/>
        <rFont val="微軟正黑體"/>
        <family val="2"/>
        <charset val="136"/>
      </rPr>
      <t>,2,0)</t>
    </r>
    <phoneticPr fontId="7" type="noConversion"/>
  </si>
  <si>
    <t>類別</t>
    <phoneticPr fontId="7" type="noConversion"/>
  </si>
  <si>
    <t>資料</t>
    <phoneticPr fontId="7" type="noConversion"/>
  </si>
  <si>
    <t>訊息</t>
    <phoneticPr fontId="7" type="noConversion"/>
  </si>
  <si>
    <t>管理員</t>
    <phoneticPr fontId="7" type="noConversion"/>
  </si>
  <si>
    <t>=VLOOKUP(I4,OFFSET(DATA,MATCH(H4,C2:C23,0)-1,1,MATCH(H4,C2:C23,1)-MATCH(H4,C2:C23,0)+1,3),2,0)</t>
    <phoneticPr fontId="7" type="noConversion"/>
  </si>
  <si>
    <t>A01</t>
    <phoneticPr fontId="7" type="noConversion"/>
  </si>
  <si>
    <t>QA001</t>
    <phoneticPr fontId="7" type="noConversion"/>
  </si>
  <si>
    <t>=VLOOKUP(I4,OFFSET(DATA,MATCH(H4,C2:C23,0)-1,1,MATCH(H4,C2:C23,1)-MATCH(H4,C2:C23,0)+1,3),3,0)</t>
    <phoneticPr fontId="7" type="noConversion"/>
  </si>
  <si>
    <t>A02</t>
  </si>
  <si>
    <t>類別</t>
    <phoneticPr fontId="7" type="noConversion"/>
  </si>
  <si>
    <t>資料</t>
    <phoneticPr fontId="7" type="noConversion"/>
  </si>
  <si>
    <t>訊息筆數</t>
    <phoneticPr fontId="7" type="noConversion"/>
  </si>
  <si>
    <t>管理員</t>
    <phoneticPr fontId="7" type="noConversion"/>
  </si>
  <si>
    <t>A03</t>
  </si>
  <si>
    <t>A04</t>
  </si>
  <si>
    <t>=MATCH(H4,C2:C23,0)</t>
    <phoneticPr fontId="7" type="noConversion"/>
  </si>
  <si>
    <t>=MATCH(H4,C2:C23,1)</t>
    <phoneticPr fontId="7" type="noConversion"/>
  </si>
  <si>
    <t>MATCH函數(查詢值,查詢陣列,比對型態)</t>
    <phoneticPr fontId="7" type="noConversion"/>
  </si>
  <si>
    <t>比對型態：-1、0、1</t>
    <phoneticPr fontId="7" type="noConversion"/>
  </si>
  <si>
    <t>=macth(H4,類別,-1)</t>
    <phoneticPr fontId="7" type="noConversion"/>
  </si>
  <si>
    <t>找到等於或大於 lookup_value 的最小值</t>
    <phoneticPr fontId="7" type="noConversion"/>
  </si>
  <si>
    <t>=macth(H4,類別,0)</t>
    <phoneticPr fontId="7" type="noConversion"/>
  </si>
  <si>
    <t>找第一個完全等於 lookup_value 的比較值</t>
    <phoneticPr fontId="7" type="noConversion"/>
  </si>
  <si>
    <t>=macth(H4,類別,1)</t>
    <phoneticPr fontId="7" type="noConversion"/>
  </si>
  <si>
    <t>找到等於或僅次於 lookup_value 的值</t>
    <phoneticPr fontId="7" type="noConversion"/>
  </si>
  <si>
    <r>
      <t>=OFFSET(</t>
    </r>
    <r>
      <rPr>
        <sz val="12"/>
        <color indexed="10"/>
        <rFont val="微軟正黑體"/>
        <family val="2"/>
        <charset val="136"/>
      </rPr>
      <t>參照位址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36"/>
        <rFont val="微軟正黑體"/>
        <family val="2"/>
        <charset val="136"/>
      </rPr>
      <t>位移列數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7"/>
        <rFont val="微軟正黑體"/>
        <family val="2"/>
        <charset val="136"/>
      </rPr>
      <t>位移欄數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4"/>
        <rFont val="微軟正黑體"/>
        <family val="2"/>
        <charset val="136"/>
      </rPr>
      <t>面積高度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2"/>
        <rFont val="微軟正黑體"/>
        <family val="2"/>
        <charset val="136"/>
      </rPr>
      <t>面積寬度</t>
    </r>
    <r>
      <rPr>
        <sz val="12"/>
        <color indexed="8"/>
        <rFont val="微軟正黑體"/>
        <family val="2"/>
        <charset val="136"/>
      </rPr>
      <t>)</t>
    </r>
    <phoneticPr fontId="7" type="noConversion"/>
  </si>
  <si>
    <r>
      <t>=OFFSET(</t>
    </r>
    <r>
      <rPr>
        <b/>
        <sz val="10.8"/>
        <color indexed="10"/>
        <rFont val="微軟正黑體"/>
        <family val="2"/>
        <charset val="136"/>
      </rPr>
      <t>B3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2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1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1</t>
    </r>
    <r>
      <rPr>
        <sz val="10.8"/>
        <color indexed="8"/>
        <rFont val="微軟正黑體"/>
        <family val="2"/>
        <charset val="136"/>
      </rPr>
      <t>)</t>
    </r>
    <phoneticPr fontId="7" type="noConversion"/>
  </si>
  <si>
    <t>在 E5 儲存格所顯示的值 (97)</t>
    <phoneticPr fontId="7" type="noConversion"/>
  </si>
  <si>
    <r>
      <t>=SUM(</t>
    </r>
    <r>
      <rPr>
        <b/>
        <sz val="10.8"/>
        <color indexed="58"/>
        <rFont val="微軟正黑體"/>
        <family val="2"/>
        <charset val="136"/>
      </rPr>
      <t>OFFSET(</t>
    </r>
    <r>
      <rPr>
        <b/>
        <sz val="10.8"/>
        <color indexed="10"/>
        <rFont val="微軟正黑體"/>
        <family val="2"/>
        <charset val="136"/>
      </rPr>
      <t>B3:E5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-1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0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3</t>
    </r>
    <r>
      <rPr>
        <b/>
        <sz val="10.8"/>
        <color indexed="58"/>
        <rFont val="微軟正黑體"/>
        <family val="2"/>
        <charset val="136"/>
      </rPr>
      <t>)</t>
    </r>
    <r>
      <rPr>
        <b/>
        <sz val="10.8"/>
        <color indexed="60"/>
        <rFont val="微軟正黑體"/>
        <family val="2"/>
        <charset val="136"/>
      </rPr>
      <t>)</t>
    </r>
    <phoneticPr fontId="7" type="noConversion"/>
  </si>
  <si>
    <t>B2:D4 範圍內的總和 (131)</t>
    <phoneticPr fontId="7" type="noConversion"/>
  </si>
  <si>
    <r>
      <t>=OFFSET(</t>
    </r>
    <r>
      <rPr>
        <b/>
        <sz val="10.8"/>
        <color indexed="10"/>
        <rFont val="微軟正黑體"/>
        <family val="2"/>
        <charset val="136"/>
      </rPr>
      <t>B3:E5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0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-3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3</t>
    </r>
    <r>
      <rPr>
        <sz val="10.8"/>
        <color indexed="8"/>
        <rFont val="微軟正黑體"/>
        <family val="2"/>
        <charset val="136"/>
      </rPr>
      <t>)</t>
    </r>
    <phoneticPr fontId="7" type="noConversion"/>
  </si>
  <si>
    <t>因為參照不在工作表上，傳回錯誤值 (#REF!)</t>
  </si>
  <si>
    <t>QA001</t>
  </si>
  <si>
    <t>語法</t>
    <phoneticPr fontId="3" type="noConversion"/>
  </si>
  <si>
    <t>左下方的值</t>
    <phoneticPr fontId="7" type="noConversion"/>
  </si>
  <si>
    <t>左上方的值</t>
    <phoneticPr fontId="7" type="noConversion"/>
  </si>
  <si>
    <t>右下方的值</t>
    <phoneticPr fontId="7" type="noConversion"/>
  </si>
  <si>
    <t>右上方的值</t>
    <phoneticPr fontId="7" type="noConversion"/>
  </si>
  <si>
    <t>B4的值</t>
    <phoneticPr fontId="7" type="noConversion"/>
  </si>
  <si>
    <t>月份</t>
    <phoneticPr fontId="3" type="noConversion"/>
  </si>
  <si>
    <t>天干</t>
    <phoneticPr fontId="3" type="noConversion"/>
  </si>
  <si>
    <t>數值</t>
    <phoneticPr fontId="3" type="noConversion"/>
  </si>
  <si>
    <t>加總</t>
    <phoneticPr fontId="3" type="noConversion"/>
  </si>
  <si>
    <t>OFFSET VS MATCH</t>
    <phoneticPr fontId="3" type="noConversion"/>
  </si>
  <si>
    <t>OFFSET VS SUM</t>
    <phoneticPr fontId="3" type="noConversion"/>
  </si>
  <si>
    <t>QA011</t>
    <phoneticPr fontId="7" type="noConversion"/>
  </si>
  <si>
    <t>QA012</t>
  </si>
  <si>
    <t>QA013</t>
  </si>
  <si>
    <t>QA014</t>
  </si>
  <si>
    <t>QA015</t>
  </si>
  <si>
    <t>QA021</t>
    <phoneticPr fontId="7" type="noConversion"/>
  </si>
  <si>
    <t>QA022</t>
  </si>
  <si>
    <t>QA023</t>
  </si>
  <si>
    <t>QA024</t>
  </si>
  <si>
    <t>QA025</t>
  </si>
  <si>
    <t>QA026</t>
  </si>
  <si>
    <t>QA027</t>
  </si>
  <si>
    <t>QA031</t>
    <phoneticPr fontId="7" type="noConversion"/>
  </si>
  <si>
    <t>QA032</t>
  </si>
  <si>
    <t>QA033</t>
  </si>
  <si>
    <t>QA034</t>
  </si>
  <si>
    <t>QA035</t>
  </si>
  <si>
    <t>QA036</t>
  </si>
  <si>
    <t>QA041</t>
    <phoneticPr fontId="7" type="noConversion"/>
  </si>
  <si>
    <t>QA042</t>
  </si>
  <si>
    <t>QA043</t>
  </si>
  <si>
    <t>QA044</t>
  </si>
  <si>
    <t>林世彪</t>
  </si>
  <si>
    <t>李建志</t>
  </si>
  <si>
    <t>張英明</t>
  </si>
  <si>
    <t>賴誠和</t>
  </si>
  <si>
    <t>張德鑫</t>
  </si>
  <si>
    <t>蔡宜賢</t>
  </si>
  <si>
    <t>蕭文豐</t>
  </si>
  <si>
    <t>郭永隆</t>
  </si>
  <si>
    <t>黃松鈞</t>
  </si>
  <si>
    <t>陳健志</t>
  </si>
  <si>
    <t>方勝安</t>
  </si>
  <si>
    <t>康再添</t>
  </si>
  <si>
    <t>廖祟倫</t>
  </si>
  <si>
    <t>郭瑞勛</t>
  </si>
  <si>
    <t>廖國仁</t>
  </si>
  <si>
    <t>何信章</t>
  </si>
  <si>
    <t>何惠玲</t>
  </si>
  <si>
    <t>蔡宏欣</t>
  </si>
  <si>
    <t>黃信翔</t>
  </si>
  <si>
    <t>林佑吉</t>
  </si>
  <si>
    <t>徐利拓</t>
  </si>
  <si>
    <t>林進財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</si>
</sst>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&quot;第&quot;0&quot;週&quot;"/>
  </numFmts>
  <fonts count="31">
    <font>
      <sz val="10"/>
      <name val="Arial"/>
      <family val="2"/>
    </font>
    <font>
      <b/>
      <sz val="10"/>
      <name val="細明體"/>
      <family val="3"/>
      <charset val="136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rgb="FF0000CC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indexed="10"/>
      <name val="微軟正黑體"/>
      <family val="2"/>
      <charset val="136"/>
    </font>
    <font>
      <b/>
      <sz val="12"/>
      <color indexed="17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  <font>
      <sz val="12"/>
      <color indexed="10"/>
      <name val="微軟正黑體"/>
      <family val="2"/>
      <charset val="136"/>
    </font>
    <font>
      <sz val="12"/>
      <color indexed="36"/>
      <name val="微軟正黑體"/>
      <family val="2"/>
      <charset val="136"/>
    </font>
    <font>
      <sz val="12"/>
      <color indexed="17"/>
      <name val="微軟正黑體"/>
      <family val="2"/>
      <charset val="136"/>
    </font>
    <font>
      <sz val="12"/>
      <color indexed="14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0.8"/>
      <color indexed="8"/>
      <name val="微軟正黑體"/>
      <family val="2"/>
      <charset val="136"/>
    </font>
    <font>
      <b/>
      <sz val="10.8"/>
      <color indexed="10"/>
      <name val="微軟正黑體"/>
      <family val="2"/>
      <charset val="136"/>
    </font>
    <font>
      <b/>
      <sz val="10.8"/>
      <color indexed="8"/>
      <name val="微軟正黑體"/>
      <family val="2"/>
      <charset val="136"/>
    </font>
    <font>
      <b/>
      <sz val="10.8"/>
      <color indexed="36"/>
      <name val="微軟正黑體"/>
      <family val="2"/>
      <charset val="136"/>
    </font>
    <font>
      <b/>
      <sz val="10.8"/>
      <color indexed="17"/>
      <name val="微軟正黑體"/>
      <family val="2"/>
      <charset val="136"/>
    </font>
    <font>
      <b/>
      <sz val="10.8"/>
      <color indexed="14"/>
      <name val="微軟正黑體"/>
      <family val="2"/>
      <charset val="136"/>
    </font>
    <font>
      <b/>
      <sz val="10.8"/>
      <color indexed="12"/>
      <name val="微軟正黑體"/>
      <family val="2"/>
      <charset val="136"/>
    </font>
    <font>
      <b/>
      <sz val="10.8"/>
      <color theme="9" tint="-0.499984740745262"/>
      <name val="微軟正黑體"/>
      <family val="2"/>
      <charset val="136"/>
    </font>
    <font>
      <b/>
      <sz val="10.8"/>
      <color indexed="58"/>
      <name val="微軟正黑體"/>
      <family val="2"/>
      <charset val="136"/>
    </font>
    <font>
      <b/>
      <sz val="10.8"/>
      <color indexed="60"/>
      <name val="微軟正黑體"/>
      <family val="2"/>
      <charset val="136"/>
    </font>
    <font>
      <sz val="12"/>
      <color indexed="10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12" fillId="0" borderId="0"/>
    <xf numFmtId="0" fontId="12" fillId="0" borderId="0">
      <alignment vertical="center"/>
    </xf>
  </cellStyleXfs>
  <cellXfs count="43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6" fillId="5" borderId="1" xfId="1" applyFont="1" applyFill="1" applyBorder="1">
      <alignment vertical="center"/>
    </xf>
    <xf numFmtId="0" fontId="6" fillId="6" borderId="1" xfId="1" applyFont="1" applyFill="1" applyBorder="1">
      <alignment vertical="center"/>
    </xf>
    <xf numFmtId="0" fontId="6" fillId="6" borderId="1" xfId="1" applyFont="1" applyFill="1" applyBorder="1" applyAlignment="1">
      <alignment horizontal="right" vertical="center"/>
    </xf>
    <xf numFmtId="0" fontId="11" fillId="0" borderId="0" xfId="1" quotePrefix="1" applyFont="1">
      <alignment vertical="center"/>
    </xf>
    <xf numFmtId="0" fontId="6" fillId="7" borderId="1" xfId="1" applyFont="1" applyFill="1" applyBorder="1" applyAlignment="1">
      <alignment horizontal="left" vertical="center"/>
    </xf>
    <xf numFmtId="0" fontId="6" fillId="2" borderId="1" xfId="1" applyFont="1" applyFill="1" applyBorder="1">
      <alignment vertical="center"/>
    </xf>
    <xf numFmtId="0" fontId="6" fillId="7" borderId="1" xfId="1" applyFont="1" applyFill="1" applyBorder="1">
      <alignment vertical="center"/>
    </xf>
    <xf numFmtId="0" fontId="6" fillId="8" borderId="1" xfId="1" applyFont="1" applyFill="1" applyBorder="1">
      <alignment vertical="center"/>
    </xf>
    <xf numFmtId="0" fontId="6" fillId="9" borderId="1" xfId="1" applyFont="1" applyFill="1" applyBorder="1">
      <alignment vertical="center"/>
    </xf>
    <xf numFmtId="0" fontId="6" fillId="10" borderId="1" xfId="1" applyFont="1" applyFill="1" applyBorder="1">
      <alignment vertical="center"/>
    </xf>
    <xf numFmtId="0" fontId="2" fillId="0" borderId="0" xfId="2" applyFont="1"/>
    <xf numFmtId="0" fontId="6" fillId="0" borderId="0" xfId="1" applyFont="1" applyAlignment="1">
      <alignment horizontal="center" vertical="center"/>
    </xf>
    <xf numFmtId="0" fontId="2" fillId="3" borderId="0" xfId="2" applyFont="1" applyFill="1"/>
    <xf numFmtId="0" fontId="18" fillId="3" borderId="0" xfId="1" applyFont="1" applyFill="1" applyAlignment="1">
      <alignment vertical="top" wrapText="1"/>
    </xf>
    <xf numFmtId="0" fontId="2" fillId="0" borderId="0" xfId="2" applyFont="1" applyAlignment="1">
      <alignment vertical="top"/>
    </xf>
    <xf numFmtId="0" fontId="6" fillId="3" borderId="0" xfId="1" quotePrefix="1" applyFont="1" applyFill="1" applyAlignment="1">
      <alignment vertical="top"/>
    </xf>
    <xf numFmtId="0" fontId="18" fillId="3" borderId="0" xfId="1" quotePrefix="1" applyFont="1" applyFill="1" applyAlignment="1">
      <alignment vertical="top"/>
    </xf>
    <xf numFmtId="0" fontId="25" fillId="3" borderId="0" xfId="1" quotePrefix="1" applyFont="1" applyFill="1" applyAlignment="1">
      <alignment vertical="top"/>
    </xf>
    <xf numFmtId="0" fontId="12" fillId="0" borderId="0" xfId="3">
      <alignment vertical="center"/>
    </xf>
    <xf numFmtId="0" fontId="28" fillId="0" borderId="0" xfId="3" applyFont="1">
      <alignment vertical="center"/>
    </xf>
    <xf numFmtId="0" fontId="29" fillId="11" borderId="1" xfId="3" applyFont="1" applyFill="1" applyBorder="1">
      <alignment vertical="center"/>
    </xf>
    <xf numFmtId="0" fontId="29" fillId="0" borderId="0" xfId="3" applyFont="1">
      <alignment vertical="center"/>
    </xf>
    <xf numFmtId="0" fontId="2" fillId="0" borderId="1" xfId="0" applyFont="1" applyBorder="1"/>
    <xf numFmtId="0" fontId="30" fillId="12" borderId="1" xfId="0" applyFont="1" applyFill="1" applyBorder="1" applyAlignment="1">
      <alignment horizontal="center" vertical="center"/>
    </xf>
    <xf numFmtId="0" fontId="11" fillId="12" borderId="1" xfId="1" applyFont="1" applyFill="1" applyBorder="1" applyAlignment="1">
      <alignment horizontal="center" vertical="center"/>
    </xf>
    <xf numFmtId="177" fontId="0" fillId="0" borderId="0" xfId="0" applyNumberFormat="1"/>
    <xf numFmtId="0" fontId="2" fillId="13" borderId="1" xfId="2" applyFont="1" applyFill="1" applyBorder="1"/>
    <xf numFmtId="0" fontId="2" fillId="14" borderId="1" xfId="2" applyFont="1" applyFill="1" applyBorder="1"/>
    <xf numFmtId="0" fontId="2" fillId="0" borderId="1" xfId="2" applyFont="1" applyFill="1" applyBorder="1"/>
    <xf numFmtId="0" fontId="2" fillId="14" borderId="0" xfId="2" applyFont="1" applyFill="1"/>
  </cellXfs>
  <cellStyles count="4">
    <cellStyle name="一般" xfId="0" builtinId="0"/>
    <cellStyle name="一般 2" xfId="2" xr:uid="{00000000-0005-0000-0000-000001000000}"/>
    <cellStyle name="一般 3" xfId="3" xr:uid="{D4040FDF-4384-4376-8A96-B54807871575}"/>
    <cellStyle name="一般_客戶問題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zh-TW" altLang="en-US"/>
              <a:t>處理件數</a:t>
            </a:r>
          </a:p>
        </c:rich>
      </c:tx>
      <c:layout>
        <c:manualLayout>
          <c:xMode val="edge"/>
          <c:yMode val="edge"/>
          <c:x val="0.42"/>
          <c:y val="3.66300366300366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999999999999993E-2"/>
          <c:y val="0.13553162034834432"/>
          <c:w val="0.88600000000000001"/>
          <c:h val="0.714288269403436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圖表!$B$1</c:f>
              <c:strCache>
                <c:ptCount val="1"/>
                <c:pt idx="0">
                  <c:v>完成件數</c:v>
                </c:pt>
              </c:strCache>
            </c:strRef>
          </c:tx>
          <c:spPr>
            <a:solidFill>
              <a:srgbClr val="996666"/>
            </a:soli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[0]!Date</c:f>
              <c:numCache>
                <c:formatCode>m"月"d"日";@</c:formatCode>
                <c:ptCount val="7"/>
                <c:pt idx="0">
                  <c:v>40215</c:v>
                </c:pt>
                <c:pt idx="1">
                  <c:v>40216</c:v>
                </c:pt>
                <c:pt idx="2">
                  <c:v>40217</c:v>
                </c:pt>
                <c:pt idx="3">
                  <c:v>40218</c:v>
                </c:pt>
                <c:pt idx="4">
                  <c:v>40219</c:v>
                </c:pt>
                <c:pt idx="5">
                  <c:v>40220</c:v>
                </c:pt>
                <c:pt idx="6">
                  <c:v>40221</c:v>
                </c:pt>
              </c:numCache>
            </c:numRef>
          </c:cat>
          <c:val>
            <c:numRef>
              <c:f>[0]!Sales</c:f>
              <c:numCache>
                <c:formatCode>General</c:formatCode>
                <c:ptCount val="7"/>
                <c:pt idx="0">
                  <c:v>776</c:v>
                </c:pt>
                <c:pt idx="1">
                  <c:v>617</c:v>
                </c:pt>
                <c:pt idx="2">
                  <c:v>686</c:v>
                </c:pt>
                <c:pt idx="3">
                  <c:v>783</c:v>
                </c:pt>
                <c:pt idx="4">
                  <c:v>403</c:v>
                </c:pt>
                <c:pt idx="5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27D-811A-BD432D5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029440"/>
        <c:axId val="301017680"/>
      </c:barChart>
      <c:catAx>
        <c:axId val="301029440"/>
        <c:scaling>
          <c:orientation val="minMax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3010176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01017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301029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Spin" dx="22" fmlaLink="$D$5" max="10" min="1" page="10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203201</xdr:colOff>
      <xdr:row>8</xdr:row>
      <xdr:rowOff>19050</xdr:rowOff>
    </xdr:from>
    <xdr:to>
      <xdr:col>9</xdr:col>
      <xdr:colOff>495301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44090" t="26016" r="8084"/>
        <a:stretch/>
      </xdr:blipFill>
      <xdr:spPr bwMode="auto">
        <a:xfrm>
          <a:off x="3409951" y="1644650"/>
          <a:ext cx="2857500" cy="558800"/>
        </a:xfrm>
        <a:prstGeom prst="rect">
          <a:avLst/>
        </a:prstGeom>
        <a:ln w="9525" cap="sq">
          <a:solidFill>
            <a:srgbClr val="00B0F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5</xdr:row>
      <xdr:rowOff>66675</xdr:rowOff>
    </xdr:from>
    <xdr:to>
      <xdr:col>14</xdr:col>
      <xdr:colOff>304800</xdr:colOff>
      <xdr:row>21</xdr:row>
      <xdr:rowOff>76200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152400</xdr:rowOff>
        </xdr:from>
        <xdr:to>
          <xdr:col>4</xdr:col>
          <xdr:colOff>180975</xdr:colOff>
          <xdr:row>5</xdr:row>
          <xdr:rowOff>19050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5"/>
  <sheetViews>
    <sheetView tabSelected="1" zoomScale="150" workbookViewId="0">
      <selection activeCell="C13" sqref="C13"/>
    </sheetView>
  </sheetViews>
  <sheetFormatPr defaultColWidth="9.140625" defaultRowHeight="15.75"/>
  <cols>
    <col min="1" max="11" width="9.5703125" style="23" customWidth="1"/>
    <col min="12" max="12" width="9.140625" style="23"/>
    <col min="13" max="13" width="65" style="23" bestFit="1" customWidth="1"/>
    <col min="14" max="14" width="9.140625" style="23"/>
    <col min="15" max="15" width="45.140625" style="23" bestFit="1" customWidth="1"/>
    <col min="16" max="16384" width="9.140625" style="23"/>
  </cols>
  <sheetData>
    <row r="2" spans="1:15">
      <c r="B2" s="41">
        <v>10</v>
      </c>
      <c r="C2" s="41">
        <v>32</v>
      </c>
      <c r="D2" s="41">
        <v>7</v>
      </c>
      <c r="E2" s="41">
        <v>11</v>
      </c>
    </row>
    <row r="3" spans="1:15">
      <c r="A3" s="42"/>
      <c r="B3" s="40">
        <v>15</v>
      </c>
      <c r="C3" s="40">
        <v>24</v>
      </c>
      <c r="D3" s="39">
        <v>0</v>
      </c>
      <c r="E3" s="39">
        <v>13</v>
      </c>
      <c r="H3" s="23">
        <f>SUM(B2:D4)</f>
        <v>131</v>
      </c>
    </row>
    <row r="4" spans="1:15">
      <c r="A4" s="42"/>
      <c r="B4" s="40">
        <v>20</v>
      </c>
      <c r="C4" s="40">
        <v>18</v>
      </c>
      <c r="D4" s="39">
        <v>5</v>
      </c>
      <c r="E4" s="39">
        <v>19</v>
      </c>
    </row>
    <row r="5" spans="1:15">
      <c r="A5" s="42"/>
      <c r="B5" s="40">
        <v>8</v>
      </c>
      <c r="C5" s="40">
        <v>14</v>
      </c>
      <c r="D5" s="39">
        <v>30</v>
      </c>
      <c r="E5" s="39">
        <v>97</v>
      </c>
    </row>
    <row r="6" spans="1:15">
      <c r="B6" s="41">
        <v>6</v>
      </c>
      <c r="C6" s="41">
        <v>12</v>
      </c>
      <c r="D6" s="41">
        <v>4</v>
      </c>
      <c r="E6" s="41">
        <v>1</v>
      </c>
    </row>
    <row r="8" spans="1:15">
      <c r="B8" s="23" t="s">
        <v>65</v>
      </c>
      <c r="C8" s="28" t="s">
        <v>57</v>
      </c>
    </row>
    <row r="9" spans="1:15">
      <c r="B9" s="27">
        <f ca="1">OFFSET(B3,2,3,1,1)</f>
        <v>97</v>
      </c>
      <c r="C9" s="29" t="s">
        <v>58</v>
      </c>
    </row>
    <row r="10" spans="1:15">
      <c r="B10" s="27">
        <f ca="1">SUM(OFFSET(B3:E5,-1,0,3,3))</f>
        <v>131</v>
      </c>
      <c r="C10" s="30" t="s">
        <v>60</v>
      </c>
      <c r="N10" s="25"/>
      <c r="O10" s="25"/>
    </row>
    <row r="11" spans="1:15">
      <c r="B11" s="27" t="e" cm="1">
        <f t="array" aca="1" ref="B11" ca="1">OFFSET(B3:E5,0,-3,3,3)</f>
        <v>#REF!</v>
      </c>
      <c r="C11" s="29" t="s">
        <v>62</v>
      </c>
      <c r="N11" s="25"/>
      <c r="O11" s="26" t="s">
        <v>59</v>
      </c>
    </row>
    <row r="12" spans="1:15">
      <c r="N12" s="25"/>
      <c r="O12" s="26" t="s">
        <v>61</v>
      </c>
    </row>
    <row r="13" spans="1:15">
      <c r="C13" s="23">
        <f t="array" aca="1" ref="C13:E15" ca="1">OFFSET(B3:E5,0,-1,3,3)</f>
        <v>0</v>
      </c>
      <c r="D13" s="23">
        <f ca="1"/>
        <v>15</v>
      </c>
      <c r="E13" s="23">
        <f ca="1"/>
        <v>24</v>
      </c>
      <c r="N13" s="25"/>
      <c r="O13" s="26" t="s">
        <v>63</v>
      </c>
    </row>
    <row r="14" spans="1:15">
      <c r="C14" s="23">
        <f ca="1"/>
        <v>0</v>
      </c>
      <c r="D14" s="23">
        <f ca="1"/>
        <v>20</v>
      </c>
      <c r="E14" s="23">
        <f ca="1"/>
        <v>18</v>
      </c>
    </row>
    <row r="15" spans="1:15">
      <c r="C15" s="23">
        <f ca="1"/>
        <v>0</v>
      </c>
      <c r="D15" s="23">
        <f ca="1"/>
        <v>8</v>
      </c>
      <c r="E15" s="23">
        <f ca="1"/>
        <v>14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8118-97FE-4782-A934-7FEEEA4D4DB7}">
  <dimension ref="A3:G17"/>
  <sheetViews>
    <sheetView workbookViewId="0">
      <selection activeCell="G8" sqref="G8"/>
    </sheetView>
  </sheetViews>
  <sheetFormatPr defaultRowHeight="16.5"/>
  <cols>
    <col min="1" max="5" width="9.140625" style="31"/>
    <col min="6" max="6" width="13.28515625" style="31" bestFit="1" customWidth="1"/>
    <col min="7" max="16384" width="9.140625" style="31"/>
  </cols>
  <sheetData>
    <row r="3" spans="1:7" s="34" customFormat="1" ht="26.25" customHeight="1">
      <c r="A3" s="33">
        <v>1</v>
      </c>
      <c r="B3" s="33">
        <v>1.5</v>
      </c>
      <c r="C3" s="33">
        <v>2</v>
      </c>
      <c r="D3" s="33">
        <v>2.5</v>
      </c>
      <c r="E3" s="33">
        <v>3</v>
      </c>
    </row>
    <row r="4" spans="1:7" s="34" customFormat="1" ht="26.25" customHeight="1">
      <c r="A4" s="33">
        <v>3.5</v>
      </c>
      <c r="B4" s="33">
        <v>4</v>
      </c>
      <c r="C4" s="33">
        <v>4.5</v>
      </c>
      <c r="D4" s="33">
        <v>5</v>
      </c>
      <c r="E4" s="33">
        <v>5.5</v>
      </c>
    </row>
    <row r="5" spans="1:7" s="34" customFormat="1" ht="26.25" customHeight="1">
      <c r="A5" s="33">
        <v>10.5</v>
      </c>
      <c r="B5" s="33">
        <v>11</v>
      </c>
      <c r="C5" s="33">
        <v>11.5</v>
      </c>
      <c r="D5" s="33">
        <v>12</v>
      </c>
      <c r="E5" s="33">
        <v>12.5</v>
      </c>
    </row>
    <row r="6" spans="1:7" s="34" customFormat="1" ht="26.25" customHeight="1">
      <c r="A6" s="33">
        <v>16</v>
      </c>
      <c r="B6" s="33">
        <v>17</v>
      </c>
      <c r="C6" s="33">
        <v>18</v>
      </c>
      <c r="D6" s="33">
        <v>19</v>
      </c>
      <c r="E6" s="33">
        <v>20</v>
      </c>
    </row>
    <row r="8" spans="1:7">
      <c r="F8" s="31" t="s">
        <v>70</v>
      </c>
      <c r="G8" s="31">
        <f>B4</f>
        <v>4</v>
      </c>
    </row>
    <row r="9" spans="1:7">
      <c r="F9" s="31" t="s">
        <v>69</v>
      </c>
      <c r="G9" s="31">
        <f ca="1">OFFSET(B4,-1,1)</f>
        <v>2</v>
      </c>
    </row>
    <row r="10" spans="1:7">
      <c r="F10" s="31" t="s">
        <v>68</v>
      </c>
      <c r="G10" s="31">
        <f ca="1">OFFSET(B4,1,1)</f>
        <v>11.5</v>
      </c>
    </row>
    <row r="11" spans="1:7">
      <c r="F11" s="31" t="s">
        <v>67</v>
      </c>
      <c r="G11" s="31">
        <f ca="1">OFFSET(B4,-1,-1)</f>
        <v>1</v>
      </c>
    </row>
    <row r="12" spans="1:7">
      <c r="F12" s="31" t="s">
        <v>66</v>
      </c>
      <c r="G12" s="31">
        <f ca="1">OFFSET(B4,1,-1)</f>
        <v>10.5</v>
      </c>
    </row>
    <row r="13" spans="1:7">
      <c r="F13" s="31" t="s">
        <v>68</v>
      </c>
      <c r="G13" s="31">
        <f ca="1">OFFSET(B4,2,3)</f>
        <v>20</v>
      </c>
    </row>
    <row r="17" spans="7:7">
      <c r="G17" s="32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activeCell="N13" sqref="N13"/>
    </sheetView>
  </sheetViews>
  <sheetFormatPr defaultColWidth="9.140625" defaultRowHeight="15.75"/>
  <cols>
    <col min="1" max="14" width="9.140625" style="7"/>
    <col min="15" max="15" width="12" style="7" customWidth="1"/>
    <col min="16" max="16384" width="9.140625" style="7"/>
  </cols>
  <sheetData>
    <row r="1" spans="1:16" ht="16.5">
      <c r="A1" s="9"/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M1" s="36" t="s">
        <v>71</v>
      </c>
      <c r="N1" s="36" t="s">
        <v>72</v>
      </c>
      <c r="O1" s="36" t="s">
        <v>73</v>
      </c>
    </row>
    <row r="2" spans="1:16">
      <c r="A2" s="9" t="s">
        <v>2</v>
      </c>
      <c r="B2" s="8">
        <v>95</v>
      </c>
      <c r="C2" s="8">
        <v>84</v>
      </c>
      <c r="D2" s="8">
        <v>48</v>
      </c>
      <c r="E2" s="8">
        <v>36</v>
      </c>
      <c r="F2" s="8">
        <v>79</v>
      </c>
      <c r="G2" s="8">
        <v>5</v>
      </c>
      <c r="H2" s="8">
        <v>93</v>
      </c>
      <c r="I2" s="8">
        <v>28</v>
      </c>
      <c r="J2" s="8">
        <v>77</v>
      </c>
      <c r="K2" s="8">
        <v>19</v>
      </c>
      <c r="M2" s="35" t="s">
        <v>4</v>
      </c>
      <c r="N2" s="35" t="s">
        <v>18</v>
      </c>
      <c r="O2" s="35">
        <f ca="1">OFFSET(A1,MATCH(M2,A2:A13,0),MATCH(N2,B1:K1,0))</f>
        <v>76</v>
      </c>
      <c r="P2" s="7" t="s">
        <v>75</v>
      </c>
    </row>
    <row r="3" spans="1:16">
      <c r="A3" s="9" t="s">
        <v>3</v>
      </c>
      <c r="B3" s="8">
        <v>92</v>
      </c>
      <c r="C3" s="8">
        <v>67</v>
      </c>
      <c r="D3" s="8">
        <v>10</v>
      </c>
      <c r="E3" s="8">
        <v>12</v>
      </c>
      <c r="F3" s="8">
        <v>4</v>
      </c>
      <c r="G3" s="8">
        <v>76</v>
      </c>
      <c r="H3" s="8">
        <v>52</v>
      </c>
      <c r="I3" s="8">
        <v>47</v>
      </c>
      <c r="J3" s="8">
        <v>33</v>
      </c>
      <c r="K3" s="8">
        <v>88</v>
      </c>
    </row>
    <row r="4" spans="1:16" ht="16.5">
      <c r="A4" s="9" t="s">
        <v>4</v>
      </c>
      <c r="B4" s="8">
        <v>97</v>
      </c>
      <c r="C4" s="8">
        <v>97</v>
      </c>
      <c r="D4" s="8">
        <v>83</v>
      </c>
      <c r="E4" s="8">
        <v>58</v>
      </c>
      <c r="F4" s="8">
        <v>76</v>
      </c>
      <c r="G4" s="8">
        <v>64</v>
      </c>
      <c r="H4" s="8">
        <v>78</v>
      </c>
      <c r="I4" s="8">
        <v>36</v>
      </c>
      <c r="J4" s="8">
        <v>2</v>
      </c>
      <c r="K4" s="8">
        <v>81</v>
      </c>
      <c r="M4" s="36" t="s">
        <v>71</v>
      </c>
      <c r="N4" s="36" t="s">
        <v>74</v>
      </c>
    </row>
    <row r="5" spans="1:16">
      <c r="A5" s="9" t="s">
        <v>5</v>
      </c>
      <c r="B5" s="8">
        <v>68</v>
      </c>
      <c r="C5" s="8">
        <v>75</v>
      </c>
      <c r="D5" s="8">
        <v>95</v>
      </c>
      <c r="E5" s="8">
        <v>54</v>
      </c>
      <c r="F5" s="8">
        <v>72</v>
      </c>
      <c r="G5" s="8">
        <v>96</v>
      </c>
      <c r="H5" s="8">
        <v>58</v>
      </c>
      <c r="I5" s="8">
        <v>38</v>
      </c>
      <c r="J5" s="8">
        <v>79</v>
      </c>
      <c r="K5" s="8">
        <v>61</v>
      </c>
      <c r="M5" s="35" t="s">
        <v>4</v>
      </c>
      <c r="N5" s="35">
        <f ca="1">SUM(OFFSET(A1,MATCH(M5,A2:A13,0),1,1,10))</f>
        <v>672</v>
      </c>
      <c r="O5" s="7" t="s">
        <v>76</v>
      </c>
    </row>
    <row r="6" spans="1:16">
      <c r="A6" s="9" t="s">
        <v>6</v>
      </c>
      <c r="B6" s="8">
        <v>69</v>
      </c>
      <c r="C6" s="8">
        <v>79</v>
      </c>
      <c r="D6" s="8">
        <v>47</v>
      </c>
      <c r="E6" s="8">
        <v>10</v>
      </c>
      <c r="F6" s="8">
        <v>48</v>
      </c>
      <c r="G6" s="8">
        <v>32</v>
      </c>
      <c r="H6" s="8">
        <v>56</v>
      </c>
      <c r="I6" s="8">
        <v>35</v>
      </c>
      <c r="J6" s="8">
        <v>21</v>
      </c>
      <c r="K6" s="8">
        <v>86</v>
      </c>
    </row>
    <row r="7" spans="1:16" ht="16.5">
      <c r="A7" s="9" t="s">
        <v>7</v>
      </c>
      <c r="B7" s="8">
        <v>42</v>
      </c>
      <c r="C7" s="8">
        <v>33</v>
      </c>
      <c r="D7" s="8">
        <v>53</v>
      </c>
      <c r="E7" s="8">
        <v>37</v>
      </c>
      <c r="F7" s="8">
        <v>30</v>
      </c>
      <c r="G7" s="8">
        <v>74</v>
      </c>
      <c r="H7" s="8">
        <v>6</v>
      </c>
      <c r="I7" s="8">
        <v>35</v>
      </c>
      <c r="J7" s="8">
        <v>98</v>
      </c>
      <c r="K7" s="8">
        <v>80</v>
      </c>
      <c r="M7" s="36" t="s">
        <v>72</v>
      </c>
      <c r="N7" s="36" t="s">
        <v>74</v>
      </c>
    </row>
    <row r="8" spans="1:16">
      <c r="A8" s="9" t="s">
        <v>8</v>
      </c>
      <c r="B8" s="8">
        <v>22</v>
      </c>
      <c r="C8" s="8">
        <v>93</v>
      </c>
      <c r="D8" s="8">
        <v>11</v>
      </c>
      <c r="E8" s="8">
        <v>41</v>
      </c>
      <c r="F8" s="8">
        <v>37</v>
      </c>
      <c r="G8" s="8">
        <v>44</v>
      </c>
      <c r="H8" s="8">
        <v>65</v>
      </c>
      <c r="I8" s="8">
        <v>56</v>
      </c>
      <c r="J8" s="8">
        <v>78</v>
      </c>
      <c r="K8" s="8">
        <v>36</v>
      </c>
      <c r="M8" s="35" t="s">
        <v>18</v>
      </c>
      <c r="N8" s="35">
        <f ca="1">SUM(OFFSET(A1,1,MATCH(M8,B1:K1,0),12,1))</f>
        <v>614</v>
      </c>
      <c r="O8" s="7" t="s">
        <v>76</v>
      </c>
    </row>
    <row r="9" spans="1:16">
      <c r="A9" s="9" t="s">
        <v>9</v>
      </c>
      <c r="B9" s="8">
        <v>2</v>
      </c>
      <c r="C9" s="8">
        <v>9</v>
      </c>
      <c r="D9" s="8">
        <v>29</v>
      </c>
      <c r="E9" s="8">
        <v>13</v>
      </c>
      <c r="F9" s="8">
        <v>27</v>
      </c>
      <c r="G9" s="8">
        <v>16</v>
      </c>
      <c r="H9" s="8">
        <v>54</v>
      </c>
      <c r="I9" s="8">
        <v>97</v>
      </c>
      <c r="J9" s="8">
        <v>64</v>
      </c>
      <c r="K9" s="8">
        <v>92</v>
      </c>
    </row>
    <row r="10" spans="1:16">
      <c r="A10" s="9" t="s">
        <v>10</v>
      </c>
      <c r="B10" s="8">
        <v>86</v>
      </c>
      <c r="C10" s="8">
        <v>34</v>
      </c>
      <c r="D10" s="8">
        <v>48</v>
      </c>
      <c r="E10" s="8">
        <v>95</v>
      </c>
      <c r="F10" s="8">
        <v>98</v>
      </c>
      <c r="G10" s="8">
        <v>89</v>
      </c>
      <c r="H10" s="8">
        <v>82</v>
      </c>
      <c r="I10" s="8">
        <v>72</v>
      </c>
      <c r="J10" s="8">
        <v>0</v>
      </c>
      <c r="K10" s="8">
        <v>33</v>
      </c>
    </row>
    <row r="11" spans="1:16">
      <c r="A11" s="9" t="s">
        <v>11</v>
      </c>
      <c r="B11" s="8">
        <v>28</v>
      </c>
      <c r="C11" s="8">
        <v>70</v>
      </c>
      <c r="D11" s="8">
        <v>32</v>
      </c>
      <c r="E11" s="8">
        <v>98</v>
      </c>
      <c r="F11" s="8">
        <v>16</v>
      </c>
      <c r="G11" s="8">
        <v>88</v>
      </c>
      <c r="H11" s="8">
        <v>37</v>
      </c>
      <c r="I11" s="8">
        <v>56</v>
      </c>
      <c r="J11" s="8">
        <v>30</v>
      </c>
      <c r="K11" s="8">
        <v>37</v>
      </c>
    </row>
    <row r="12" spans="1:16">
      <c r="A12" s="9" t="s">
        <v>12</v>
      </c>
      <c r="B12" s="8">
        <v>74</v>
      </c>
      <c r="C12" s="8">
        <v>17</v>
      </c>
      <c r="D12" s="8">
        <v>60</v>
      </c>
      <c r="E12" s="8">
        <v>90</v>
      </c>
      <c r="F12" s="8">
        <v>68</v>
      </c>
      <c r="G12" s="8">
        <v>12</v>
      </c>
      <c r="H12" s="8">
        <v>34</v>
      </c>
      <c r="I12" s="8">
        <v>20</v>
      </c>
      <c r="J12" s="8">
        <v>20</v>
      </c>
      <c r="K12" s="8">
        <v>94</v>
      </c>
    </row>
    <row r="13" spans="1:16">
      <c r="A13" s="9" t="s">
        <v>13</v>
      </c>
      <c r="B13" s="8">
        <v>81</v>
      </c>
      <c r="C13" s="8">
        <v>98</v>
      </c>
      <c r="D13" s="8">
        <v>23</v>
      </c>
      <c r="E13" s="8">
        <v>94</v>
      </c>
      <c r="F13" s="8">
        <v>59</v>
      </c>
      <c r="G13" s="8">
        <v>20</v>
      </c>
      <c r="H13" s="8">
        <v>41</v>
      </c>
      <c r="I13" s="8">
        <v>92</v>
      </c>
      <c r="J13" s="8">
        <v>58</v>
      </c>
      <c r="K13" s="8">
        <v>51</v>
      </c>
    </row>
  </sheetData>
  <phoneticPr fontId="3" type="noConversion"/>
  <dataValidations count="2">
    <dataValidation type="list" allowBlank="1" showInputMessage="1" showErrorMessage="1" sqref="M2 M5" xr:uid="{20F9BAE5-FD2A-4049-9DC4-CDCA21495BA2}">
      <formula1>$A$2:$A$13</formula1>
    </dataValidation>
    <dataValidation type="list" allowBlank="1" showInputMessage="1" showErrorMessage="1" sqref="N2 M8" xr:uid="{A0EE157B-EC48-4242-A353-F0D427E25FDF}">
      <formula1>$B$1:$K$1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J4" sqref="J4"/>
    </sheetView>
  </sheetViews>
  <sheetFormatPr defaultColWidth="9.140625" defaultRowHeight="15.75"/>
  <cols>
    <col min="1" max="1" width="9.140625" style="11"/>
    <col min="2" max="2" width="4" style="11" bestFit="1" customWidth="1"/>
    <col min="3" max="4" width="9.140625" style="11"/>
    <col min="5" max="5" width="9.7109375" style="11" customWidth="1"/>
    <col min="6" max="6" width="9.140625" style="11"/>
    <col min="7" max="7" width="10.85546875" style="11" bestFit="1" customWidth="1"/>
    <col min="8" max="8" width="13.28515625" style="11" customWidth="1"/>
    <col min="9" max="9" width="18.7109375" style="11" customWidth="1"/>
    <col min="10" max="10" width="15.28515625" style="11" customWidth="1"/>
    <col min="11" max="11" width="20.42578125" style="11" customWidth="1"/>
    <col min="12" max="12" width="41.28515625" style="11" customWidth="1"/>
    <col min="13" max="16384" width="9.140625" style="11"/>
  </cols>
  <sheetData>
    <row r="1" spans="1:11" ht="16.5">
      <c r="A1" s="13" t="s">
        <v>30</v>
      </c>
      <c r="B1" s="12" t="s">
        <v>31</v>
      </c>
      <c r="C1" s="14" t="s">
        <v>32</v>
      </c>
      <c r="D1" s="14" t="s">
        <v>33</v>
      </c>
      <c r="E1" s="15" t="s">
        <v>34</v>
      </c>
      <c r="F1" s="14" t="s">
        <v>35</v>
      </c>
      <c r="H1" s="16" t="s">
        <v>36</v>
      </c>
    </row>
    <row r="2" spans="1:11">
      <c r="A2" s="17" t="s">
        <v>37</v>
      </c>
      <c r="B2" s="11">
        <v>1</v>
      </c>
      <c r="C2" s="18" t="s">
        <v>37</v>
      </c>
      <c r="D2" s="18" t="s">
        <v>77</v>
      </c>
      <c r="E2" s="18">
        <v>528</v>
      </c>
      <c r="F2" s="18" t="s">
        <v>99</v>
      </c>
      <c r="H2" s="16" t="s">
        <v>39</v>
      </c>
      <c r="K2" s="12"/>
    </row>
    <row r="3" spans="1:11">
      <c r="A3" s="19" t="s">
        <v>40</v>
      </c>
      <c r="B3" s="11">
        <v>2</v>
      </c>
      <c r="C3" s="18" t="s">
        <v>37</v>
      </c>
      <c r="D3" s="18" t="s">
        <v>78</v>
      </c>
      <c r="E3" s="18">
        <v>430</v>
      </c>
      <c r="F3" s="18" t="s">
        <v>100</v>
      </c>
      <c r="H3" s="37" t="s">
        <v>41</v>
      </c>
      <c r="I3" s="37" t="s">
        <v>42</v>
      </c>
      <c r="J3" s="37" t="s">
        <v>44</v>
      </c>
      <c r="K3" s="37" t="s">
        <v>43</v>
      </c>
    </row>
    <row r="4" spans="1:11">
      <c r="A4" s="19" t="s">
        <v>45</v>
      </c>
      <c r="B4" s="11">
        <v>3</v>
      </c>
      <c r="C4" s="18" t="s">
        <v>37</v>
      </c>
      <c r="D4" s="18" t="s">
        <v>79</v>
      </c>
      <c r="E4" s="18">
        <v>271</v>
      </c>
      <c r="F4" s="18" t="s">
        <v>101</v>
      </c>
      <c r="H4" s="17" t="s">
        <v>40</v>
      </c>
      <c r="I4" s="18" t="s">
        <v>64</v>
      </c>
      <c r="J4" s="22"/>
      <c r="K4" s="21">
        <f>COUNTIF(使用名稱!$C$2:$C$23,使用名稱!$H$4)</f>
        <v>7</v>
      </c>
    </row>
    <row r="5" spans="1:11">
      <c r="A5" s="19" t="s">
        <v>46</v>
      </c>
      <c r="B5" s="11">
        <v>4</v>
      </c>
      <c r="C5" s="18" t="s">
        <v>37</v>
      </c>
      <c r="D5" s="18" t="s">
        <v>80</v>
      </c>
      <c r="E5" s="18">
        <v>501</v>
      </c>
      <c r="F5" s="18" t="s">
        <v>102</v>
      </c>
    </row>
    <row r="6" spans="1:11">
      <c r="B6" s="11">
        <v>5</v>
      </c>
      <c r="C6" s="18" t="s">
        <v>37</v>
      </c>
      <c r="D6" s="18" t="s">
        <v>81</v>
      </c>
      <c r="E6" s="18">
        <v>629</v>
      </c>
      <c r="F6" s="18" t="s">
        <v>103</v>
      </c>
    </row>
    <row r="7" spans="1:11">
      <c r="A7" s="20" t="s">
        <v>42</v>
      </c>
      <c r="B7" s="11">
        <v>6</v>
      </c>
      <c r="C7" s="19" t="s">
        <v>40</v>
      </c>
      <c r="D7" s="19" t="s">
        <v>82</v>
      </c>
      <c r="E7" s="19">
        <v>352</v>
      </c>
      <c r="F7" s="19" t="s">
        <v>104</v>
      </c>
    </row>
    <row r="8" spans="1:11">
      <c r="A8" s="18" t="s">
        <v>38</v>
      </c>
      <c r="B8" s="11">
        <v>7</v>
      </c>
      <c r="C8" s="19" t="s">
        <v>40</v>
      </c>
      <c r="D8" s="19" t="s">
        <v>83</v>
      </c>
      <c r="E8" s="19">
        <v>98</v>
      </c>
      <c r="F8" s="19" t="s">
        <v>105</v>
      </c>
    </row>
    <row r="9" spans="1:11">
      <c r="A9" s="18" t="s">
        <v>24</v>
      </c>
      <c r="B9" s="11">
        <v>8</v>
      </c>
      <c r="C9" s="19" t="s">
        <v>40</v>
      </c>
      <c r="D9" s="19" t="s">
        <v>84</v>
      </c>
      <c r="E9" s="19">
        <v>774</v>
      </c>
      <c r="F9" s="19" t="s">
        <v>106</v>
      </c>
    </row>
    <row r="10" spans="1:11">
      <c r="A10" s="18" t="s">
        <v>25</v>
      </c>
      <c r="B10" s="11">
        <v>9</v>
      </c>
      <c r="C10" s="19" t="s">
        <v>40</v>
      </c>
      <c r="D10" s="19" t="s">
        <v>85</v>
      </c>
      <c r="E10" s="19">
        <v>598</v>
      </c>
      <c r="F10" s="19" t="s">
        <v>107</v>
      </c>
    </row>
    <row r="11" spans="1:11">
      <c r="A11" s="18" t="s">
        <v>26</v>
      </c>
      <c r="B11" s="11">
        <v>10</v>
      </c>
      <c r="C11" s="19" t="s">
        <v>40</v>
      </c>
      <c r="D11" s="19" t="s">
        <v>86</v>
      </c>
      <c r="E11" s="19">
        <v>161</v>
      </c>
      <c r="F11" s="19" t="s">
        <v>108</v>
      </c>
    </row>
    <row r="12" spans="1:11">
      <c r="A12" s="18" t="s">
        <v>27</v>
      </c>
      <c r="B12" s="11">
        <v>11</v>
      </c>
      <c r="C12" s="19" t="s">
        <v>40</v>
      </c>
      <c r="D12" s="19" t="s">
        <v>87</v>
      </c>
      <c r="E12" s="19">
        <v>25</v>
      </c>
      <c r="F12" s="19" t="s">
        <v>109</v>
      </c>
    </row>
    <row r="13" spans="1:11">
      <c r="A13" s="18" t="s">
        <v>28</v>
      </c>
      <c r="B13" s="11">
        <v>12</v>
      </c>
      <c r="C13" s="19" t="s">
        <v>40</v>
      </c>
      <c r="D13" s="19" t="s">
        <v>88</v>
      </c>
      <c r="E13" s="19">
        <v>178</v>
      </c>
      <c r="F13" s="19" t="s">
        <v>110</v>
      </c>
      <c r="G13" s="23"/>
      <c r="K13" s="12"/>
    </row>
    <row r="14" spans="1:11">
      <c r="A14" s="18" t="s">
        <v>29</v>
      </c>
      <c r="B14" s="11">
        <v>13</v>
      </c>
      <c r="C14" s="22" t="s">
        <v>45</v>
      </c>
      <c r="D14" s="22" t="s">
        <v>89</v>
      </c>
      <c r="E14" s="22">
        <v>697</v>
      </c>
      <c r="F14" s="22" t="s">
        <v>111</v>
      </c>
      <c r="K14" s="12"/>
    </row>
    <row r="15" spans="1:11">
      <c r="B15" s="11">
        <v>14</v>
      </c>
      <c r="C15" s="22" t="s">
        <v>45</v>
      </c>
      <c r="D15" s="22" t="s">
        <v>90</v>
      </c>
      <c r="E15" s="22">
        <v>743</v>
      </c>
      <c r="F15" s="22" t="s">
        <v>112</v>
      </c>
      <c r="H15" s="11">
        <f>MATCH(H4,C2:C23,0)</f>
        <v>6</v>
      </c>
      <c r="I15" s="12" t="s">
        <v>47</v>
      </c>
    </row>
    <row r="16" spans="1:11">
      <c r="B16" s="11">
        <v>15</v>
      </c>
      <c r="C16" s="22" t="s">
        <v>45</v>
      </c>
      <c r="D16" s="22" t="s">
        <v>91</v>
      </c>
      <c r="E16" s="22">
        <v>810</v>
      </c>
      <c r="F16" s="22" t="s">
        <v>113</v>
      </c>
      <c r="H16" s="11">
        <f>MATCH(H4,C2:C23,1)</f>
        <v>12</v>
      </c>
      <c r="I16" s="12" t="s">
        <v>48</v>
      </c>
      <c r="K16" s="12"/>
    </row>
    <row r="17" spans="2:10">
      <c r="B17" s="11">
        <v>16</v>
      </c>
      <c r="C17" s="22" t="s">
        <v>45</v>
      </c>
      <c r="D17" s="22" t="s">
        <v>92</v>
      </c>
      <c r="E17" s="22">
        <v>107</v>
      </c>
      <c r="F17" s="22" t="s">
        <v>114</v>
      </c>
    </row>
    <row r="18" spans="2:10">
      <c r="B18" s="11">
        <v>17</v>
      </c>
      <c r="C18" s="22" t="s">
        <v>45</v>
      </c>
      <c r="D18" s="22" t="s">
        <v>93</v>
      </c>
      <c r="E18" s="22">
        <v>284</v>
      </c>
      <c r="F18" s="22" t="s">
        <v>115</v>
      </c>
      <c r="H18" s="11" t="s">
        <v>49</v>
      </c>
    </row>
    <row r="19" spans="2:10">
      <c r="B19" s="11">
        <v>18</v>
      </c>
      <c r="C19" s="22" t="s">
        <v>45</v>
      </c>
      <c r="D19" s="22" t="s">
        <v>94</v>
      </c>
      <c r="E19" s="22">
        <v>379</v>
      </c>
      <c r="F19" s="22" t="s">
        <v>116</v>
      </c>
      <c r="H19" s="11" t="s">
        <v>50</v>
      </c>
    </row>
    <row r="20" spans="2:10">
      <c r="B20" s="11">
        <v>19</v>
      </c>
      <c r="C20" s="14" t="s">
        <v>46</v>
      </c>
      <c r="D20" s="14" t="s">
        <v>95</v>
      </c>
      <c r="E20" s="14">
        <v>762</v>
      </c>
      <c r="F20" s="14" t="s">
        <v>117</v>
      </c>
      <c r="H20" s="24" t="e">
        <f>MATCH(H4,類別,-1)</f>
        <v>#N/A</v>
      </c>
      <c r="I20" s="12" t="s">
        <v>51</v>
      </c>
      <c r="J20" s="11" t="s">
        <v>52</v>
      </c>
    </row>
    <row r="21" spans="2:10">
      <c r="B21" s="11">
        <v>20</v>
      </c>
      <c r="C21" s="14" t="s">
        <v>46</v>
      </c>
      <c r="D21" s="14" t="s">
        <v>96</v>
      </c>
      <c r="E21" s="14">
        <v>7</v>
      </c>
      <c r="F21" s="14" t="s">
        <v>118</v>
      </c>
      <c r="H21" s="24">
        <f>MATCH(H4,類別,0)</f>
        <v>6</v>
      </c>
      <c r="I21" s="12" t="s">
        <v>53</v>
      </c>
      <c r="J21" s="11" t="s">
        <v>54</v>
      </c>
    </row>
    <row r="22" spans="2:10">
      <c r="B22" s="11">
        <v>21</v>
      </c>
      <c r="C22" s="14" t="s">
        <v>46</v>
      </c>
      <c r="D22" s="14" t="s">
        <v>97</v>
      </c>
      <c r="E22" s="14">
        <v>197</v>
      </c>
      <c r="F22" s="14" t="s">
        <v>119</v>
      </c>
      <c r="H22" s="24">
        <f>MATCH(H4,類別,1)</f>
        <v>12</v>
      </c>
      <c r="I22" s="12" t="s">
        <v>55</v>
      </c>
      <c r="J22" s="11" t="s">
        <v>56</v>
      </c>
    </row>
    <row r="23" spans="2:10">
      <c r="B23" s="11">
        <v>22</v>
      </c>
      <c r="C23" s="14" t="s">
        <v>46</v>
      </c>
      <c r="D23" s="14" t="s">
        <v>98</v>
      </c>
      <c r="E23" s="14">
        <v>733</v>
      </c>
      <c r="F23" s="14" t="s">
        <v>120</v>
      </c>
    </row>
  </sheetData>
  <phoneticPr fontId="7" type="noConversion"/>
  <dataValidations count="3">
    <dataValidation type="list" allowBlank="1" showInputMessage="1" showErrorMessage="1" sqref="I4" xr:uid="{00000000-0002-0000-0100-000000000000}">
      <formula1>動態資料</formula1>
    </dataValidation>
    <dataValidation type="list" allowBlank="1" showInputMessage="1" showErrorMessage="1" sqref="H4" xr:uid="{00000000-0002-0000-0100-000001000000}">
      <formula1>$A$2:$A$5</formula1>
    </dataValidation>
    <dataValidation type="list" allowBlank="1" showInputMessage="1" showErrorMessage="1" sqref="J4" xr:uid="{B4C3403C-7493-4220-8259-635310B72D8E}">
      <formula1>管理員</formula1>
    </dataValidation>
  </dataValidations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29"/>
  <sheetViews>
    <sheetView showGridLines="0" workbookViewId="0">
      <selection activeCell="D5" sqref="D5"/>
    </sheetView>
  </sheetViews>
  <sheetFormatPr defaultColWidth="8.140625" defaultRowHeight="12.75"/>
  <cols>
    <col min="1" max="1" width="11.85546875" style="1" customWidth="1"/>
    <col min="2" max="2" width="10.42578125" customWidth="1"/>
  </cols>
  <sheetData>
    <row r="1" spans="1:4" ht="14.25">
      <c r="A1" s="4" t="s">
        <v>0</v>
      </c>
      <c r="B1" s="5" t="s">
        <v>1</v>
      </c>
    </row>
    <row r="2" spans="1:4">
      <c r="A2" s="6">
        <v>40194</v>
      </c>
      <c r="B2" s="3">
        <f t="shared" ref="B2:B10" ca="1" si="0">RANDBETWEEN(400,800)</f>
        <v>434</v>
      </c>
    </row>
    <row r="3" spans="1:4">
      <c r="A3" s="6">
        <f t="shared" ref="A3:A29" si="1">A2+1</f>
        <v>40195</v>
      </c>
      <c r="B3" s="3">
        <f t="shared" ca="1" si="0"/>
        <v>730</v>
      </c>
    </row>
    <row r="4" spans="1:4">
      <c r="A4" s="6">
        <f t="shared" si="1"/>
        <v>40196</v>
      </c>
      <c r="B4" s="3">
        <f t="shared" ca="1" si="0"/>
        <v>443</v>
      </c>
    </row>
    <row r="5" spans="1:4">
      <c r="A5" s="6">
        <f t="shared" si="1"/>
        <v>40197</v>
      </c>
      <c r="B5" s="3">
        <f t="shared" ca="1" si="0"/>
        <v>756</v>
      </c>
      <c r="D5" s="38">
        <v>4</v>
      </c>
    </row>
    <row r="6" spans="1:4">
      <c r="A6" s="6">
        <f t="shared" si="1"/>
        <v>40198</v>
      </c>
      <c r="B6" s="3">
        <f t="shared" ca="1" si="0"/>
        <v>549</v>
      </c>
    </row>
    <row r="7" spans="1:4">
      <c r="A7" s="6">
        <f t="shared" si="1"/>
        <v>40199</v>
      </c>
      <c r="B7" s="3">
        <f t="shared" ca="1" si="0"/>
        <v>708</v>
      </c>
    </row>
    <row r="8" spans="1:4">
      <c r="A8" s="6">
        <f t="shared" si="1"/>
        <v>40200</v>
      </c>
      <c r="B8" s="3">
        <f t="shared" ca="1" si="0"/>
        <v>436</v>
      </c>
    </row>
    <row r="9" spans="1:4">
      <c r="A9" s="6">
        <f t="shared" si="1"/>
        <v>40201</v>
      </c>
      <c r="B9" s="3">
        <f t="shared" ca="1" si="0"/>
        <v>411</v>
      </c>
    </row>
    <row r="10" spans="1:4">
      <c r="A10" s="6">
        <f t="shared" si="1"/>
        <v>40202</v>
      </c>
      <c r="B10" s="3">
        <f t="shared" ca="1" si="0"/>
        <v>426</v>
      </c>
    </row>
    <row r="11" spans="1:4">
      <c r="A11" s="6">
        <f t="shared" si="1"/>
        <v>40203</v>
      </c>
      <c r="B11" s="3">
        <f ca="1">RANDBETWEEN(400,800)</f>
        <v>734</v>
      </c>
    </row>
    <row r="12" spans="1:4">
      <c r="A12" s="6">
        <f t="shared" si="1"/>
        <v>40204</v>
      </c>
      <c r="B12" s="3">
        <f t="shared" ref="B12:B29" ca="1" si="2">RANDBETWEEN(400,800)</f>
        <v>476</v>
      </c>
    </row>
    <row r="13" spans="1:4">
      <c r="A13" s="6">
        <f t="shared" si="1"/>
        <v>40205</v>
      </c>
      <c r="B13" s="3">
        <f t="shared" ca="1" si="2"/>
        <v>410</v>
      </c>
    </row>
    <row r="14" spans="1:4">
      <c r="A14" s="6">
        <f t="shared" si="1"/>
        <v>40206</v>
      </c>
      <c r="B14" s="3">
        <f t="shared" ca="1" si="2"/>
        <v>746</v>
      </c>
    </row>
    <row r="15" spans="1:4">
      <c r="A15" s="6">
        <f t="shared" si="1"/>
        <v>40207</v>
      </c>
      <c r="B15" s="3">
        <f t="shared" ca="1" si="2"/>
        <v>608</v>
      </c>
    </row>
    <row r="16" spans="1:4">
      <c r="A16" s="6">
        <f t="shared" si="1"/>
        <v>40208</v>
      </c>
      <c r="B16" s="3">
        <f t="shared" ca="1" si="2"/>
        <v>594</v>
      </c>
    </row>
    <row r="17" spans="1:5">
      <c r="A17" s="6">
        <f t="shared" si="1"/>
        <v>40209</v>
      </c>
      <c r="B17" s="3">
        <f t="shared" ca="1" si="2"/>
        <v>751</v>
      </c>
    </row>
    <row r="18" spans="1:5">
      <c r="A18" s="6">
        <f t="shared" si="1"/>
        <v>40210</v>
      </c>
      <c r="B18" s="3">
        <f t="shared" ca="1" si="2"/>
        <v>585</v>
      </c>
    </row>
    <row r="19" spans="1:5">
      <c r="A19" s="6">
        <f t="shared" si="1"/>
        <v>40211</v>
      </c>
      <c r="B19" s="3">
        <f t="shared" ca="1" si="2"/>
        <v>714</v>
      </c>
      <c r="C19" s="2"/>
      <c r="D19" s="2"/>
    </row>
    <row r="20" spans="1:5">
      <c r="A20" s="6">
        <f t="shared" si="1"/>
        <v>40212</v>
      </c>
      <c r="B20" s="3">
        <f t="shared" ca="1" si="2"/>
        <v>702</v>
      </c>
      <c r="C20" s="2"/>
      <c r="D20" s="2"/>
    </row>
    <row r="21" spans="1:5">
      <c r="A21" s="6">
        <f t="shared" si="1"/>
        <v>40213</v>
      </c>
      <c r="B21" s="3">
        <f t="shared" ca="1" si="2"/>
        <v>684</v>
      </c>
      <c r="D21" s="2"/>
      <c r="E21" s="2"/>
    </row>
    <row r="22" spans="1:5">
      <c r="A22" s="6">
        <f t="shared" si="1"/>
        <v>40214</v>
      </c>
      <c r="B22" s="3">
        <f t="shared" ca="1" si="2"/>
        <v>602</v>
      </c>
      <c r="D22" s="2"/>
      <c r="E22" s="2"/>
    </row>
    <row r="23" spans="1:5">
      <c r="A23" s="6">
        <f t="shared" si="1"/>
        <v>40215</v>
      </c>
      <c r="B23" s="3">
        <f t="shared" ca="1" si="2"/>
        <v>756</v>
      </c>
    </row>
    <row r="24" spans="1:5">
      <c r="A24" s="6">
        <f t="shared" si="1"/>
        <v>40216</v>
      </c>
      <c r="B24" s="3">
        <f t="shared" ca="1" si="2"/>
        <v>776</v>
      </c>
    </row>
    <row r="25" spans="1:5">
      <c r="A25" s="6">
        <f t="shared" si="1"/>
        <v>40217</v>
      </c>
      <c r="B25" s="3">
        <f t="shared" ca="1" si="2"/>
        <v>617</v>
      </c>
    </row>
    <row r="26" spans="1:5">
      <c r="A26" s="6">
        <f t="shared" si="1"/>
        <v>40218</v>
      </c>
      <c r="B26" s="3">
        <f t="shared" ca="1" si="2"/>
        <v>686</v>
      </c>
    </row>
    <row r="27" spans="1:5">
      <c r="A27" s="6">
        <f t="shared" si="1"/>
        <v>40219</v>
      </c>
      <c r="B27" s="3">
        <f t="shared" ca="1" si="2"/>
        <v>783</v>
      </c>
    </row>
    <row r="28" spans="1:5">
      <c r="A28" s="6">
        <f t="shared" si="1"/>
        <v>40220</v>
      </c>
      <c r="B28" s="3">
        <f t="shared" ca="1" si="2"/>
        <v>403</v>
      </c>
    </row>
    <row r="29" spans="1:5">
      <c r="A29" s="6">
        <f t="shared" si="1"/>
        <v>40221</v>
      </c>
      <c r="B29" s="3">
        <f t="shared" ca="1" si="2"/>
        <v>541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4</xdr:col>
                    <xdr:colOff>28575</xdr:colOff>
                    <xdr:row>3</xdr:row>
                    <xdr:rowOff>152400</xdr:rowOff>
                  </from>
                  <to>
                    <xdr:col>4</xdr:col>
                    <xdr:colOff>180975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概觀</vt:lpstr>
      <vt:lpstr>指定對應取回儲存格中的值</vt:lpstr>
      <vt:lpstr>與其他函數的運用</vt:lpstr>
      <vt:lpstr>使用名稱</vt:lpstr>
      <vt:lpstr>圖表</vt:lpstr>
      <vt:lpstr>DATA</vt:lpstr>
      <vt:lpstr>訊息</vt:lpstr>
      <vt:lpstr>資料</vt:lpstr>
      <vt:lpstr>類別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daily.xls</dc:title>
  <dc:subject>Excel Charts</dc:subject>
  <dc:creator>John Walkenbach</dc:creator>
  <cp:keywords>©2002, JWalk &amp; Associates, Inc.</cp:keywords>
  <dc:description>Example file distributed with 'Excel Charts'.</dc:description>
  <cp:lastModifiedBy>蘇孟緯</cp:lastModifiedBy>
  <dcterms:created xsi:type="dcterms:W3CDTF">1997-10-30T04:07:53Z</dcterms:created>
  <dcterms:modified xsi:type="dcterms:W3CDTF">2022-07-01T12:19:10Z</dcterms:modified>
  <cp:category>http://www.j-walk.com/ss</cp:category>
</cp:coreProperties>
</file>